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460" windowWidth="19020" windowHeight="12420" activeTab="0"/>
  </bookViews>
  <sheets>
    <sheet name="Big 6 summary" sheetId="1" r:id="rId1"/>
  </sheets>
  <definedNames/>
  <calcPr fullCalcOnLoad="1"/>
</workbook>
</file>

<file path=xl/sharedStrings.xml><?xml version="1.0" encoding="utf-8"?>
<sst xmlns="http://schemas.openxmlformats.org/spreadsheetml/2006/main" count="226" uniqueCount="40">
  <si>
    <t>firms</t>
  </si>
  <si>
    <t>officials</t>
  </si>
  <si>
    <t>esquires</t>
  </si>
  <si>
    <t>professionals</t>
  </si>
  <si>
    <t>merchants</t>
  </si>
  <si>
    <t>shopkeepers</t>
  </si>
  <si>
    <t>artisans</t>
  </si>
  <si>
    <t>construction</t>
  </si>
  <si>
    <t>agric etc</t>
  </si>
  <si>
    <t>unskilled</t>
  </si>
  <si>
    <t>no occ</t>
  </si>
  <si>
    <t>Males</t>
  </si>
  <si>
    <t>Females</t>
  </si>
  <si>
    <t>Boston 1800 Occupations</t>
  </si>
  <si>
    <t>Philadelphia 1800 Occupations</t>
  </si>
  <si>
    <t>gov</t>
  </si>
  <si>
    <t>Baltimore 1800 Occupations</t>
  </si>
  <si>
    <t>female/total-(0,100)</t>
  </si>
  <si>
    <t>no occ/total-(0,100)</t>
  </si>
  <si>
    <t>(0,100)/total</t>
  </si>
  <si>
    <t>%</t>
  </si>
  <si>
    <t>total</t>
  </si>
  <si>
    <t>Boston 1800</t>
  </si>
  <si>
    <t>Philadelphia 1800</t>
  </si>
  <si>
    <t xml:space="preserve">New York City 1800 </t>
  </si>
  <si>
    <t>Baltimore 1800</t>
  </si>
  <si>
    <t>Charleston 1801 Occupations</t>
  </si>
  <si>
    <t>Norfolk 1801 Occupations</t>
  </si>
  <si>
    <t>New York City 1799 Occupations</t>
  </si>
  <si>
    <t>Occupational distributions for Six large Cities 1799-1800</t>
  </si>
  <si>
    <t>Total, males plus females</t>
  </si>
  <si>
    <t>LW occ</t>
  </si>
  <si>
    <t>code</t>
  </si>
  <si>
    <t>Shares</t>
  </si>
  <si>
    <t>Number</t>
  </si>
  <si>
    <t>of males</t>
  </si>
  <si>
    <t>of females</t>
  </si>
  <si>
    <t>Sources = The separate files for these cities, here at http://gpih.ucdavis.edu</t>
  </si>
  <si>
    <t>with firms</t>
  </si>
  <si>
    <t>without firms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</si>
</sst>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workbookViewId="0" topLeftCell="A94">
      <selection activeCell="M102" sqref="M102"/>
    </sheetView>
  </sheetViews>
  <sheetFormatPr defaultColWidth="8.8515625" defaultRowHeight="12.75"/>
  <cols>
    <col min="1" max="1" width="15.421875" style="5" customWidth="1"/>
    <col min="2" max="2" width="9.00390625" style="5" customWidth="1"/>
    <col min="3" max="4" width="8.8515625" style="5" customWidth="1"/>
    <col min="5" max="5" width="3.8515625" style="5" customWidth="1"/>
    <col min="6" max="6" width="8.8515625" style="5" customWidth="1"/>
    <col min="7" max="7" width="11.7109375" style="5" customWidth="1"/>
    <col min="8" max="8" width="8.8515625" style="5" customWidth="1"/>
    <col min="9" max="9" width="3.8515625" style="5" customWidth="1"/>
    <col min="10" max="10" width="10.8515625" style="5" customWidth="1"/>
    <col min="11" max="12" width="12.8515625" style="5" customWidth="1"/>
    <col min="13" max="13" width="12.421875" style="5" customWidth="1"/>
    <col min="14" max="15" width="17.28125" style="5" customWidth="1"/>
    <col min="16" max="16" width="8.8515625" style="5" customWidth="1"/>
    <col min="17" max="17" width="13.140625" style="5" customWidth="1"/>
    <col min="18" max="18" width="8.8515625" style="5" customWidth="1"/>
    <col min="19" max="19" width="11.421875" style="5" customWidth="1"/>
    <col min="20" max="16384" width="8.8515625" style="5" customWidth="1"/>
  </cols>
  <sheetData>
    <row r="1" ht="16.5">
      <c r="B1" s="6" t="s">
        <v>29</v>
      </c>
    </row>
    <row r="2" ht="15">
      <c r="B2" s="5" t="s">
        <v>37</v>
      </c>
    </row>
    <row r="4" spans="1:22" ht="15">
      <c r="A4" s="3" t="s">
        <v>13</v>
      </c>
      <c r="B4" s="3"/>
      <c r="J4" s="9"/>
      <c r="K4" s="1"/>
      <c r="L4" s="1"/>
      <c r="M4" s="5" t="s">
        <v>19</v>
      </c>
      <c r="N4" s="5" t="s">
        <v>17</v>
      </c>
      <c r="O4" s="5" t="s">
        <v>18</v>
      </c>
      <c r="Q4" s="5" t="s">
        <v>20</v>
      </c>
      <c r="S4" s="1" t="s">
        <v>11</v>
      </c>
      <c r="T4" s="1"/>
      <c r="U4" s="1" t="s">
        <v>12</v>
      </c>
      <c r="V4" s="1"/>
    </row>
    <row r="5" spans="1:22" ht="15">
      <c r="A5" s="3"/>
      <c r="B5" s="8" t="s">
        <v>31</v>
      </c>
      <c r="C5" s="8" t="s">
        <v>34</v>
      </c>
      <c r="D5" s="8"/>
      <c r="E5" s="8"/>
      <c r="F5" s="8" t="s">
        <v>31</v>
      </c>
      <c r="G5" s="8" t="s">
        <v>34</v>
      </c>
      <c r="J5" s="10" t="s">
        <v>30</v>
      </c>
      <c r="K5" s="11"/>
      <c r="L5" s="1"/>
      <c r="S5" s="1"/>
      <c r="T5" s="1"/>
      <c r="U5" s="1"/>
      <c r="V5" s="1"/>
    </row>
    <row r="6" spans="2:11" ht="15">
      <c r="B6" s="8" t="s">
        <v>32</v>
      </c>
      <c r="C6" s="8" t="s">
        <v>35</v>
      </c>
      <c r="D6" s="8" t="s">
        <v>33</v>
      </c>
      <c r="E6" s="8"/>
      <c r="F6" s="8" t="s">
        <v>32</v>
      </c>
      <c r="G6" s="8" t="s">
        <v>36</v>
      </c>
      <c r="H6" s="8" t="s">
        <v>33</v>
      </c>
      <c r="J6" s="8" t="s">
        <v>38</v>
      </c>
      <c r="K6" s="8" t="s">
        <v>39</v>
      </c>
    </row>
    <row r="7" spans="1:22" ht="15">
      <c r="A7" s="5" t="s">
        <v>0</v>
      </c>
      <c r="B7" s="5">
        <v>0</v>
      </c>
      <c r="C7" s="5">
        <v>1</v>
      </c>
      <c r="D7" s="7">
        <v>0.00030349013657056146</v>
      </c>
      <c r="F7" s="5">
        <v>0</v>
      </c>
      <c r="G7" s="5">
        <v>0</v>
      </c>
      <c r="H7" s="7">
        <v>0</v>
      </c>
      <c r="J7" s="5">
        <f>C7+G7</f>
        <v>1</v>
      </c>
      <c r="S7" s="4" t="s">
        <v>22</v>
      </c>
      <c r="T7" s="4"/>
      <c r="U7" s="3"/>
      <c r="V7" s="3"/>
    </row>
    <row r="8" spans="1:22" ht="15">
      <c r="A8" s="5" t="s">
        <v>1</v>
      </c>
      <c r="B8" s="5">
        <v>9</v>
      </c>
      <c r="C8" s="5">
        <v>86</v>
      </c>
      <c r="D8" s="7">
        <v>0.026100151745068287</v>
      </c>
      <c r="F8" s="5">
        <v>9</v>
      </c>
      <c r="G8" s="5">
        <v>0</v>
      </c>
      <c r="H8" s="7">
        <v>0</v>
      </c>
      <c r="J8" s="5">
        <f aca="true" t="shared" si="0" ref="J8:J19">C8+G8</f>
        <v>86</v>
      </c>
      <c r="K8" s="5">
        <f>C8+G8</f>
        <v>86</v>
      </c>
      <c r="Q8" s="5" t="s">
        <v>1</v>
      </c>
      <c r="R8" s="5">
        <v>9</v>
      </c>
      <c r="S8" s="5">
        <f>K8+O8</f>
        <v>86</v>
      </c>
      <c r="T8" s="7">
        <f>S8/S$20</f>
        <v>0.023529411764705882</v>
      </c>
      <c r="U8" s="5">
        <v>0</v>
      </c>
      <c r="V8" s="7">
        <f>U8/U$20</f>
        <v>0</v>
      </c>
    </row>
    <row r="9" spans="1:22" ht="15">
      <c r="A9" s="5" t="s">
        <v>2</v>
      </c>
      <c r="B9" s="5">
        <v>10</v>
      </c>
      <c r="C9" s="5">
        <v>37</v>
      </c>
      <c r="D9" s="7">
        <v>0.011229135053110774</v>
      </c>
      <c r="F9" s="5">
        <v>10</v>
      </c>
      <c r="G9" s="5">
        <v>0</v>
      </c>
      <c r="H9" s="7">
        <v>0</v>
      </c>
      <c r="J9" s="5">
        <f t="shared" si="0"/>
        <v>37</v>
      </c>
      <c r="K9" s="5">
        <f aca="true" t="shared" si="1" ref="K9:K19">C9+G9</f>
        <v>37</v>
      </c>
      <c r="Q9" s="5" t="s">
        <v>2</v>
      </c>
      <c r="R9" s="5">
        <v>10</v>
      </c>
      <c r="S9" s="5">
        <f aca="true" t="shared" si="2" ref="S9:S19">K9+O9</f>
        <v>37</v>
      </c>
      <c r="T9" s="7">
        <f aca="true" t="shared" si="3" ref="T9:T20">S9/S$20</f>
        <v>0.01012311901504788</v>
      </c>
      <c r="U9" s="5">
        <v>0</v>
      </c>
      <c r="V9" s="7">
        <f aca="true" t="shared" si="4" ref="V9:V20">U9/U$20</f>
        <v>0</v>
      </c>
    </row>
    <row r="10" spans="1:22" ht="15">
      <c r="A10" s="5" t="s">
        <v>3</v>
      </c>
      <c r="B10" s="5">
        <v>19</v>
      </c>
      <c r="C10" s="5">
        <v>177</v>
      </c>
      <c r="D10" s="7">
        <v>0.05371775417298938</v>
      </c>
      <c r="F10" s="5">
        <v>19</v>
      </c>
      <c r="G10" s="5">
        <v>32</v>
      </c>
      <c r="H10" s="7">
        <v>0.0886426592797784</v>
      </c>
      <c r="J10" s="5">
        <f t="shared" si="0"/>
        <v>209</v>
      </c>
      <c r="K10" s="5">
        <f t="shared" si="1"/>
        <v>209</v>
      </c>
      <c r="Q10" s="5" t="s">
        <v>3</v>
      </c>
      <c r="R10" s="5">
        <v>19</v>
      </c>
      <c r="S10" s="5">
        <f t="shared" si="2"/>
        <v>209</v>
      </c>
      <c r="T10" s="7">
        <f t="shared" si="3"/>
        <v>0.057181942544459644</v>
      </c>
      <c r="U10" s="5">
        <v>32</v>
      </c>
      <c r="V10" s="7">
        <f t="shared" si="4"/>
        <v>0.0886426592797784</v>
      </c>
    </row>
    <row r="11" spans="1:22" ht="15">
      <c r="A11" s="5" t="s">
        <v>4</v>
      </c>
      <c r="B11" s="5">
        <v>29</v>
      </c>
      <c r="C11" s="5">
        <v>468</v>
      </c>
      <c r="D11" s="7">
        <v>0.14203338391502277</v>
      </c>
      <c r="F11" s="5">
        <v>29</v>
      </c>
      <c r="G11" s="5">
        <v>0</v>
      </c>
      <c r="H11" s="7">
        <v>0</v>
      </c>
      <c r="J11" s="5">
        <f t="shared" si="0"/>
        <v>468</v>
      </c>
      <c r="K11" s="5">
        <f t="shared" si="1"/>
        <v>468</v>
      </c>
      <c r="Q11" s="5" t="s">
        <v>4</v>
      </c>
      <c r="R11" s="5">
        <v>29</v>
      </c>
      <c r="S11" s="5">
        <f t="shared" si="2"/>
        <v>468</v>
      </c>
      <c r="T11" s="7">
        <f t="shared" si="3"/>
        <v>0.1280437756497948</v>
      </c>
      <c r="U11" s="5">
        <v>0</v>
      </c>
      <c r="V11" s="7">
        <f t="shared" si="4"/>
        <v>0</v>
      </c>
    </row>
    <row r="12" spans="1:22" ht="15">
      <c r="A12" s="5" t="s">
        <v>5</v>
      </c>
      <c r="B12" s="5">
        <v>44</v>
      </c>
      <c r="C12" s="5">
        <v>627</v>
      </c>
      <c r="D12" s="7">
        <v>0.19028831562974202</v>
      </c>
      <c r="F12" s="5">
        <v>44</v>
      </c>
      <c r="G12" s="5">
        <v>106</v>
      </c>
      <c r="H12" s="7">
        <v>0.29362880886426596</v>
      </c>
      <c r="J12" s="5">
        <f t="shared" si="0"/>
        <v>733</v>
      </c>
      <c r="K12" s="5">
        <f t="shared" si="1"/>
        <v>733</v>
      </c>
      <c r="Q12" s="5" t="s">
        <v>5</v>
      </c>
      <c r="R12" s="5">
        <v>44</v>
      </c>
      <c r="S12" s="5">
        <f t="shared" si="2"/>
        <v>733</v>
      </c>
      <c r="T12" s="7">
        <f t="shared" si="3"/>
        <v>0.20054719562243503</v>
      </c>
      <c r="U12" s="5">
        <v>106</v>
      </c>
      <c r="V12" s="7">
        <f t="shared" si="4"/>
        <v>0.29362880886426596</v>
      </c>
    </row>
    <row r="13" spans="1:22" ht="15">
      <c r="A13" s="5" t="s">
        <v>6</v>
      </c>
      <c r="B13" s="5">
        <v>69</v>
      </c>
      <c r="C13" s="5">
        <v>611</v>
      </c>
      <c r="D13" s="7">
        <v>0.18543247344461306</v>
      </c>
      <c r="F13" s="5">
        <v>69</v>
      </c>
      <c r="G13" s="5">
        <v>32</v>
      </c>
      <c r="H13" s="7">
        <v>0.0886426592797784</v>
      </c>
      <c r="J13" s="5">
        <f t="shared" si="0"/>
        <v>643</v>
      </c>
      <c r="K13" s="5">
        <f t="shared" si="1"/>
        <v>643</v>
      </c>
      <c r="Q13" s="5" t="s">
        <v>6</v>
      </c>
      <c r="R13" s="5">
        <v>69</v>
      </c>
      <c r="S13" s="5">
        <f t="shared" si="2"/>
        <v>643</v>
      </c>
      <c r="T13" s="7">
        <f t="shared" si="3"/>
        <v>0.1759233926128591</v>
      </c>
      <c r="U13" s="5">
        <v>32</v>
      </c>
      <c r="V13" s="7">
        <f t="shared" si="4"/>
        <v>0.0886426592797784</v>
      </c>
    </row>
    <row r="14" spans="1:22" ht="15">
      <c r="A14" s="5" t="s">
        <v>7</v>
      </c>
      <c r="B14" s="5">
        <v>79</v>
      </c>
      <c r="C14" s="5">
        <v>476</v>
      </c>
      <c r="D14" s="7">
        <v>0.14446130500758725</v>
      </c>
      <c r="F14" s="5">
        <v>79</v>
      </c>
      <c r="G14" s="5">
        <v>0</v>
      </c>
      <c r="H14" s="7">
        <v>0</v>
      </c>
      <c r="J14" s="5">
        <f t="shared" si="0"/>
        <v>476</v>
      </c>
      <c r="K14" s="5">
        <f t="shared" si="1"/>
        <v>476</v>
      </c>
      <c r="Q14" s="5" t="s">
        <v>7</v>
      </c>
      <c r="R14" s="5">
        <v>79</v>
      </c>
      <c r="S14" s="5">
        <f t="shared" si="2"/>
        <v>476</v>
      </c>
      <c r="T14" s="7">
        <f t="shared" si="3"/>
        <v>0.13023255813953488</v>
      </c>
      <c r="U14" s="5">
        <v>0</v>
      </c>
      <c r="V14" s="7">
        <f t="shared" si="4"/>
        <v>0</v>
      </c>
    </row>
    <row r="15" spans="1:22" ht="15">
      <c r="A15" s="5" t="s">
        <v>8</v>
      </c>
      <c r="B15" s="5">
        <v>89</v>
      </c>
      <c r="C15" s="5">
        <v>44</v>
      </c>
      <c r="D15" s="7">
        <v>0.013353566009104704</v>
      </c>
      <c r="F15" s="5">
        <v>89</v>
      </c>
      <c r="G15" s="5">
        <v>0</v>
      </c>
      <c r="H15" s="7">
        <v>0</v>
      </c>
      <c r="J15" s="5">
        <f t="shared" si="0"/>
        <v>44</v>
      </c>
      <c r="K15" s="5">
        <f t="shared" si="1"/>
        <v>44</v>
      </c>
      <c r="Q15" s="5" t="s">
        <v>8</v>
      </c>
      <c r="R15" s="5">
        <v>89</v>
      </c>
      <c r="S15" s="5">
        <f t="shared" si="2"/>
        <v>44</v>
      </c>
      <c r="T15" s="7">
        <f t="shared" si="3"/>
        <v>0.012038303693570451</v>
      </c>
      <c r="U15" s="5">
        <v>0</v>
      </c>
      <c r="V15" s="7">
        <f t="shared" si="4"/>
        <v>0</v>
      </c>
    </row>
    <row r="16" spans="1:22" ht="15">
      <c r="A16" s="5" t="s">
        <v>9</v>
      </c>
      <c r="B16" s="5">
        <v>96</v>
      </c>
      <c r="C16" s="5">
        <v>480</v>
      </c>
      <c r="D16" s="7">
        <v>0.1456752655538695</v>
      </c>
      <c r="F16" s="5">
        <v>96</v>
      </c>
      <c r="G16" s="5">
        <v>4</v>
      </c>
      <c r="H16" s="7">
        <v>0.0110803324099723</v>
      </c>
      <c r="J16" s="5">
        <f t="shared" si="0"/>
        <v>484</v>
      </c>
      <c r="K16" s="5">
        <f t="shared" si="1"/>
        <v>484</v>
      </c>
      <c r="Q16" s="5" t="s">
        <v>9</v>
      </c>
      <c r="R16" s="5">
        <v>96</v>
      </c>
      <c r="S16" s="5">
        <f t="shared" si="2"/>
        <v>484</v>
      </c>
      <c r="T16" s="7">
        <f t="shared" si="3"/>
        <v>0.13242134062927496</v>
      </c>
      <c r="U16" s="5">
        <v>4</v>
      </c>
      <c r="V16" s="7">
        <f t="shared" si="4"/>
        <v>0.0110803324099723</v>
      </c>
    </row>
    <row r="17" spans="1:22" ht="15">
      <c r="A17" s="5" t="s">
        <v>10</v>
      </c>
      <c r="B17" s="5">
        <v>97</v>
      </c>
      <c r="C17" s="5">
        <v>1</v>
      </c>
      <c r="D17" s="7">
        <v>0.00030349013657056146</v>
      </c>
      <c r="F17" s="5">
        <v>97</v>
      </c>
      <c r="G17" s="5">
        <v>187</v>
      </c>
      <c r="H17" s="7">
        <v>0.518005540166205</v>
      </c>
      <c r="J17" s="5">
        <f t="shared" si="0"/>
        <v>188</v>
      </c>
      <c r="K17" s="5">
        <f t="shared" si="1"/>
        <v>188</v>
      </c>
      <c r="Q17" s="5" t="s">
        <v>10</v>
      </c>
      <c r="R17" s="5">
        <v>97</v>
      </c>
      <c r="S17" s="5">
        <f t="shared" si="2"/>
        <v>188</v>
      </c>
      <c r="T17" s="7">
        <f t="shared" si="3"/>
        <v>0.05143638850889193</v>
      </c>
      <c r="U17" s="5">
        <v>187</v>
      </c>
      <c r="V17" s="7">
        <f t="shared" si="4"/>
        <v>0.518005540166205</v>
      </c>
    </row>
    <row r="18" spans="1:22" ht="15">
      <c r="A18" s="5" t="s">
        <v>10</v>
      </c>
      <c r="B18" s="5">
        <v>98</v>
      </c>
      <c r="C18" s="5">
        <v>0</v>
      </c>
      <c r="D18" s="7">
        <v>0</v>
      </c>
      <c r="F18" s="5">
        <v>98</v>
      </c>
      <c r="G18" s="5">
        <v>0</v>
      </c>
      <c r="H18" s="7">
        <v>0</v>
      </c>
      <c r="J18" s="5">
        <f t="shared" si="0"/>
        <v>0</v>
      </c>
      <c r="K18" s="5">
        <f t="shared" si="1"/>
        <v>0</v>
      </c>
      <c r="Q18" s="5" t="s">
        <v>10</v>
      </c>
      <c r="R18" s="5">
        <v>98</v>
      </c>
      <c r="S18" s="5">
        <f t="shared" si="2"/>
        <v>0</v>
      </c>
      <c r="T18" s="7">
        <f t="shared" si="3"/>
        <v>0</v>
      </c>
      <c r="U18" s="5">
        <v>0</v>
      </c>
      <c r="V18" s="7">
        <f t="shared" si="4"/>
        <v>0</v>
      </c>
    </row>
    <row r="19" spans="1:22" ht="15">
      <c r="A19" s="5" t="s">
        <v>10</v>
      </c>
      <c r="B19" s="5">
        <v>99</v>
      </c>
      <c r="C19" s="5">
        <v>287</v>
      </c>
      <c r="D19" s="7">
        <v>0.08710166919575114</v>
      </c>
      <c r="F19" s="5">
        <v>99</v>
      </c>
      <c r="G19" s="5">
        <v>0</v>
      </c>
      <c r="H19" s="7">
        <v>0</v>
      </c>
      <c r="J19" s="5">
        <f t="shared" si="0"/>
        <v>287</v>
      </c>
      <c r="K19" s="5">
        <f t="shared" si="1"/>
        <v>287</v>
      </c>
      <c r="Q19" s="5" t="s">
        <v>10</v>
      </c>
      <c r="R19" s="5">
        <v>99</v>
      </c>
      <c r="S19" s="5">
        <f t="shared" si="2"/>
        <v>287</v>
      </c>
      <c r="T19" s="7">
        <f t="shared" si="3"/>
        <v>0.07852257181942544</v>
      </c>
      <c r="U19" s="5">
        <v>0</v>
      </c>
      <c r="V19" s="7">
        <f t="shared" si="4"/>
        <v>0</v>
      </c>
    </row>
    <row r="20" spans="4:22" ht="15">
      <c r="D20" s="7"/>
      <c r="H20" s="7"/>
      <c r="Q20" s="5" t="s">
        <v>21</v>
      </c>
      <c r="S20" s="5">
        <v>3655</v>
      </c>
      <c r="T20" s="7">
        <f t="shared" si="3"/>
        <v>1</v>
      </c>
      <c r="U20" s="5">
        <f>SUM(U8:U19)</f>
        <v>361</v>
      </c>
      <c r="V20" s="7">
        <f t="shared" si="4"/>
        <v>1</v>
      </c>
    </row>
    <row r="21" spans="3:15" ht="15">
      <c r="C21" s="5">
        <v>3295</v>
      </c>
      <c r="D21" s="7">
        <v>1</v>
      </c>
      <c r="G21" s="5">
        <v>361</v>
      </c>
      <c r="H21" s="7">
        <v>1</v>
      </c>
      <c r="J21" s="5">
        <v>3656</v>
      </c>
      <c r="K21" s="5">
        <v>3655</v>
      </c>
      <c r="M21" s="7">
        <f>J7/J21</f>
        <v>0.0002735229759299781</v>
      </c>
      <c r="N21" s="7">
        <f>G21/K21</f>
        <v>0.0987688098495212</v>
      </c>
      <c r="O21" s="7">
        <f>(C17+C18+C19+G17+G18+G19)/K21</f>
        <v>0.12995896032831739</v>
      </c>
    </row>
    <row r="22" spans="13:15" ht="15">
      <c r="M22" s="7"/>
      <c r="N22" s="7"/>
      <c r="O22" s="7"/>
    </row>
    <row r="23" spans="1:22" ht="15">
      <c r="A23" s="3" t="s">
        <v>14</v>
      </c>
      <c r="M23" s="7"/>
      <c r="N23" s="7"/>
      <c r="O23" s="7"/>
      <c r="S23" s="4" t="s">
        <v>23</v>
      </c>
      <c r="T23" s="4"/>
      <c r="U23" s="4"/>
      <c r="V23" s="4"/>
    </row>
    <row r="24" spans="1:22" ht="15">
      <c r="A24" s="3"/>
      <c r="B24" s="8" t="s">
        <v>31</v>
      </c>
      <c r="C24" s="8" t="s">
        <v>34</v>
      </c>
      <c r="D24" s="8"/>
      <c r="E24" s="8"/>
      <c r="F24" s="8" t="s">
        <v>31</v>
      </c>
      <c r="G24" s="8" t="s">
        <v>34</v>
      </c>
      <c r="J24" s="10" t="s">
        <v>30</v>
      </c>
      <c r="K24" s="11"/>
      <c r="M24" s="7"/>
      <c r="N24" s="7"/>
      <c r="O24" s="7"/>
      <c r="S24" s="4"/>
      <c r="T24" s="4"/>
      <c r="U24" s="4"/>
      <c r="V24" s="4"/>
    </row>
    <row r="25" spans="2:22" ht="15">
      <c r="B25" s="8" t="s">
        <v>32</v>
      </c>
      <c r="C25" s="8" t="s">
        <v>35</v>
      </c>
      <c r="D25" s="8" t="s">
        <v>33</v>
      </c>
      <c r="E25" s="8"/>
      <c r="F25" s="8" t="s">
        <v>32</v>
      </c>
      <c r="G25" s="8" t="s">
        <v>36</v>
      </c>
      <c r="H25" s="8" t="s">
        <v>33</v>
      </c>
      <c r="J25" s="8" t="s">
        <v>38</v>
      </c>
      <c r="K25" s="8" t="s">
        <v>39</v>
      </c>
      <c r="M25" s="7"/>
      <c r="N25" s="7"/>
      <c r="O25" s="7"/>
      <c r="Q25" s="5" t="s">
        <v>1</v>
      </c>
      <c r="R25" s="5">
        <v>9</v>
      </c>
      <c r="S25" s="5">
        <v>180</v>
      </c>
      <c r="T25" s="7">
        <f>S25/S$37</f>
        <v>0.03365114974761638</v>
      </c>
      <c r="U25" s="5">
        <v>0</v>
      </c>
      <c r="V25" s="7">
        <f>U25/U$37</f>
        <v>0</v>
      </c>
    </row>
    <row r="26" spans="1:22" ht="15">
      <c r="A26" s="5" t="s">
        <v>0</v>
      </c>
      <c r="B26" s="5">
        <v>0</v>
      </c>
      <c r="C26" s="5">
        <v>286</v>
      </c>
      <c r="D26" s="7">
        <v>0.05075421472937001</v>
      </c>
      <c r="F26" s="5">
        <v>0</v>
      </c>
      <c r="G26" s="5">
        <v>0</v>
      </c>
      <c r="H26" s="7">
        <v>0</v>
      </c>
      <c r="J26" s="5">
        <f>C26+G26</f>
        <v>286</v>
      </c>
      <c r="M26" s="7"/>
      <c r="N26" s="7"/>
      <c r="O26" s="7"/>
      <c r="Q26" s="5" t="s">
        <v>2</v>
      </c>
      <c r="R26" s="5">
        <v>10</v>
      </c>
      <c r="S26" s="5">
        <v>163</v>
      </c>
      <c r="T26" s="7">
        <f aca="true" t="shared" si="5" ref="T26:T37">S26/S$37</f>
        <v>0.03047298560478594</v>
      </c>
      <c r="U26" s="5">
        <v>97</v>
      </c>
      <c r="V26" s="7">
        <f aca="true" t="shared" si="6" ref="V26:V37">U26/U$37</f>
        <v>0.14202049780380674</v>
      </c>
    </row>
    <row r="27" spans="1:22" ht="15">
      <c r="A27" s="5" t="s">
        <v>1</v>
      </c>
      <c r="B27" s="5">
        <v>9</v>
      </c>
      <c r="C27" s="5">
        <v>180</v>
      </c>
      <c r="D27" s="7">
        <v>0.03194321206743567</v>
      </c>
      <c r="F27" s="5">
        <v>9</v>
      </c>
      <c r="G27" s="5">
        <v>0</v>
      </c>
      <c r="H27" s="7">
        <v>0</v>
      </c>
      <c r="J27" s="5">
        <f aca="true" t="shared" si="7" ref="J27:J38">C27+G27</f>
        <v>180</v>
      </c>
      <c r="K27" s="5">
        <v>180</v>
      </c>
      <c r="M27" s="7"/>
      <c r="N27" s="7"/>
      <c r="O27" s="7"/>
      <c r="Q27" s="5" t="s">
        <v>3</v>
      </c>
      <c r="R27" s="5">
        <v>19</v>
      </c>
      <c r="S27" s="5">
        <v>347</v>
      </c>
      <c r="T27" s="7">
        <f t="shared" si="5"/>
        <v>0.06487193868012713</v>
      </c>
      <c r="U27" s="5">
        <v>27</v>
      </c>
      <c r="V27" s="7">
        <f t="shared" si="6"/>
        <v>0.03953147877013177</v>
      </c>
    </row>
    <row r="28" spans="1:22" ht="15">
      <c r="A28" s="5" t="s">
        <v>2</v>
      </c>
      <c r="B28" s="5">
        <v>10</v>
      </c>
      <c r="C28" s="5">
        <v>163</v>
      </c>
      <c r="D28" s="7">
        <v>0.028926353149955633</v>
      </c>
      <c r="F28" s="5">
        <v>10</v>
      </c>
      <c r="G28" s="5">
        <v>97</v>
      </c>
      <c r="H28" s="7">
        <v>0.14202049780380674</v>
      </c>
      <c r="J28" s="5">
        <f t="shared" si="7"/>
        <v>260</v>
      </c>
      <c r="K28" s="5">
        <v>260</v>
      </c>
      <c r="M28" s="7"/>
      <c r="N28" s="7"/>
      <c r="O28" s="7"/>
      <c r="Q28" s="5" t="s">
        <v>4</v>
      </c>
      <c r="R28" s="5">
        <v>29</v>
      </c>
      <c r="S28" s="5">
        <v>980</v>
      </c>
      <c r="T28" s="7">
        <f t="shared" si="5"/>
        <v>0.18321181529257805</v>
      </c>
      <c r="U28" s="5">
        <v>1</v>
      </c>
      <c r="V28" s="7">
        <f t="shared" si="6"/>
        <v>0.0014641288433382138</v>
      </c>
    </row>
    <row r="29" spans="1:22" ht="15">
      <c r="A29" s="5" t="s">
        <v>3</v>
      </c>
      <c r="B29" s="5">
        <v>19</v>
      </c>
      <c r="C29" s="5">
        <v>347</v>
      </c>
      <c r="D29" s="7">
        <v>0.06157941437444543</v>
      </c>
      <c r="F29" s="5">
        <v>19</v>
      </c>
      <c r="G29" s="5">
        <v>27</v>
      </c>
      <c r="H29" s="7">
        <v>0.03953147877013177</v>
      </c>
      <c r="J29" s="5">
        <f t="shared" si="7"/>
        <v>374</v>
      </c>
      <c r="K29" s="5">
        <v>374</v>
      </c>
      <c r="M29" s="7"/>
      <c r="N29" s="7"/>
      <c r="O29" s="7"/>
      <c r="Q29" s="5" t="s">
        <v>5</v>
      </c>
      <c r="R29" s="5">
        <v>44</v>
      </c>
      <c r="S29" s="5">
        <v>1244</v>
      </c>
      <c r="T29" s="7">
        <f t="shared" si="5"/>
        <v>0.2325668349224154</v>
      </c>
      <c r="U29" s="5">
        <v>274</v>
      </c>
      <c r="V29" s="7">
        <f t="shared" si="6"/>
        <v>0.4011713030746706</v>
      </c>
    </row>
    <row r="30" spans="1:22" ht="15">
      <c r="A30" s="5" t="s">
        <v>4</v>
      </c>
      <c r="B30" s="5">
        <v>29</v>
      </c>
      <c r="C30" s="5">
        <v>980</v>
      </c>
      <c r="D30" s="7">
        <v>0.17391304347826086</v>
      </c>
      <c r="F30" s="5">
        <v>29</v>
      </c>
      <c r="G30" s="5">
        <v>1</v>
      </c>
      <c r="H30" s="7">
        <v>0.0014641288433382138</v>
      </c>
      <c r="J30" s="5">
        <f t="shared" si="7"/>
        <v>981</v>
      </c>
      <c r="K30" s="5">
        <v>981</v>
      </c>
      <c r="M30" s="7"/>
      <c r="N30" s="7"/>
      <c r="O30" s="7"/>
      <c r="Q30" s="5" t="s">
        <v>6</v>
      </c>
      <c r="R30" s="5">
        <v>69</v>
      </c>
      <c r="S30" s="5">
        <v>1288</v>
      </c>
      <c r="T30" s="7">
        <f t="shared" si="5"/>
        <v>0.24079267152738829</v>
      </c>
      <c r="U30" s="5">
        <v>70</v>
      </c>
      <c r="V30" s="7">
        <f t="shared" si="6"/>
        <v>0.10248901903367497</v>
      </c>
    </row>
    <row r="31" spans="1:22" ht="15">
      <c r="A31" s="5" t="s">
        <v>5</v>
      </c>
      <c r="B31" s="5">
        <v>44</v>
      </c>
      <c r="C31" s="5">
        <v>1244</v>
      </c>
      <c r="D31" s="7">
        <v>0.2207630878438332</v>
      </c>
      <c r="F31" s="5">
        <v>44</v>
      </c>
      <c r="G31" s="5">
        <v>274</v>
      </c>
      <c r="H31" s="7">
        <v>0.4011713030746706</v>
      </c>
      <c r="J31" s="5">
        <f t="shared" si="7"/>
        <v>1518</v>
      </c>
      <c r="K31" s="5">
        <v>1518</v>
      </c>
      <c r="M31" s="7"/>
      <c r="N31" s="7"/>
      <c r="O31" s="7"/>
      <c r="Q31" s="5" t="s">
        <v>7</v>
      </c>
      <c r="R31" s="5">
        <v>79</v>
      </c>
      <c r="S31" s="5">
        <v>525</v>
      </c>
      <c r="T31" s="7">
        <f t="shared" si="5"/>
        <v>0.0981491867638811</v>
      </c>
      <c r="U31" s="5">
        <v>0</v>
      </c>
      <c r="V31" s="7">
        <f t="shared" si="6"/>
        <v>0</v>
      </c>
    </row>
    <row r="32" spans="1:22" ht="15">
      <c r="A32" s="5" t="s">
        <v>6</v>
      </c>
      <c r="B32" s="5">
        <v>69</v>
      </c>
      <c r="C32" s="5">
        <v>1288</v>
      </c>
      <c r="D32" s="7">
        <v>0.22857142857142856</v>
      </c>
      <c r="F32" s="5">
        <v>69</v>
      </c>
      <c r="G32" s="5">
        <v>70</v>
      </c>
      <c r="H32" s="7">
        <v>0.10248901903367497</v>
      </c>
      <c r="J32" s="5">
        <f t="shared" si="7"/>
        <v>1358</v>
      </c>
      <c r="K32" s="5">
        <v>1358</v>
      </c>
      <c r="M32" s="7"/>
      <c r="N32" s="7"/>
      <c r="O32" s="7"/>
      <c r="Q32" s="5" t="s">
        <v>8</v>
      </c>
      <c r="R32" s="5">
        <v>89</v>
      </c>
      <c r="S32" s="5">
        <v>75</v>
      </c>
      <c r="T32" s="7">
        <f t="shared" si="5"/>
        <v>0.014021312394840156</v>
      </c>
      <c r="U32" s="5">
        <v>0</v>
      </c>
      <c r="V32" s="7">
        <f t="shared" si="6"/>
        <v>0</v>
      </c>
    </row>
    <row r="33" spans="1:22" ht="15">
      <c r="A33" s="5" t="s">
        <v>7</v>
      </c>
      <c r="B33" s="5">
        <v>79</v>
      </c>
      <c r="C33" s="5">
        <v>525</v>
      </c>
      <c r="D33" s="7">
        <v>0.09316770186335403</v>
      </c>
      <c r="F33" s="5">
        <v>79</v>
      </c>
      <c r="G33" s="5">
        <v>0</v>
      </c>
      <c r="H33" s="7">
        <v>0</v>
      </c>
      <c r="J33" s="5">
        <f t="shared" si="7"/>
        <v>525</v>
      </c>
      <c r="K33" s="5">
        <v>525</v>
      </c>
      <c r="M33" s="7"/>
      <c r="N33" s="7"/>
      <c r="O33" s="7"/>
      <c r="Q33" s="5" t="s">
        <v>9</v>
      </c>
      <c r="R33" s="5">
        <v>96</v>
      </c>
      <c r="S33" s="5">
        <v>389</v>
      </c>
      <c r="T33" s="7">
        <f t="shared" si="5"/>
        <v>0.07272387362123761</v>
      </c>
      <c r="U33" s="5">
        <v>20</v>
      </c>
      <c r="V33" s="7">
        <f t="shared" si="6"/>
        <v>0.029282576866764276</v>
      </c>
    </row>
    <row r="34" spans="1:22" ht="15">
      <c r="A34" s="5" t="s">
        <v>8</v>
      </c>
      <c r="B34" s="5">
        <v>89</v>
      </c>
      <c r="C34" s="5">
        <v>75</v>
      </c>
      <c r="D34" s="7">
        <v>0.013309671694764862</v>
      </c>
      <c r="F34" s="5">
        <v>89</v>
      </c>
      <c r="G34" s="5">
        <v>0</v>
      </c>
      <c r="H34" s="7">
        <v>0</v>
      </c>
      <c r="J34" s="5">
        <f t="shared" si="7"/>
        <v>75</v>
      </c>
      <c r="K34" s="5">
        <v>75</v>
      </c>
      <c r="M34" s="7"/>
      <c r="N34" s="7"/>
      <c r="O34" s="7"/>
      <c r="Q34" s="5" t="s">
        <v>10</v>
      </c>
      <c r="R34" s="5">
        <v>97</v>
      </c>
      <c r="S34" s="5">
        <v>0</v>
      </c>
      <c r="T34" s="7">
        <f t="shared" si="5"/>
        <v>0</v>
      </c>
      <c r="U34" s="5">
        <v>0</v>
      </c>
      <c r="V34" s="7">
        <f t="shared" si="6"/>
        <v>0</v>
      </c>
    </row>
    <row r="35" spans="1:22" ht="15">
      <c r="A35" s="5" t="s">
        <v>9</v>
      </c>
      <c r="B35" s="5">
        <v>96</v>
      </c>
      <c r="C35" s="5">
        <v>389</v>
      </c>
      <c r="D35" s="7">
        <v>0.06903283052351375</v>
      </c>
      <c r="F35" s="5">
        <v>96</v>
      </c>
      <c r="G35" s="5">
        <v>20</v>
      </c>
      <c r="H35" s="7">
        <v>0.029282576866764276</v>
      </c>
      <c r="J35" s="5">
        <f t="shared" si="7"/>
        <v>409</v>
      </c>
      <c r="K35" s="5">
        <v>409</v>
      </c>
      <c r="M35" s="7"/>
      <c r="N35" s="7"/>
      <c r="O35" s="7"/>
      <c r="Q35" s="5" t="s">
        <v>10</v>
      </c>
      <c r="R35" s="5">
        <v>98</v>
      </c>
      <c r="S35" s="5">
        <v>0</v>
      </c>
      <c r="T35" s="7">
        <f t="shared" si="5"/>
        <v>0</v>
      </c>
      <c r="U35" s="5">
        <v>194</v>
      </c>
      <c r="V35" s="7">
        <f t="shared" si="6"/>
        <v>0.2840409956076135</v>
      </c>
    </row>
    <row r="36" spans="1:22" ht="15">
      <c r="A36" s="5" t="s">
        <v>10</v>
      </c>
      <c r="B36" s="5">
        <v>97</v>
      </c>
      <c r="C36" s="5">
        <v>0</v>
      </c>
      <c r="D36" s="7">
        <v>0</v>
      </c>
      <c r="F36" s="5">
        <v>97</v>
      </c>
      <c r="G36" s="5">
        <v>0</v>
      </c>
      <c r="H36" s="7">
        <v>0</v>
      </c>
      <c r="J36" s="5">
        <f t="shared" si="7"/>
        <v>0</v>
      </c>
      <c r="K36" s="5">
        <v>0</v>
      </c>
      <c r="M36" s="7"/>
      <c r="N36" s="7"/>
      <c r="O36" s="7"/>
      <c r="Q36" s="5" t="s">
        <v>10</v>
      </c>
      <c r="R36" s="5">
        <v>99</v>
      </c>
      <c r="S36" s="5">
        <v>158</v>
      </c>
      <c r="T36" s="7">
        <f t="shared" si="5"/>
        <v>0.02953823144512993</v>
      </c>
      <c r="U36" s="5">
        <v>0</v>
      </c>
      <c r="V36" s="7">
        <f t="shared" si="6"/>
        <v>0</v>
      </c>
    </row>
    <row r="37" spans="1:22" ht="15">
      <c r="A37" s="5" t="s">
        <v>10</v>
      </c>
      <c r="B37" s="5">
        <v>98</v>
      </c>
      <c r="C37" s="5">
        <v>0</v>
      </c>
      <c r="D37" s="7">
        <v>0</v>
      </c>
      <c r="F37" s="5">
        <v>98</v>
      </c>
      <c r="G37" s="5">
        <v>194</v>
      </c>
      <c r="H37" s="7">
        <v>0.2840409956076135</v>
      </c>
      <c r="J37" s="5">
        <f t="shared" si="7"/>
        <v>194</v>
      </c>
      <c r="K37" s="5">
        <v>194</v>
      </c>
      <c r="M37" s="7"/>
      <c r="N37" s="7"/>
      <c r="O37" s="7"/>
      <c r="Q37" s="5" t="s">
        <v>21</v>
      </c>
      <c r="S37" s="5">
        <f>SUM(S25:S36)</f>
        <v>5349</v>
      </c>
      <c r="T37" s="7">
        <f t="shared" si="5"/>
        <v>1</v>
      </c>
      <c r="U37" s="5">
        <f>SUM(U25:U36)</f>
        <v>683</v>
      </c>
      <c r="V37" s="7">
        <f t="shared" si="6"/>
        <v>1</v>
      </c>
    </row>
    <row r="38" spans="1:15" ht="15">
      <c r="A38" s="5" t="s">
        <v>10</v>
      </c>
      <c r="B38" s="5">
        <v>99</v>
      </c>
      <c r="C38" s="5">
        <v>158</v>
      </c>
      <c r="D38" s="7">
        <v>0.02803904170363798</v>
      </c>
      <c r="F38" s="5">
        <v>99</v>
      </c>
      <c r="G38" s="5">
        <v>0</v>
      </c>
      <c r="H38" s="7">
        <v>0</v>
      </c>
      <c r="J38" s="5">
        <f t="shared" si="7"/>
        <v>158</v>
      </c>
      <c r="K38" s="5">
        <v>158</v>
      </c>
      <c r="M38" s="7"/>
      <c r="N38" s="7"/>
      <c r="O38" s="7"/>
    </row>
    <row r="39" spans="4:15" ht="15">
      <c r="D39" s="7"/>
      <c r="H39" s="7"/>
      <c r="M39" s="7"/>
      <c r="N39" s="7"/>
      <c r="O39" s="7"/>
    </row>
    <row r="40" spans="3:15" ht="15">
      <c r="C40" s="5">
        <v>5635</v>
      </c>
      <c r="D40" s="7">
        <v>1</v>
      </c>
      <c r="G40" s="5">
        <v>683</v>
      </c>
      <c r="H40" s="7">
        <v>1</v>
      </c>
      <c r="J40" s="5">
        <v>6318</v>
      </c>
      <c r="K40" s="5">
        <v>6032</v>
      </c>
      <c r="M40" s="7">
        <f>J26/J40</f>
        <v>0.04526748971193416</v>
      </c>
      <c r="N40" s="7">
        <f>G40/K40</f>
        <v>0.11322944297082228</v>
      </c>
      <c r="O40" s="7">
        <f>(C36+C37+C38+G36+G37+G38)/K40</f>
        <v>0.058355437665782495</v>
      </c>
    </row>
    <row r="41" spans="4:15" ht="15">
      <c r="D41" s="7"/>
      <c r="H41" s="7"/>
      <c r="M41" s="7"/>
      <c r="N41" s="7"/>
      <c r="O41" s="7"/>
    </row>
    <row r="42" spans="1:15" ht="15">
      <c r="A42" s="3" t="s">
        <v>28</v>
      </c>
      <c r="B42" s="3"/>
      <c r="C42" s="3"/>
      <c r="M42" s="7"/>
      <c r="N42" s="7"/>
      <c r="O42" s="7"/>
    </row>
    <row r="43" spans="1:15" ht="15">
      <c r="A43" s="3"/>
      <c r="B43" s="8" t="s">
        <v>31</v>
      </c>
      <c r="C43" s="8" t="s">
        <v>34</v>
      </c>
      <c r="D43" s="8"/>
      <c r="E43" s="8"/>
      <c r="F43" s="8" t="s">
        <v>31</v>
      </c>
      <c r="G43" s="8" t="s">
        <v>34</v>
      </c>
      <c r="J43" s="10" t="s">
        <v>30</v>
      </c>
      <c r="K43" s="11"/>
      <c r="M43" s="7"/>
      <c r="N43" s="7"/>
      <c r="O43" s="7"/>
    </row>
    <row r="44" spans="2:21" ht="15">
      <c r="B44" s="8" t="s">
        <v>32</v>
      </c>
      <c r="C44" s="8" t="s">
        <v>35</v>
      </c>
      <c r="D44" s="8" t="s">
        <v>33</v>
      </c>
      <c r="E44" s="8"/>
      <c r="F44" s="8" t="s">
        <v>32</v>
      </c>
      <c r="G44" s="8" t="s">
        <v>36</v>
      </c>
      <c r="H44" s="8" t="s">
        <v>33</v>
      </c>
      <c r="J44" s="8" t="s">
        <v>38</v>
      </c>
      <c r="K44" s="8" t="s">
        <v>39</v>
      </c>
      <c r="M44" s="7"/>
      <c r="N44" s="7"/>
      <c r="O44" s="7"/>
      <c r="S44" s="3" t="s">
        <v>24</v>
      </c>
      <c r="T44" s="3"/>
      <c r="U44" s="3"/>
    </row>
    <row r="45" spans="1:22" ht="15">
      <c r="A45" s="5" t="s">
        <v>0</v>
      </c>
      <c r="B45" s="5">
        <v>0</v>
      </c>
      <c r="C45" s="5">
        <v>167</v>
      </c>
      <c r="D45" s="7">
        <v>0.02547673531655225</v>
      </c>
      <c r="F45" s="5">
        <v>0</v>
      </c>
      <c r="G45" s="5">
        <v>0</v>
      </c>
      <c r="H45" s="7">
        <v>0</v>
      </c>
      <c r="J45" s="5">
        <f>C45+G45</f>
        <v>167</v>
      </c>
      <c r="M45" s="7"/>
      <c r="N45" s="7"/>
      <c r="O45" s="7"/>
      <c r="Q45" s="5" t="s">
        <v>1</v>
      </c>
      <c r="R45" s="5">
        <v>9</v>
      </c>
      <c r="S45" s="5">
        <v>131</v>
      </c>
      <c r="T45" s="7">
        <f>S45/S$57</f>
        <v>0.020523264922450258</v>
      </c>
      <c r="U45" s="5">
        <v>0</v>
      </c>
      <c r="V45" s="7">
        <f>U45/U$57</f>
        <v>0</v>
      </c>
    </row>
    <row r="46" spans="1:22" ht="15">
      <c r="A46" s="5" t="s">
        <v>1</v>
      </c>
      <c r="B46" s="5">
        <v>9</v>
      </c>
      <c r="C46" s="5">
        <v>131</v>
      </c>
      <c r="D46" s="7">
        <v>0.01998474446987033</v>
      </c>
      <c r="F46" s="5">
        <v>9</v>
      </c>
      <c r="G46" s="5">
        <v>0</v>
      </c>
      <c r="H46" s="7">
        <v>0</v>
      </c>
      <c r="J46" s="5">
        <f aca="true" t="shared" si="8" ref="J46:J58">C46+G46</f>
        <v>131</v>
      </c>
      <c r="K46" s="5">
        <v>131</v>
      </c>
      <c r="M46" s="7"/>
      <c r="N46" s="7"/>
      <c r="O46" s="7"/>
      <c r="Q46" s="5" t="s">
        <v>2</v>
      </c>
      <c r="R46" s="5">
        <v>10</v>
      </c>
      <c r="S46" s="5">
        <v>0</v>
      </c>
      <c r="T46" s="7">
        <f aca="true" t="shared" si="9" ref="T46:T57">S46/S$57</f>
        <v>0</v>
      </c>
      <c r="U46" s="5">
        <v>0</v>
      </c>
      <c r="V46" s="7">
        <f aca="true" t="shared" si="10" ref="V46:V57">U46/U$57</f>
        <v>0</v>
      </c>
    </row>
    <row r="47" spans="1:22" ht="15">
      <c r="A47" s="5" t="s">
        <v>2</v>
      </c>
      <c r="B47" s="5">
        <v>10</v>
      </c>
      <c r="C47" s="5">
        <v>0</v>
      </c>
      <c r="D47" s="7">
        <v>0</v>
      </c>
      <c r="F47" s="5">
        <v>10</v>
      </c>
      <c r="G47" s="5">
        <v>0</v>
      </c>
      <c r="H47" s="7">
        <v>0</v>
      </c>
      <c r="J47" s="5">
        <f t="shared" si="8"/>
        <v>0</v>
      </c>
      <c r="K47" s="5">
        <v>0</v>
      </c>
      <c r="M47" s="7"/>
      <c r="N47" s="7"/>
      <c r="O47" s="7"/>
      <c r="Q47" s="5" t="s">
        <v>3</v>
      </c>
      <c r="R47" s="5">
        <v>19</v>
      </c>
      <c r="S47" s="5">
        <v>304</v>
      </c>
      <c r="T47" s="7">
        <f t="shared" si="9"/>
        <v>0.047626507911640296</v>
      </c>
      <c r="U47" s="5">
        <v>79</v>
      </c>
      <c r="V47" s="7">
        <f t="shared" si="10"/>
        <v>0.21293800539083557</v>
      </c>
    </row>
    <row r="48" spans="1:22" ht="15">
      <c r="A48" s="5" t="s">
        <v>3</v>
      </c>
      <c r="B48" s="5">
        <v>19</v>
      </c>
      <c r="C48" s="5">
        <v>304</v>
      </c>
      <c r="D48" s="7">
        <v>0.0463768115942029</v>
      </c>
      <c r="F48" s="5">
        <v>19</v>
      </c>
      <c r="G48" s="5">
        <v>79</v>
      </c>
      <c r="H48" s="7">
        <v>0.21293800539083557</v>
      </c>
      <c r="J48" s="5">
        <f t="shared" si="8"/>
        <v>383</v>
      </c>
      <c r="K48" s="5">
        <v>383</v>
      </c>
      <c r="M48" s="7"/>
      <c r="N48" s="7"/>
      <c r="O48" s="7"/>
      <c r="Q48" s="5" t="s">
        <v>4</v>
      </c>
      <c r="R48" s="5">
        <v>29</v>
      </c>
      <c r="S48" s="5">
        <v>1173</v>
      </c>
      <c r="T48" s="7">
        <f t="shared" si="9"/>
        <v>0.18376938743537521</v>
      </c>
      <c r="U48" s="5">
        <v>3</v>
      </c>
      <c r="V48" s="7">
        <f t="shared" si="10"/>
        <v>0.008086253369272238</v>
      </c>
    </row>
    <row r="49" spans="1:22" ht="15">
      <c r="A49" s="5" t="s">
        <v>4</v>
      </c>
      <c r="B49" s="5">
        <v>29</v>
      </c>
      <c r="C49" s="5">
        <v>1173</v>
      </c>
      <c r="D49" s="7">
        <v>0.17894736842105263</v>
      </c>
      <c r="F49" s="5">
        <v>29</v>
      </c>
      <c r="G49" s="5">
        <v>3</v>
      </c>
      <c r="H49" s="7">
        <v>0.008086253369272238</v>
      </c>
      <c r="J49" s="5">
        <f t="shared" si="8"/>
        <v>1176</v>
      </c>
      <c r="K49" s="5">
        <v>1176</v>
      </c>
      <c r="M49" s="7"/>
      <c r="N49" s="7"/>
      <c r="O49" s="7"/>
      <c r="Q49" s="5" t="s">
        <v>5</v>
      </c>
      <c r="R49" s="5">
        <v>44</v>
      </c>
      <c r="S49" s="5">
        <v>1688</v>
      </c>
      <c r="T49" s="7">
        <f t="shared" si="9"/>
        <v>0.2644524518251606</v>
      </c>
      <c r="U49" s="5">
        <v>148</v>
      </c>
      <c r="V49" s="7">
        <f t="shared" si="10"/>
        <v>0.39892183288409705</v>
      </c>
    </row>
    <row r="50" spans="1:22" ht="15">
      <c r="A50" s="5" t="s">
        <v>5</v>
      </c>
      <c r="B50" s="5">
        <v>44</v>
      </c>
      <c r="C50" s="5">
        <v>1688</v>
      </c>
      <c r="D50" s="7">
        <v>0.2575133485888635</v>
      </c>
      <c r="F50" s="5">
        <v>44</v>
      </c>
      <c r="G50" s="5">
        <v>148</v>
      </c>
      <c r="H50" s="7">
        <v>0.39892183288409705</v>
      </c>
      <c r="J50" s="5">
        <f t="shared" si="8"/>
        <v>1836</v>
      </c>
      <c r="K50" s="5">
        <v>1836</v>
      </c>
      <c r="M50" s="7"/>
      <c r="N50" s="7"/>
      <c r="O50" s="7"/>
      <c r="Q50" s="5" t="s">
        <v>6</v>
      </c>
      <c r="R50" s="5">
        <v>69</v>
      </c>
      <c r="S50" s="5">
        <v>1442</v>
      </c>
      <c r="T50" s="7">
        <f t="shared" si="9"/>
        <v>0.22591258029139902</v>
      </c>
      <c r="U50" s="5">
        <v>107</v>
      </c>
      <c r="V50" s="7">
        <f t="shared" si="10"/>
        <v>0.2884097035040431</v>
      </c>
    </row>
    <row r="51" spans="1:22" ht="15">
      <c r="A51" s="5" t="s">
        <v>6</v>
      </c>
      <c r="B51" s="5">
        <v>69</v>
      </c>
      <c r="C51" s="5">
        <v>1442</v>
      </c>
      <c r="D51" s="7">
        <v>0.21998474446987032</v>
      </c>
      <c r="F51" s="5">
        <v>69</v>
      </c>
      <c r="G51" s="5">
        <v>107</v>
      </c>
      <c r="H51" s="7">
        <v>0.2884097035040431</v>
      </c>
      <c r="J51" s="5">
        <f t="shared" si="8"/>
        <v>1549</v>
      </c>
      <c r="K51" s="5">
        <v>1549</v>
      </c>
      <c r="M51" s="7"/>
      <c r="N51" s="7"/>
      <c r="O51" s="7"/>
      <c r="Q51" s="5" t="s">
        <v>7</v>
      </c>
      <c r="R51" s="5">
        <v>79</v>
      </c>
      <c r="S51" s="5">
        <v>1174</v>
      </c>
      <c r="T51" s="7">
        <f t="shared" si="9"/>
        <v>0.1839260535798214</v>
      </c>
      <c r="U51" s="5">
        <v>0</v>
      </c>
      <c r="V51" s="7">
        <f t="shared" si="10"/>
        <v>0</v>
      </c>
    </row>
    <row r="52" spans="1:22" ht="15">
      <c r="A52" s="5" t="s">
        <v>7</v>
      </c>
      <c r="B52" s="5">
        <v>79</v>
      </c>
      <c r="C52" s="5">
        <v>1174</v>
      </c>
      <c r="D52" s="7">
        <v>0.17909992372234934</v>
      </c>
      <c r="F52" s="5">
        <v>79</v>
      </c>
      <c r="G52" s="5">
        <v>0</v>
      </c>
      <c r="H52" s="7">
        <v>0</v>
      </c>
      <c r="J52" s="5">
        <f t="shared" si="8"/>
        <v>1174</v>
      </c>
      <c r="K52" s="5">
        <v>1174</v>
      </c>
      <c r="M52" s="7"/>
      <c r="N52" s="7"/>
      <c r="O52" s="7"/>
      <c r="Q52" s="5" t="s">
        <v>8</v>
      </c>
      <c r="R52" s="5">
        <v>89</v>
      </c>
      <c r="S52" s="5">
        <v>52</v>
      </c>
      <c r="T52" s="7">
        <f t="shared" si="9"/>
        <v>0.008146639511201629</v>
      </c>
      <c r="U52" s="5">
        <v>0</v>
      </c>
      <c r="V52" s="7">
        <f t="shared" si="10"/>
        <v>0</v>
      </c>
    </row>
    <row r="53" spans="1:22" ht="15">
      <c r="A53" s="5" t="s">
        <v>8</v>
      </c>
      <c r="B53" s="5">
        <v>89</v>
      </c>
      <c r="C53" s="5">
        <v>52</v>
      </c>
      <c r="D53" s="7">
        <v>0.007932875667429444</v>
      </c>
      <c r="F53" s="5">
        <v>89</v>
      </c>
      <c r="G53" s="5">
        <v>0</v>
      </c>
      <c r="H53" s="7">
        <v>0</v>
      </c>
      <c r="J53" s="5">
        <f t="shared" si="8"/>
        <v>52</v>
      </c>
      <c r="K53" s="5">
        <v>52</v>
      </c>
      <c r="M53" s="7"/>
      <c r="N53" s="7"/>
      <c r="O53" s="7"/>
      <c r="Q53" s="5" t="s">
        <v>9</v>
      </c>
      <c r="R53" s="5">
        <v>96</v>
      </c>
      <c r="S53" s="5">
        <v>419</v>
      </c>
      <c r="T53" s="7">
        <f t="shared" si="9"/>
        <v>0.06564311452295159</v>
      </c>
      <c r="U53" s="5">
        <v>34</v>
      </c>
      <c r="V53" s="7">
        <f t="shared" si="10"/>
        <v>0.09164420485175202</v>
      </c>
    </row>
    <row r="54" spans="1:22" ht="15">
      <c r="A54" s="5" t="s">
        <v>9</v>
      </c>
      <c r="B54" s="5">
        <v>96</v>
      </c>
      <c r="C54" s="5">
        <v>419</v>
      </c>
      <c r="D54" s="7">
        <v>0.0639206712433257</v>
      </c>
      <c r="F54" s="5">
        <v>96</v>
      </c>
      <c r="G54" s="5">
        <v>34</v>
      </c>
      <c r="H54" s="7">
        <v>0.09164420485175202</v>
      </c>
      <c r="J54" s="5">
        <f t="shared" si="8"/>
        <v>453</v>
      </c>
      <c r="K54" s="5">
        <v>453</v>
      </c>
      <c r="M54" s="7"/>
      <c r="N54" s="7"/>
      <c r="O54" s="7"/>
      <c r="Q54" s="5" t="s">
        <v>10</v>
      </c>
      <c r="R54" s="5">
        <v>97</v>
      </c>
      <c r="S54" s="5">
        <v>0</v>
      </c>
      <c r="T54" s="7">
        <f t="shared" si="9"/>
        <v>0</v>
      </c>
      <c r="U54" s="5">
        <v>0</v>
      </c>
      <c r="V54" s="7">
        <f t="shared" si="10"/>
        <v>0</v>
      </c>
    </row>
    <row r="55" spans="1:22" ht="15">
      <c r="A55" s="5" t="s">
        <v>10</v>
      </c>
      <c r="B55" s="5">
        <v>97</v>
      </c>
      <c r="C55" s="5">
        <v>0</v>
      </c>
      <c r="D55" s="7">
        <v>0</v>
      </c>
      <c r="F55" s="5">
        <v>97</v>
      </c>
      <c r="G55" s="5">
        <v>0</v>
      </c>
      <c r="H55" s="7">
        <v>0</v>
      </c>
      <c r="J55" s="5">
        <f t="shared" si="8"/>
        <v>0</v>
      </c>
      <c r="K55" s="5">
        <v>0</v>
      </c>
      <c r="M55" s="7"/>
      <c r="N55" s="7"/>
      <c r="O55" s="7"/>
      <c r="Q55" s="5" t="s">
        <v>10</v>
      </c>
      <c r="R55" s="5">
        <v>98</v>
      </c>
      <c r="S55" s="5">
        <v>0</v>
      </c>
      <c r="T55" s="7">
        <f t="shared" si="9"/>
        <v>0</v>
      </c>
      <c r="U55" s="5">
        <v>0</v>
      </c>
      <c r="V55" s="7">
        <f t="shared" si="10"/>
        <v>0</v>
      </c>
    </row>
    <row r="56" spans="1:22" ht="15">
      <c r="A56" s="5" t="s">
        <v>10</v>
      </c>
      <c r="B56" s="5">
        <v>98</v>
      </c>
      <c r="C56" s="5">
        <v>0</v>
      </c>
      <c r="D56" s="7">
        <v>0</v>
      </c>
      <c r="F56" s="5">
        <v>98</v>
      </c>
      <c r="G56" s="5">
        <v>0</v>
      </c>
      <c r="H56" s="7">
        <v>0</v>
      </c>
      <c r="J56" s="5">
        <f t="shared" si="8"/>
        <v>0</v>
      </c>
      <c r="K56" s="5">
        <v>0</v>
      </c>
      <c r="M56" s="7"/>
      <c r="N56" s="7"/>
      <c r="O56" s="7"/>
      <c r="Q56" s="5" t="s">
        <v>10</v>
      </c>
      <c r="R56" s="5">
        <v>99</v>
      </c>
      <c r="S56" s="5">
        <v>0</v>
      </c>
      <c r="T56" s="7">
        <f t="shared" si="9"/>
        <v>0</v>
      </c>
      <c r="U56" s="5">
        <v>0</v>
      </c>
      <c r="V56" s="7">
        <f t="shared" si="10"/>
        <v>0</v>
      </c>
    </row>
    <row r="57" spans="1:22" ht="15">
      <c r="A57" s="5" t="s">
        <v>10</v>
      </c>
      <c r="B57" s="5">
        <v>99</v>
      </c>
      <c r="C57" s="5">
        <v>0</v>
      </c>
      <c r="D57" s="7">
        <v>0</v>
      </c>
      <c r="F57" s="5">
        <v>99</v>
      </c>
      <c r="G57" s="5">
        <v>0</v>
      </c>
      <c r="H57" s="7">
        <v>0</v>
      </c>
      <c r="J57" s="5">
        <f t="shared" si="8"/>
        <v>0</v>
      </c>
      <c r="K57" s="5">
        <v>0</v>
      </c>
      <c r="M57" s="7"/>
      <c r="N57" s="7"/>
      <c r="O57" s="7"/>
      <c r="S57" s="5">
        <f>SUM(S45:S56)</f>
        <v>6383</v>
      </c>
      <c r="T57" s="7">
        <f t="shared" si="9"/>
        <v>1</v>
      </c>
      <c r="U57" s="5">
        <f>SUM(U45:U56)</f>
        <v>371</v>
      </c>
      <c r="V57" s="7">
        <f t="shared" si="10"/>
        <v>1</v>
      </c>
    </row>
    <row r="58" spans="1:15" ht="15">
      <c r="A58" s="5" t="s">
        <v>15</v>
      </c>
      <c r="B58" s="5">
        <v>100</v>
      </c>
      <c r="C58" s="5">
        <v>5</v>
      </c>
      <c r="D58" s="7">
        <v>0.0007627765064836003</v>
      </c>
      <c r="F58" s="5">
        <v>100</v>
      </c>
      <c r="G58" s="5">
        <v>0</v>
      </c>
      <c r="H58" s="7">
        <v>0</v>
      </c>
      <c r="J58" s="5">
        <f t="shared" si="8"/>
        <v>5</v>
      </c>
      <c r="M58" s="7"/>
      <c r="N58" s="7"/>
      <c r="O58" s="7"/>
    </row>
    <row r="59" spans="4:15" ht="15">
      <c r="D59" s="7"/>
      <c r="M59" s="7"/>
      <c r="N59" s="7"/>
      <c r="O59" s="7"/>
    </row>
    <row r="60" spans="3:15" ht="15">
      <c r="C60" s="5">
        <v>6555</v>
      </c>
      <c r="D60" s="7">
        <v>1</v>
      </c>
      <c r="G60" s="5">
        <v>371</v>
      </c>
      <c r="H60" s="7">
        <v>1</v>
      </c>
      <c r="J60" s="5">
        <v>6926</v>
      </c>
      <c r="K60" s="5">
        <v>6754</v>
      </c>
      <c r="M60" s="7">
        <f>(J45+J58)/J60</f>
        <v>0.02483395899509096</v>
      </c>
      <c r="N60" s="7">
        <f>G60/K60</f>
        <v>0.05493041160793604</v>
      </c>
      <c r="O60" s="7">
        <f>(C55+C56+C57+G55+G56+G57)/K60</f>
        <v>0</v>
      </c>
    </row>
    <row r="61" spans="13:15" ht="15">
      <c r="M61" s="7"/>
      <c r="N61" s="7"/>
      <c r="O61" s="7"/>
    </row>
    <row r="62" spans="1:22" ht="15">
      <c r="A62" s="3" t="s">
        <v>16</v>
      </c>
      <c r="M62" s="7"/>
      <c r="N62" s="7"/>
      <c r="O62" s="7"/>
      <c r="S62" s="4" t="s">
        <v>25</v>
      </c>
      <c r="T62" s="1"/>
      <c r="U62" s="1"/>
      <c r="V62" s="1"/>
    </row>
    <row r="63" spans="1:22" ht="15">
      <c r="A63" s="3"/>
      <c r="B63" s="8" t="s">
        <v>31</v>
      </c>
      <c r="C63" s="8" t="s">
        <v>34</v>
      </c>
      <c r="D63" s="8"/>
      <c r="E63" s="8"/>
      <c r="F63" s="8" t="s">
        <v>31</v>
      </c>
      <c r="G63" s="8" t="s">
        <v>34</v>
      </c>
      <c r="J63" s="10" t="s">
        <v>30</v>
      </c>
      <c r="K63" s="11"/>
      <c r="M63" s="7"/>
      <c r="N63" s="7"/>
      <c r="O63" s="7"/>
      <c r="S63" s="4"/>
      <c r="T63" s="1"/>
      <c r="U63" s="1"/>
      <c r="V63" s="1"/>
    </row>
    <row r="64" spans="2:22" ht="15">
      <c r="B64" s="8" t="s">
        <v>32</v>
      </c>
      <c r="C64" s="8" t="s">
        <v>35</v>
      </c>
      <c r="D64" s="8" t="s">
        <v>33</v>
      </c>
      <c r="E64" s="8"/>
      <c r="F64" s="8" t="s">
        <v>32</v>
      </c>
      <c r="G64" s="8" t="s">
        <v>36</v>
      </c>
      <c r="H64" s="8" t="s">
        <v>33</v>
      </c>
      <c r="J64" s="8" t="s">
        <v>38</v>
      </c>
      <c r="K64" s="8" t="s">
        <v>39</v>
      </c>
      <c r="M64" s="7"/>
      <c r="N64" s="7"/>
      <c r="O64" s="7"/>
      <c r="Q64" s="5" t="s">
        <v>1</v>
      </c>
      <c r="R64" s="5">
        <v>9</v>
      </c>
      <c r="S64" s="5">
        <v>48</v>
      </c>
      <c r="T64" s="7">
        <f>S64/S$76</f>
        <v>0.01805869074492099</v>
      </c>
      <c r="U64" s="5">
        <v>0</v>
      </c>
      <c r="V64" s="7">
        <f>U64/U$76</f>
        <v>0</v>
      </c>
    </row>
    <row r="65" spans="1:22" ht="15">
      <c r="A65" s="5" t="s">
        <v>0</v>
      </c>
      <c r="B65" s="5">
        <v>0</v>
      </c>
      <c r="C65" s="5">
        <v>35</v>
      </c>
      <c r="D65" s="7">
        <v>0.012996658002228</v>
      </c>
      <c r="F65" s="5">
        <v>0</v>
      </c>
      <c r="G65" s="5">
        <v>0</v>
      </c>
      <c r="H65" s="7">
        <v>0</v>
      </c>
      <c r="J65" s="5">
        <f aca="true" t="shared" si="11" ref="J65:J78">G65+C65</f>
        <v>35</v>
      </c>
      <c r="M65" s="7"/>
      <c r="N65" s="7"/>
      <c r="O65" s="7"/>
      <c r="Q65" s="5" t="s">
        <v>2</v>
      </c>
      <c r="R65" s="5">
        <v>10</v>
      </c>
      <c r="S65" s="5">
        <v>8</v>
      </c>
      <c r="T65" s="7">
        <f aca="true" t="shared" si="12" ref="T65:T76">S65/S$76</f>
        <v>0.0030097817908201654</v>
      </c>
      <c r="U65" s="5">
        <v>1</v>
      </c>
      <c r="V65" s="7">
        <f aca="true" t="shared" si="13" ref="V65:V76">U65/U$76</f>
        <v>0.0045662100456621</v>
      </c>
    </row>
    <row r="66" spans="1:22" ht="15">
      <c r="A66" s="5" t="s">
        <v>1</v>
      </c>
      <c r="B66" s="5">
        <v>9</v>
      </c>
      <c r="C66" s="5">
        <v>48</v>
      </c>
      <c r="D66" s="7">
        <v>0.017823988117341254</v>
      </c>
      <c r="F66" s="5">
        <v>9</v>
      </c>
      <c r="G66" s="5">
        <v>0</v>
      </c>
      <c r="H66" s="7">
        <v>0</v>
      </c>
      <c r="J66" s="5">
        <f t="shared" si="11"/>
        <v>48</v>
      </c>
      <c r="K66" s="5">
        <v>48</v>
      </c>
      <c r="M66" s="7"/>
      <c r="N66" s="7"/>
      <c r="O66" s="7"/>
      <c r="Q66" s="5" t="s">
        <v>3</v>
      </c>
      <c r="R66" s="5">
        <v>19</v>
      </c>
      <c r="S66" s="5">
        <v>125</v>
      </c>
      <c r="T66" s="7">
        <f t="shared" si="12"/>
        <v>0.04702784048156509</v>
      </c>
      <c r="U66" s="5">
        <v>8</v>
      </c>
      <c r="V66" s="7">
        <f t="shared" si="13"/>
        <v>0.0365296803652968</v>
      </c>
    </row>
    <row r="67" spans="1:22" ht="15">
      <c r="A67" s="5" t="s">
        <v>2</v>
      </c>
      <c r="B67" s="5">
        <v>10</v>
      </c>
      <c r="C67" s="5">
        <v>8</v>
      </c>
      <c r="D67" s="7">
        <v>0.0029706646862235424</v>
      </c>
      <c r="F67" s="5">
        <v>10</v>
      </c>
      <c r="G67" s="5">
        <v>1</v>
      </c>
      <c r="H67" s="7">
        <v>0.0045662100456621</v>
      </c>
      <c r="J67" s="5">
        <f t="shared" si="11"/>
        <v>9</v>
      </c>
      <c r="K67" s="5">
        <v>9</v>
      </c>
      <c r="M67" s="7"/>
      <c r="N67" s="7"/>
      <c r="O67" s="7"/>
      <c r="Q67" s="5" t="s">
        <v>4</v>
      </c>
      <c r="R67" s="5">
        <v>29</v>
      </c>
      <c r="S67" s="5">
        <v>356</v>
      </c>
      <c r="T67" s="7">
        <f t="shared" si="12"/>
        <v>0.13393528969149737</v>
      </c>
      <c r="U67" s="5">
        <v>0</v>
      </c>
      <c r="V67" s="7">
        <f t="shared" si="13"/>
        <v>0</v>
      </c>
    </row>
    <row r="68" spans="1:22" ht="15">
      <c r="A68" s="5" t="s">
        <v>3</v>
      </c>
      <c r="B68" s="5">
        <v>19</v>
      </c>
      <c r="C68" s="5">
        <v>125</v>
      </c>
      <c r="D68" s="7">
        <v>0.046416635722242854</v>
      </c>
      <c r="F68" s="5">
        <v>19</v>
      </c>
      <c r="G68" s="5">
        <v>8</v>
      </c>
      <c r="H68" s="7">
        <v>0.0365296803652968</v>
      </c>
      <c r="J68" s="5">
        <f t="shared" si="11"/>
        <v>133</v>
      </c>
      <c r="K68" s="5">
        <v>133</v>
      </c>
      <c r="M68" s="7"/>
      <c r="N68" s="7"/>
      <c r="O68" s="7"/>
      <c r="Q68" s="5" t="s">
        <v>5</v>
      </c>
      <c r="R68" s="5">
        <v>44</v>
      </c>
      <c r="S68" s="5">
        <v>662</v>
      </c>
      <c r="T68" s="7">
        <f t="shared" si="12"/>
        <v>0.24905944319036868</v>
      </c>
      <c r="U68" s="5">
        <v>49</v>
      </c>
      <c r="V68" s="7">
        <f t="shared" si="13"/>
        <v>0.2237442922374429</v>
      </c>
    </row>
    <row r="69" spans="1:22" ht="15">
      <c r="A69" s="5" t="s">
        <v>4</v>
      </c>
      <c r="B69" s="5">
        <v>29</v>
      </c>
      <c r="C69" s="5">
        <v>356</v>
      </c>
      <c r="D69" s="7">
        <v>0.13219457853694763</v>
      </c>
      <c r="F69" s="5">
        <v>29</v>
      </c>
      <c r="G69" s="5">
        <v>0</v>
      </c>
      <c r="H69" s="7">
        <v>0</v>
      </c>
      <c r="J69" s="5">
        <f t="shared" si="11"/>
        <v>356</v>
      </c>
      <c r="K69" s="5">
        <v>356</v>
      </c>
      <c r="M69" s="7"/>
      <c r="N69" s="7"/>
      <c r="O69" s="7"/>
      <c r="Q69" s="5" t="s">
        <v>6</v>
      </c>
      <c r="R69" s="5">
        <v>69</v>
      </c>
      <c r="S69" s="5">
        <v>490</v>
      </c>
      <c r="T69" s="7">
        <f t="shared" si="12"/>
        <v>0.18434913468773514</v>
      </c>
      <c r="U69" s="5">
        <v>14</v>
      </c>
      <c r="V69" s="7">
        <f t="shared" si="13"/>
        <v>0.0639269406392694</v>
      </c>
    </row>
    <row r="70" spans="1:22" ht="15">
      <c r="A70" s="5" t="s">
        <v>5</v>
      </c>
      <c r="B70" s="5">
        <v>44</v>
      </c>
      <c r="C70" s="5">
        <v>662</v>
      </c>
      <c r="D70" s="7">
        <v>0.24582250278499815</v>
      </c>
      <c r="F70" s="5">
        <v>44</v>
      </c>
      <c r="G70" s="5">
        <v>49</v>
      </c>
      <c r="H70" s="7">
        <v>0.2237442922374429</v>
      </c>
      <c r="J70" s="5">
        <f t="shared" si="11"/>
        <v>711</v>
      </c>
      <c r="K70" s="5">
        <v>711</v>
      </c>
      <c r="M70" s="7"/>
      <c r="N70" s="7"/>
      <c r="O70" s="7"/>
      <c r="Q70" s="5" t="s">
        <v>7</v>
      </c>
      <c r="R70" s="5">
        <v>79</v>
      </c>
      <c r="S70" s="5">
        <v>361</v>
      </c>
      <c r="T70" s="7">
        <f t="shared" si="12"/>
        <v>0.13581640331075998</v>
      </c>
      <c r="U70" s="5">
        <v>1</v>
      </c>
      <c r="V70" s="7">
        <f t="shared" si="13"/>
        <v>0.0045662100456621</v>
      </c>
    </row>
    <row r="71" spans="1:22" ht="15">
      <c r="A71" s="5" t="s">
        <v>6</v>
      </c>
      <c r="B71" s="5">
        <v>69</v>
      </c>
      <c r="C71" s="5">
        <v>490</v>
      </c>
      <c r="D71" s="7">
        <v>0.18195321203119197</v>
      </c>
      <c r="F71" s="5">
        <v>69</v>
      </c>
      <c r="G71" s="5">
        <v>14</v>
      </c>
      <c r="H71" s="7">
        <v>0.0639269406392694</v>
      </c>
      <c r="J71" s="5">
        <f t="shared" si="11"/>
        <v>504</v>
      </c>
      <c r="K71" s="5">
        <v>504</v>
      </c>
      <c r="M71" s="7"/>
      <c r="N71" s="7"/>
      <c r="O71" s="7"/>
      <c r="Q71" s="5" t="s">
        <v>8</v>
      </c>
      <c r="R71" s="5">
        <v>89</v>
      </c>
      <c r="S71" s="5">
        <v>12</v>
      </c>
      <c r="T71" s="7">
        <f t="shared" si="12"/>
        <v>0.004514672686230248</v>
      </c>
      <c r="U71" s="5">
        <v>0</v>
      </c>
      <c r="V71" s="7">
        <f t="shared" si="13"/>
        <v>0</v>
      </c>
    </row>
    <row r="72" spans="1:22" ht="15">
      <c r="A72" s="5" t="s">
        <v>7</v>
      </c>
      <c r="B72" s="5">
        <v>79</v>
      </c>
      <c r="C72" s="5">
        <v>361</v>
      </c>
      <c r="D72" s="7">
        <v>0.13405124396583737</v>
      </c>
      <c r="F72" s="5">
        <v>79</v>
      </c>
      <c r="G72" s="5">
        <v>1</v>
      </c>
      <c r="H72" s="7">
        <v>0.0045662100456621</v>
      </c>
      <c r="J72" s="5">
        <f t="shared" si="11"/>
        <v>362</v>
      </c>
      <c r="K72" s="5">
        <v>362</v>
      </c>
      <c r="M72" s="7"/>
      <c r="N72" s="7"/>
      <c r="O72" s="7"/>
      <c r="Q72" s="5" t="s">
        <v>9</v>
      </c>
      <c r="R72" s="5">
        <v>96</v>
      </c>
      <c r="S72" s="5">
        <v>244</v>
      </c>
      <c r="T72" s="7">
        <f t="shared" si="12"/>
        <v>0.09179834462001504</v>
      </c>
      <c r="U72" s="5">
        <v>13</v>
      </c>
      <c r="V72" s="7">
        <f t="shared" si="13"/>
        <v>0.0593607305936073</v>
      </c>
    </row>
    <row r="73" spans="1:22" ht="15">
      <c r="A73" s="5" t="s">
        <v>8</v>
      </c>
      <c r="B73" s="5">
        <v>89</v>
      </c>
      <c r="C73" s="5">
        <v>12</v>
      </c>
      <c r="D73" s="7">
        <v>0.004455997029335313</v>
      </c>
      <c r="F73" s="5">
        <v>89</v>
      </c>
      <c r="G73" s="5">
        <v>0</v>
      </c>
      <c r="H73" s="7">
        <v>0</v>
      </c>
      <c r="J73" s="5">
        <f t="shared" si="11"/>
        <v>12</v>
      </c>
      <c r="K73" s="5">
        <v>12</v>
      </c>
      <c r="M73" s="7"/>
      <c r="N73" s="7"/>
      <c r="O73" s="7"/>
      <c r="Q73" s="5" t="s">
        <v>10</v>
      </c>
      <c r="R73" s="5">
        <v>97</v>
      </c>
      <c r="S73" s="5">
        <v>0</v>
      </c>
      <c r="T73" s="7">
        <f t="shared" si="12"/>
        <v>0</v>
      </c>
      <c r="U73" s="5">
        <v>40</v>
      </c>
      <c r="V73" s="7">
        <f t="shared" si="13"/>
        <v>0.182648401826484</v>
      </c>
    </row>
    <row r="74" spans="1:22" ht="15">
      <c r="A74" s="5" t="s">
        <v>9</v>
      </c>
      <c r="B74" s="5">
        <v>96</v>
      </c>
      <c r="C74" s="5">
        <v>244</v>
      </c>
      <c r="D74" s="7">
        <v>0.09060527292981804</v>
      </c>
      <c r="F74" s="5">
        <v>96</v>
      </c>
      <c r="G74" s="5">
        <v>13</v>
      </c>
      <c r="H74" s="7">
        <v>0.0593607305936073</v>
      </c>
      <c r="J74" s="5">
        <f t="shared" si="11"/>
        <v>257</v>
      </c>
      <c r="K74" s="5">
        <v>257</v>
      </c>
      <c r="M74" s="7"/>
      <c r="N74" s="7"/>
      <c r="O74" s="7"/>
      <c r="Q74" s="5" t="s">
        <v>10</v>
      </c>
      <c r="R74" s="5">
        <v>98</v>
      </c>
      <c r="S74" s="5">
        <v>0</v>
      </c>
      <c r="T74" s="7">
        <f t="shared" si="12"/>
        <v>0</v>
      </c>
      <c r="U74" s="5">
        <v>93</v>
      </c>
      <c r="V74" s="7">
        <f t="shared" si="13"/>
        <v>0.4246575342465753</v>
      </c>
    </row>
    <row r="75" spans="1:22" ht="15">
      <c r="A75" s="5" t="s">
        <v>10</v>
      </c>
      <c r="B75" s="5">
        <v>97</v>
      </c>
      <c r="C75" s="5">
        <v>0</v>
      </c>
      <c r="D75" s="7">
        <v>0</v>
      </c>
      <c r="F75" s="5">
        <v>97</v>
      </c>
      <c r="G75" s="5">
        <v>40</v>
      </c>
      <c r="H75" s="7">
        <v>0.182648401826484</v>
      </c>
      <c r="J75" s="5">
        <f t="shared" si="11"/>
        <v>40</v>
      </c>
      <c r="K75" s="5">
        <v>40</v>
      </c>
      <c r="M75" s="7"/>
      <c r="N75" s="7"/>
      <c r="O75" s="7"/>
      <c r="Q75" s="5" t="s">
        <v>10</v>
      </c>
      <c r="R75" s="5">
        <v>99</v>
      </c>
      <c r="S75" s="5">
        <v>352</v>
      </c>
      <c r="T75" s="7">
        <f t="shared" si="12"/>
        <v>0.13243039879608728</v>
      </c>
      <c r="U75" s="5">
        <v>0</v>
      </c>
      <c r="V75" s="7">
        <f t="shared" si="13"/>
        <v>0</v>
      </c>
    </row>
    <row r="76" spans="1:22" ht="15">
      <c r="A76" s="5" t="s">
        <v>10</v>
      </c>
      <c r="B76" s="5">
        <v>98</v>
      </c>
      <c r="C76" s="5">
        <v>0</v>
      </c>
      <c r="D76" s="7">
        <v>0</v>
      </c>
      <c r="F76" s="5">
        <v>98</v>
      </c>
      <c r="G76" s="5">
        <v>93</v>
      </c>
      <c r="H76" s="7">
        <v>0.4246575342465753</v>
      </c>
      <c r="J76" s="5">
        <f t="shared" si="11"/>
        <v>93</v>
      </c>
      <c r="K76" s="5">
        <v>93</v>
      </c>
      <c r="M76" s="7"/>
      <c r="N76" s="7"/>
      <c r="O76" s="7"/>
      <c r="S76" s="5">
        <f>SUM(S64:S75)</f>
        <v>2658</v>
      </c>
      <c r="T76" s="7">
        <f t="shared" si="12"/>
        <v>1</v>
      </c>
      <c r="U76" s="5">
        <f>SUM(U64:U75)</f>
        <v>219</v>
      </c>
      <c r="V76" s="7">
        <f t="shared" si="13"/>
        <v>1</v>
      </c>
    </row>
    <row r="77" spans="1:15" ht="15">
      <c r="A77" s="5" t="s">
        <v>10</v>
      </c>
      <c r="B77" s="5">
        <v>99</v>
      </c>
      <c r="C77" s="5">
        <v>352</v>
      </c>
      <c r="D77" s="7">
        <v>0.13070924619383587</v>
      </c>
      <c r="F77" s="5">
        <v>99</v>
      </c>
      <c r="G77" s="5">
        <v>0</v>
      </c>
      <c r="H77" s="7">
        <v>0</v>
      </c>
      <c r="J77" s="5">
        <f t="shared" si="11"/>
        <v>352</v>
      </c>
      <c r="K77" s="5">
        <v>352</v>
      </c>
      <c r="M77" s="7"/>
      <c r="N77" s="7"/>
      <c r="O77" s="7"/>
    </row>
    <row r="78" spans="1:15" ht="15">
      <c r="A78" s="5" t="s">
        <v>15</v>
      </c>
      <c r="B78" s="5">
        <v>100</v>
      </c>
      <c r="C78" s="5">
        <v>0</v>
      </c>
      <c r="D78" s="7">
        <v>0</v>
      </c>
      <c r="F78" s="5">
        <v>100</v>
      </c>
      <c r="G78" s="5">
        <v>0</v>
      </c>
      <c r="H78" s="7">
        <v>0</v>
      </c>
      <c r="J78" s="5">
        <f t="shared" si="11"/>
        <v>0</v>
      </c>
      <c r="M78" s="7"/>
      <c r="N78" s="7"/>
      <c r="O78" s="7"/>
    </row>
    <row r="79" spans="4:15" ht="15">
      <c r="D79" s="7"/>
      <c r="H79" s="7"/>
      <c r="M79" s="7"/>
      <c r="N79" s="7"/>
      <c r="O79" s="7"/>
    </row>
    <row r="80" spans="3:15" ht="15">
      <c r="C80" s="5">
        <v>2693</v>
      </c>
      <c r="D80" s="7">
        <v>1</v>
      </c>
      <c r="G80" s="5">
        <v>219</v>
      </c>
      <c r="H80" s="7">
        <v>1</v>
      </c>
      <c r="J80" s="5">
        <f>G80+C80</f>
        <v>2912</v>
      </c>
      <c r="K80" s="5">
        <v>2877</v>
      </c>
      <c r="M80" s="7">
        <f>(J65+J78)/J80</f>
        <v>0.01201923076923077</v>
      </c>
      <c r="N80" s="7">
        <f>G80/K80</f>
        <v>0.07612095933263817</v>
      </c>
      <c r="O80" s="7">
        <f>(C75+C76+C77+G75+G76+G77)/K80</f>
        <v>0.16857838025721236</v>
      </c>
    </row>
    <row r="81" spans="4:15" ht="15">
      <c r="D81" s="7"/>
      <c r="H81" s="7"/>
      <c r="M81" s="7"/>
      <c r="N81" s="7"/>
      <c r="O81" s="7"/>
    </row>
    <row r="82" ht="15">
      <c r="A82" s="3" t="s">
        <v>26</v>
      </c>
    </row>
    <row r="83" spans="1:11" ht="15">
      <c r="A83" s="3"/>
      <c r="B83" s="8" t="s">
        <v>31</v>
      </c>
      <c r="C83" s="8" t="s">
        <v>34</v>
      </c>
      <c r="D83" s="8"/>
      <c r="E83" s="8"/>
      <c r="F83" s="8" t="s">
        <v>31</v>
      </c>
      <c r="G83" s="8" t="s">
        <v>34</v>
      </c>
      <c r="J83" s="10" t="s">
        <v>30</v>
      </c>
      <c r="K83" s="11"/>
    </row>
    <row r="84" spans="2:11" ht="15">
      <c r="B84" s="8" t="s">
        <v>32</v>
      </c>
      <c r="C84" s="8" t="s">
        <v>35</v>
      </c>
      <c r="D84" s="8" t="s">
        <v>33</v>
      </c>
      <c r="E84" s="8"/>
      <c r="F84" s="8" t="s">
        <v>32</v>
      </c>
      <c r="G84" s="8" t="s">
        <v>36</v>
      </c>
      <c r="H84" s="8" t="s">
        <v>33</v>
      </c>
      <c r="J84" s="8" t="s">
        <v>38</v>
      </c>
      <c r="K84" s="8" t="s">
        <v>39</v>
      </c>
    </row>
    <row r="85" spans="1:10" ht="15">
      <c r="A85" s="5" t="s">
        <v>0</v>
      </c>
      <c r="B85" s="5">
        <v>0</v>
      </c>
      <c r="C85" s="5">
        <v>120</v>
      </c>
      <c r="D85" s="7">
        <v>0.07159904534606205</v>
      </c>
      <c r="F85" s="5">
        <v>0</v>
      </c>
      <c r="G85" s="5">
        <v>1</v>
      </c>
      <c r="H85" s="7">
        <v>0.0031746031746031746</v>
      </c>
      <c r="J85" s="5">
        <f>C85+G85</f>
        <v>121</v>
      </c>
    </row>
    <row r="86" spans="1:11" ht="15">
      <c r="A86" s="5" t="s">
        <v>1</v>
      </c>
      <c r="B86" s="5">
        <v>9</v>
      </c>
      <c r="C86" s="5">
        <v>49</v>
      </c>
      <c r="D86" s="7">
        <v>0.029236276849642005</v>
      </c>
      <c r="F86" s="5">
        <v>9</v>
      </c>
      <c r="G86" s="5">
        <v>0</v>
      </c>
      <c r="H86" s="7">
        <v>0</v>
      </c>
      <c r="J86" s="5">
        <f aca="true" t="shared" si="14" ref="J86:J99">C86+G86</f>
        <v>49</v>
      </c>
      <c r="K86" s="5">
        <v>49</v>
      </c>
    </row>
    <row r="87" spans="1:11" ht="15">
      <c r="A87" s="5" t="s">
        <v>2</v>
      </c>
      <c r="B87" s="5">
        <v>10</v>
      </c>
      <c r="C87" s="5">
        <v>0</v>
      </c>
      <c r="D87" s="7">
        <v>0</v>
      </c>
      <c r="F87" s="5">
        <v>10</v>
      </c>
      <c r="G87" s="5">
        <v>0</v>
      </c>
      <c r="H87" s="7">
        <v>0</v>
      </c>
      <c r="J87" s="5">
        <f t="shared" si="14"/>
        <v>0</v>
      </c>
      <c r="K87" s="5">
        <v>0</v>
      </c>
    </row>
    <row r="88" spans="1:11" ht="15">
      <c r="A88" s="5" t="s">
        <v>3</v>
      </c>
      <c r="B88" s="5">
        <v>19</v>
      </c>
      <c r="C88" s="5">
        <v>140</v>
      </c>
      <c r="D88" s="7">
        <v>0.08353221957040573</v>
      </c>
      <c r="F88" s="5">
        <v>19</v>
      </c>
      <c r="G88" s="5">
        <v>19</v>
      </c>
      <c r="H88" s="7">
        <v>0.06031746031746032</v>
      </c>
      <c r="J88" s="5">
        <f t="shared" si="14"/>
        <v>159</v>
      </c>
      <c r="K88" s="5">
        <v>159</v>
      </c>
    </row>
    <row r="89" spans="1:11" ht="15">
      <c r="A89" s="5" t="s">
        <v>4</v>
      </c>
      <c r="B89" s="5">
        <v>29</v>
      </c>
      <c r="C89" s="5">
        <v>314</v>
      </c>
      <c r="D89" s="7">
        <v>0.1873508353221957</v>
      </c>
      <c r="F89" s="5">
        <v>29</v>
      </c>
      <c r="G89" s="5">
        <v>0</v>
      </c>
      <c r="H89" s="7">
        <v>0</v>
      </c>
      <c r="J89" s="5">
        <f t="shared" si="14"/>
        <v>314</v>
      </c>
      <c r="K89" s="5">
        <v>314</v>
      </c>
    </row>
    <row r="90" spans="1:11" ht="15">
      <c r="A90" s="5" t="s">
        <v>5</v>
      </c>
      <c r="B90" s="5">
        <v>44</v>
      </c>
      <c r="C90" s="5">
        <v>334</v>
      </c>
      <c r="D90" s="7">
        <v>0.19928400954653938</v>
      </c>
      <c r="F90" s="5">
        <v>44</v>
      </c>
      <c r="G90" s="5">
        <v>60</v>
      </c>
      <c r="H90" s="7">
        <v>0.19047619047619047</v>
      </c>
      <c r="J90" s="5">
        <f t="shared" si="14"/>
        <v>394</v>
      </c>
      <c r="K90" s="5">
        <v>394</v>
      </c>
    </row>
    <row r="91" spans="1:11" ht="15">
      <c r="A91" s="5" t="s">
        <v>6</v>
      </c>
      <c r="B91" s="5">
        <v>69</v>
      </c>
      <c r="C91" s="5">
        <v>181</v>
      </c>
      <c r="D91" s="7">
        <v>0.10799522673031026</v>
      </c>
      <c r="F91" s="5">
        <v>69</v>
      </c>
      <c r="G91" s="5">
        <v>21</v>
      </c>
      <c r="H91" s="7">
        <v>0.06666666666666667</v>
      </c>
      <c r="J91" s="5">
        <f t="shared" si="14"/>
        <v>202</v>
      </c>
      <c r="K91" s="5">
        <v>202</v>
      </c>
    </row>
    <row r="92" spans="1:11" ht="15">
      <c r="A92" s="5" t="s">
        <v>7</v>
      </c>
      <c r="B92" s="5">
        <v>79</v>
      </c>
      <c r="C92" s="5">
        <v>149</v>
      </c>
      <c r="D92" s="7">
        <v>0.08890214797136038</v>
      </c>
      <c r="F92" s="5">
        <v>79</v>
      </c>
      <c r="G92" s="5">
        <v>0</v>
      </c>
      <c r="H92" s="7">
        <v>0</v>
      </c>
      <c r="J92" s="5">
        <f t="shared" si="14"/>
        <v>149</v>
      </c>
      <c r="K92" s="5">
        <v>149</v>
      </c>
    </row>
    <row r="93" spans="1:11" ht="15">
      <c r="A93" s="5" t="s">
        <v>8</v>
      </c>
      <c r="B93" s="5">
        <v>89</v>
      </c>
      <c r="C93" s="5">
        <v>61</v>
      </c>
      <c r="D93" s="7">
        <v>0.03639618138424821</v>
      </c>
      <c r="F93" s="5">
        <v>89</v>
      </c>
      <c r="G93" s="5">
        <v>0</v>
      </c>
      <c r="H93" s="7">
        <v>0</v>
      </c>
      <c r="J93" s="5">
        <f t="shared" si="14"/>
        <v>61</v>
      </c>
      <c r="K93" s="5">
        <v>61</v>
      </c>
    </row>
    <row r="94" spans="1:11" ht="15">
      <c r="A94" s="5" t="s">
        <v>9</v>
      </c>
      <c r="B94" s="5">
        <v>96</v>
      </c>
      <c r="C94" s="5">
        <v>69</v>
      </c>
      <c r="D94" s="7">
        <v>0.04116945107398568</v>
      </c>
      <c r="F94" s="5">
        <v>96</v>
      </c>
      <c r="G94" s="5">
        <v>2</v>
      </c>
      <c r="H94" s="7">
        <v>0.006349206349206349</v>
      </c>
      <c r="J94" s="5">
        <f t="shared" si="14"/>
        <v>71</v>
      </c>
      <c r="K94" s="5">
        <v>71</v>
      </c>
    </row>
    <row r="95" spans="1:11" ht="15">
      <c r="A95" s="5" t="s">
        <v>10</v>
      </c>
      <c r="B95" s="5">
        <v>97</v>
      </c>
      <c r="C95" s="5">
        <v>0</v>
      </c>
      <c r="D95" s="7">
        <v>0</v>
      </c>
      <c r="F95" s="5">
        <v>97</v>
      </c>
      <c r="G95" s="5">
        <v>0</v>
      </c>
      <c r="H95" s="7">
        <v>0</v>
      </c>
      <c r="J95" s="5">
        <f t="shared" si="14"/>
        <v>0</v>
      </c>
      <c r="K95" s="5">
        <v>0</v>
      </c>
    </row>
    <row r="96" spans="1:11" ht="15">
      <c r="A96" s="5" t="s">
        <v>10</v>
      </c>
      <c r="B96" s="5">
        <v>98</v>
      </c>
      <c r="C96" s="5">
        <v>0</v>
      </c>
      <c r="D96" s="7">
        <v>0</v>
      </c>
      <c r="F96" s="5">
        <v>98</v>
      </c>
      <c r="G96" s="5">
        <v>114</v>
      </c>
      <c r="H96" s="7">
        <v>0.3619047619047619</v>
      </c>
      <c r="J96" s="5">
        <f t="shared" si="14"/>
        <v>114</v>
      </c>
      <c r="K96" s="5">
        <v>114</v>
      </c>
    </row>
    <row r="97" spans="1:11" ht="15">
      <c r="A97" s="5" t="s">
        <v>10</v>
      </c>
      <c r="B97" s="5">
        <v>99</v>
      </c>
      <c r="C97" s="5">
        <v>259</v>
      </c>
      <c r="D97" s="7">
        <v>0.15453460620525059</v>
      </c>
      <c r="F97" s="5">
        <v>99</v>
      </c>
      <c r="G97" s="5">
        <v>98</v>
      </c>
      <c r="H97" s="7">
        <v>0.3111111111111111</v>
      </c>
      <c r="J97" s="5">
        <f t="shared" si="14"/>
        <v>357</v>
      </c>
      <c r="K97" s="5">
        <v>357</v>
      </c>
    </row>
    <row r="98" spans="4:8" ht="15">
      <c r="D98" s="7"/>
      <c r="H98" s="7"/>
    </row>
    <row r="99" spans="3:15" ht="15">
      <c r="C99" s="5">
        <v>1676</v>
      </c>
      <c r="D99" s="7">
        <v>1</v>
      </c>
      <c r="G99" s="5">
        <v>315</v>
      </c>
      <c r="H99" s="7">
        <v>1</v>
      </c>
      <c r="J99" s="5">
        <f t="shared" si="14"/>
        <v>1991</v>
      </c>
      <c r="K99" s="5">
        <v>1870</v>
      </c>
      <c r="M99" s="7">
        <f>J85/J99</f>
        <v>0.06077348066298342</v>
      </c>
      <c r="N99" s="7">
        <f>G99/K99</f>
        <v>0.16844919786096257</v>
      </c>
      <c r="O99" s="7">
        <f>(K95+K96+K97)/K99</f>
        <v>0.2518716577540107</v>
      </c>
    </row>
    <row r="100" ht="15">
      <c r="M100" s="7"/>
    </row>
    <row r="101" spans="1:2" ht="15">
      <c r="A101" s="3" t="s">
        <v>27</v>
      </c>
      <c r="B101" s="3"/>
    </row>
    <row r="102" spans="1:11" ht="15">
      <c r="A102" s="3"/>
      <c r="B102" s="8" t="s">
        <v>31</v>
      </c>
      <c r="C102" s="8" t="s">
        <v>34</v>
      </c>
      <c r="D102" s="8"/>
      <c r="E102" s="8"/>
      <c r="F102" s="8" t="s">
        <v>31</v>
      </c>
      <c r="G102" s="8" t="s">
        <v>34</v>
      </c>
      <c r="J102" s="10" t="s">
        <v>30</v>
      </c>
      <c r="K102" s="11"/>
    </row>
    <row r="103" spans="2:11" ht="15">
      <c r="B103" s="8" t="s">
        <v>32</v>
      </c>
      <c r="C103" s="8" t="s">
        <v>35</v>
      </c>
      <c r="D103" s="8" t="s">
        <v>33</v>
      </c>
      <c r="E103" s="8"/>
      <c r="F103" s="8" t="s">
        <v>32</v>
      </c>
      <c r="G103" s="8" t="s">
        <v>36</v>
      </c>
      <c r="H103" s="8" t="s">
        <v>33</v>
      </c>
      <c r="J103" s="8" t="s">
        <v>38</v>
      </c>
      <c r="K103" s="8" t="s">
        <v>39</v>
      </c>
    </row>
    <row r="104" spans="1:10" ht="15">
      <c r="A104" s="5" t="s">
        <v>0</v>
      </c>
      <c r="B104" s="5">
        <v>0</v>
      </c>
      <c r="C104" s="5">
        <v>44</v>
      </c>
      <c r="D104" s="7">
        <v>0.06330935251798561</v>
      </c>
      <c r="F104" s="5">
        <v>0</v>
      </c>
      <c r="G104" s="5">
        <v>0</v>
      </c>
      <c r="H104" s="7">
        <v>0</v>
      </c>
      <c r="J104" s="2">
        <f>G104+C104</f>
        <v>44</v>
      </c>
    </row>
    <row r="105" spans="1:11" ht="15">
      <c r="A105" s="5" t="s">
        <v>1</v>
      </c>
      <c r="B105" s="5">
        <v>9</v>
      </c>
      <c r="C105" s="5">
        <v>35</v>
      </c>
      <c r="D105" s="7">
        <v>0.050359712230215826</v>
      </c>
      <c r="F105" s="5">
        <v>9</v>
      </c>
      <c r="G105" s="5">
        <v>0</v>
      </c>
      <c r="H105" s="7">
        <v>0</v>
      </c>
      <c r="J105" s="2">
        <f aca="true" t="shared" si="15" ref="J105:J118">G105+C105</f>
        <v>35</v>
      </c>
      <c r="K105" s="5">
        <v>35</v>
      </c>
    </row>
    <row r="106" spans="1:11" ht="15">
      <c r="A106" s="5" t="s">
        <v>2</v>
      </c>
      <c r="B106" s="5">
        <v>10</v>
      </c>
      <c r="C106" s="5">
        <v>0</v>
      </c>
      <c r="D106" s="7">
        <v>0</v>
      </c>
      <c r="F106" s="5">
        <v>10</v>
      </c>
      <c r="G106" s="5">
        <v>0</v>
      </c>
      <c r="H106" s="7">
        <v>0</v>
      </c>
      <c r="J106" s="2">
        <f t="shared" si="15"/>
        <v>0</v>
      </c>
      <c r="K106" s="5">
        <v>0</v>
      </c>
    </row>
    <row r="107" spans="1:11" ht="15">
      <c r="A107" s="5" t="s">
        <v>3</v>
      </c>
      <c r="B107" s="5">
        <v>19</v>
      </c>
      <c r="C107" s="5">
        <v>50</v>
      </c>
      <c r="D107" s="7">
        <v>0.07194244604316546</v>
      </c>
      <c r="F107" s="5">
        <v>19</v>
      </c>
      <c r="G107" s="5">
        <v>6</v>
      </c>
      <c r="H107" s="7">
        <v>0.05825242718446602</v>
      </c>
      <c r="J107" s="2">
        <f t="shared" si="15"/>
        <v>56</v>
      </c>
      <c r="K107" s="5">
        <v>56</v>
      </c>
    </row>
    <row r="108" spans="1:11" ht="15">
      <c r="A108" s="5" t="s">
        <v>4</v>
      </c>
      <c r="B108" s="5">
        <v>29</v>
      </c>
      <c r="C108" s="5">
        <v>114</v>
      </c>
      <c r="D108" s="7">
        <v>0.16402877697841728</v>
      </c>
      <c r="F108" s="5">
        <v>29</v>
      </c>
      <c r="G108" s="5">
        <v>0</v>
      </c>
      <c r="H108" s="7">
        <v>0</v>
      </c>
      <c r="J108" s="2">
        <f t="shared" si="15"/>
        <v>114</v>
      </c>
      <c r="K108" s="5">
        <v>114</v>
      </c>
    </row>
    <row r="109" spans="1:11" ht="15">
      <c r="A109" s="5" t="s">
        <v>5</v>
      </c>
      <c r="B109" s="5">
        <v>44</v>
      </c>
      <c r="C109" s="5">
        <v>178</v>
      </c>
      <c r="D109" s="7">
        <v>0.25611510791366904</v>
      </c>
      <c r="F109" s="5">
        <v>44</v>
      </c>
      <c r="G109" s="5">
        <v>22</v>
      </c>
      <c r="H109" s="7">
        <v>0.21359223300970873</v>
      </c>
      <c r="J109" s="2">
        <f t="shared" si="15"/>
        <v>200</v>
      </c>
      <c r="K109" s="5">
        <v>200</v>
      </c>
    </row>
    <row r="110" spans="1:11" ht="15">
      <c r="A110" s="5" t="s">
        <v>6</v>
      </c>
      <c r="B110" s="5">
        <v>69</v>
      </c>
      <c r="C110" s="5">
        <v>105</v>
      </c>
      <c r="D110" s="7">
        <v>0.1510791366906475</v>
      </c>
      <c r="F110" s="5">
        <v>69</v>
      </c>
      <c r="G110" s="5">
        <v>10</v>
      </c>
      <c r="H110" s="7">
        <v>0.0970873786407767</v>
      </c>
      <c r="J110" s="2">
        <f t="shared" si="15"/>
        <v>115</v>
      </c>
      <c r="K110" s="5">
        <v>115</v>
      </c>
    </row>
    <row r="111" spans="1:11" ht="15">
      <c r="A111" s="5" t="s">
        <v>7</v>
      </c>
      <c r="B111" s="5">
        <v>79</v>
      </c>
      <c r="C111" s="5">
        <v>85</v>
      </c>
      <c r="D111" s="7">
        <v>0.1223021582733813</v>
      </c>
      <c r="F111" s="5">
        <v>79</v>
      </c>
      <c r="G111" s="5">
        <v>0</v>
      </c>
      <c r="H111" s="7">
        <v>0</v>
      </c>
      <c r="J111" s="2">
        <f t="shared" si="15"/>
        <v>85</v>
      </c>
      <c r="K111" s="5">
        <v>85</v>
      </c>
    </row>
    <row r="112" spans="1:11" ht="15">
      <c r="A112" s="5" t="s">
        <v>8</v>
      </c>
      <c r="B112" s="5">
        <v>89</v>
      </c>
      <c r="C112" s="5">
        <v>5</v>
      </c>
      <c r="D112" s="7">
        <v>0.007194244604316547</v>
      </c>
      <c r="F112" s="5">
        <v>89</v>
      </c>
      <c r="G112" s="5">
        <v>1</v>
      </c>
      <c r="H112" s="7">
        <v>0.009708737864077669</v>
      </c>
      <c r="J112" s="2">
        <f t="shared" si="15"/>
        <v>6</v>
      </c>
      <c r="K112" s="5">
        <v>6</v>
      </c>
    </row>
    <row r="113" spans="1:11" ht="15">
      <c r="A113" s="5" t="s">
        <v>9</v>
      </c>
      <c r="B113" s="5">
        <v>96</v>
      </c>
      <c r="C113" s="5">
        <v>13</v>
      </c>
      <c r="D113" s="7">
        <v>0.01870503597122302</v>
      </c>
      <c r="F113" s="5">
        <v>96</v>
      </c>
      <c r="G113" s="5">
        <v>3</v>
      </c>
      <c r="H113" s="7">
        <v>0.02912621359223301</v>
      </c>
      <c r="J113" s="2">
        <f t="shared" si="15"/>
        <v>16</v>
      </c>
      <c r="K113" s="5">
        <v>16</v>
      </c>
    </row>
    <row r="114" spans="1:11" ht="15">
      <c r="A114" s="5" t="s">
        <v>10</v>
      </c>
      <c r="B114" s="5">
        <v>97</v>
      </c>
      <c r="C114" s="5">
        <v>0</v>
      </c>
      <c r="D114" s="7">
        <v>0</v>
      </c>
      <c r="F114" s="5">
        <v>97</v>
      </c>
      <c r="G114" s="5">
        <v>0</v>
      </c>
      <c r="H114" s="7">
        <v>0</v>
      </c>
      <c r="J114" s="2">
        <f t="shared" si="15"/>
        <v>0</v>
      </c>
      <c r="K114" s="5">
        <v>0</v>
      </c>
    </row>
    <row r="115" spans="1:11" ht="15">
      <c r="A115" s="5" t="s">
        <v>10</v>
      </c>
      <c r="B115" s="5">
        <v>98</v>
      </c>
      <c r="C115" s="5">
        <v>0</v>
      </c>
      <c r="D115" s="7">
        <v>0</v>
      </c>
      <c r="F115" s="5">
        <v>98</v>
      </c>
      <c r="G115" s="5">
        <v>50</v>
      </c>
      <c r="H115" s="7">
        <v>0.4854368932038835</v>
      </c>
      <c r="J115" s="2">
        <f t="shared" si="15"/>
        <v>50</v>
      </c>
      <c r="K115" s="5">
        <v>50</v>
      </c>
    </row>
    <row r="116" spans="1:11" ht="15">
      <c r="A116" s="5" t="s">
        <v>10</v>
      </c>
      <c r="B116" s="5">
        <v>99</v>
      </c>
      <c r="C116" s="5">
        <v>66</v>
      </c>
      <c r="D116" s="7">
        <v>0.09496402877697842</v>
      </c>
      <c r="F116" s="5">
        <v>99</v>
      </c>
      <c r="G116" s="5">
        <v>11</v>
      </c>
      <c r="H116" s="7">
        <v>0.10679611650485436</v>
      </c>
      <c r="J116" s="2">
        <f t="shared" si="15"/>
        <v>77</v>
      </c>
      <c r="K116" s="5">
        <v>77</v>
      </c>
    </row>
    <row r="117" spans="4:10" ht="15">
      <c r="D117" s="7"/>
      <c r="H117" s="7"/>
      <c r="J117" s="2"/>
    </row>
    <row r="118" spans="3:15" ht="15">
      <c r="C118" s="5">
        <v>695</v>
      </c>
      <c r="D118" s="7">
        <v>1</v>
      </c>
      <c r="G118" s="5">
        <v>103</v>
      </c>
      <c r="H118" s="7">
        <v>1</v>
      </c>
      <c r="J118" s="2">
        <f t="shared" si="15"/>
        <v>798</v>
      </c>
      <c r="K118" s="2">
        <v>754</v>
      </c>
      <c r="M118" s="7">
        <f>J104/J118</f>
        <v>0.05513784461152882</v>
      </c>
      <c r="N118" s="7">
        <f>G118/K118</f>
        <v>0.13660477453580902</v>
      </c>
      <c r="O118" s="7">
        <f>(K114+K115+K116)/K118</f>
        <v>0.16843501326259946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Williamson</dc:creator>
  <cp:keywords/>
  <dc:description/>
  <cp:lastModifiedBy>Peter Lindert</cp:lastModifiedBy>
  <cp:lastPrinted>2010-03-01T16:07:52Z</cp:lastPrinted>
  <dcterms:created xsi:type="dcterms:W3CDTF">2010-02-28T15:37:43Z</dcterms:created>
  <dcterms:modified xsi:type="dcterms:W3CDTF">2011-07-19T20:57:31Z</dcterms:modified>
  <cp:category/>
  <cp:version/>
  <cp:contentType/>
  <cp:contentStatus/>
</cp:coreProperties>
</file>