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25" windowWidth="19320" windowHeight="11700" tabRatio="724" activeTab="0"/>
  </bookViews>
  <sheets>
    <sheet name="Notes" sheetId="1" r:id="rId1"/>
    <sheet name="Grains" sheetId="2" r:id="rId2"/>
    <sheet name="Fuel &amp; Light" sheetId="3" r:id="rId3"/>
    <sheet name="Meat" sheetId="4" r:id="rId4"/>
    <sheet name="Drink" sheetId="5" r:id="rId5"/>
    <sheet name="Textiles" sheetId="6" r:id="rId6"/>
    <sheet name="Misc." sheetId="7" r:id="rId7"/>
  </sheets>
  <definedNames/>
  <calcPr fullCalcOnLoad="1"/>
</workbook>
</file>

<file path=xl/sharedStrings.xml><?xml version="1.0" encoding="utf-8"?>
<sst xmlns="http://schemas.openxmlformats.org/spreadsheetml/2006/main" count="371" uniqueCount="127">
  <si>
    <r>
      <t xml:space="preserve">Jonathan C. Brown, </t>
    </r>
    <r>
      <rPr>
        <i/>
        <sz val="12"/>
        <rFont val="Palatino"/>
        <family val="1"/>
      </rPr>
      <t>Historia socioeconómica de la Argentina, 1776-1860.</t>
    </r>
  </si>
  <si>
    <t>(Buenos Aires: Editorial Siglo 21, 2002)</t>
  </si>
  <si>
    <t>Leticia Arroyo Abad</t>
  </si>
  <si>
    <r>
      <t>Local</t>
    </r>
    <r>
      <rPr>
        <sz val="11"/>
        <rFont val="Times New Roman"/>
        <family val="1"/>
      </rPr>
      <t xml:space="preserve"> Physical &amp; </t>
    </r>
    <r>
      <rPr>
        <u val="single"/>
        <sz val="11"/>
        <rFont val="Times New Roman"/>
        <family val="1"/>
      </rPr>
      <t>Local</t>
    </r>
    <r>
      <rPr>
        <sz val="11"/>
        <rFont val="Times New Roman"/>
        <family val="1"/>
      </rPr>
      <t xml:space="preserve"> Monetary Units</t>
    </r>
  </si>
  <si>
    <t>Commodity:</t>
  </si>
  <si>
    <t>Physical Unit:</t>
  </si>
  <si>
    <t>Monetary Unit:</t>
  </si>
  <si>
    <t>Reales</t>
  </si>
  <si>
    <t>Silver grams</t>
  </si>
  <si>
    <t>Last revision date:</t>
  </si>
  <si>
    <t>Sources:</t>
  </si>
  <si>
    <t>Types of transactions:</t>
  </si>
  <si>
    <t>Underlying frequency:</t>
  </si>
  <si>
    <t>Annual, years missing</t>
  </si>
  <si>
    <t>Special caveats:</t>
  </si>
  <si>
    <t>Conversions:</t>
  </si>
  <si>
    <t>Physical Conversions to metric system</t>
  </si>
  <si>
    <t xml:space="preserve"> (La Plata: Universidad Nacional de la Plata, 1999).</t>
  </si>
  <si>
    <t>Argentine</t>
  </si>
  <si>
    <t>English</t>
  </si>
  <si>
    <t>Metric</t>
  </si>
  <si>
    <t>1 lb=16 ounces</t>
  </si>
  <si>
    <t>454.4 grams</t>
  </si>
  <si>
    <t>kgs</t>
  </si>
  <si>
    <t>Arroba</t>
  </si>
  <si>
    <t>25 lbs</t>
  </si>
  <si>
    <t>11.485 kg=16 liters</t>
  </si>
  <si>
    <t>liters</t>
  </si>
  <si>
    <t>Arroba de aceite</t>
  </si>
  <si>
    <t>12.56 liters</t>
  </si>
  <si>
    <t>Libra de aceite</t>
  </si>
  <si>
    <t>0.502 liters</t>
  </si>
  <si>
    <t>Quintal=4 arrobas</t>
  </si>
  <si>
    <t>45.94 kg.</t>
  </si>
  <si>
    <t>Frasco</t>
  </si>
  <si>
    <t>2.37 liters</t>
  </si>
  <si>
    <t>Pipa= 6 barriles=192 frascos</t>
  </si>
  <si>
    <t>Barril=32 frascos</t>
  </si>
  <si>
    <t>76 liters</t>
  </si>
  <si>
    <t>80 arrobas=20 quintales</t>
  </si>
  <si>
    <t>1 ton</t>
  </si>
  <si>
    <t>Fanega=4 cuartillas</t>
  </si>
  <si>
    <t>137.19 liters</t>
  </si>
  <si>
    <t>Fanega (wheat)</t>
  </si>
  <si>
    <t>225 lbs</t>
  </si>
  <si>
    <t>102.3 kg.</t>
  </si>
  <si>
    <t>Fanega de sal=13 arrobas de sal seca</t>
  </si>
  <si>
    <t>Cuartilla=1/4 fanega</t>
  </si>
  <si>
    <t>Barrica=2 quintales</t>
  </si>
  <si>
    <t>Vara</t>
  </si>
  <si>
    <t>1 yard</t>
  </si>
  <si>
    <t>0.84 meters</t>
  </si>
  <si>
    <t>meters</t>
  </si>
  <si>
    <t>Iron</t>
  </si>
  <si>
    <t>Paper</t>
  </si>
  <si>
    <t>Pepper</t>
  </si>
  <si>
    <t>Gunpowder</t>
  </si>
  <si>
    <t>Ream</t>
  </si>
  <si>
    <t>Wool</t>
  </si>
  <si>
    <t>Also available: bluing (añil) and incense</t>
  </si>
  <si>
    <t>Monetary Conversions to silver</t>
  </si>
  <si>
    <t>Value of Local Currency in Grams of Silver</t>
  </si>
  <si>
    <t>Year</t>
  </si>
  <si>
    <r>
      <t>Metric</t>
    </r>
    <r>
      <rPr>
        <sz val="11"/>
        <rFont val="Times New Roman"/>
        <family val="1"/>
      </rPr>
      <t xml:space="preserve"> Physical &amp; </t>
    </r>
    <r>
      <rPr>
        <u val="single"/>
        <sz val="11"/>
        <rFont val="Times New Roman"/>
        <family val="1"/>
      </rPr>
      <t>Local</t>
    </r>
    <r>
      <rPr>
        <sz val="11"/>
        <rFont val="Times New Roman"/>
        <family val="1"/>
      </rPr>
      <t xml:space="preserve"> Monetary Units</t>
    </r>
  </si>
  <si>
    <r>
      <t>Metric</t>
    </r>
    <r>
      <rPr>
        <sz val="11"/>
        <rFont val="Times New Roman"/>
        <family val="1"/>
      </rPr>
      <t xml:space="preserve"> Physical Units &amp; Silver</t>
    </r>
  </si>
  <si>
    <t>Flour</t>
  </si>
  <si>
    <t>Corn</t>
  </si>
  <si>
    <t>Wheat</t>
  </si>
  <si>
    <t>Liters</t>
  </si>
  <si>
    <t>Botija</t>
  </si>
  <si>
    <t>Libra</t>
  </si>
  <si>
    <t>Kg</t>
  </si>
  <si>
    <t>Liter</t>
  </si>
  <si>
    <r>
      <t>Metric</t>
    </r>
    <r>
      <rPr>
        <sz val="11"/>
        <rFont val="Times New Roman"/>
        <family val="1"/>
      </rPr>
      <t xml:space="preserve"> Physical Units &amp; </t>
    </r>
    <r>
      <rPr>
        <u val="single"/>
        <sz val="11"/>
        <rFont val="Times New Roman"/>
        <family val="1"/>
      </rPr>
      <t>Silver</t>
    </r>
  </si>
  <si>
    <t>Yerba</t>
  </si>
  <si>
    <t>Notes on Cordoba 1711-1762</t>
  </si>
  <si>
    <t>File preparers: Cuesta 2007,  Arroyo-Abad 2008</t>
  </si>
  <si>
    <t>Martín Cuesta</t>
  </si>
  <si>
    <t>2007</t>
  </si>
  <si>
    <t>Prices in Cordoba, Argentina 1711-1762</t>
  </si>
  <si>
    <t>Beans</t>
  </si>
  <si>
    <t xml:space="preserve">Libra  </t>
  </si>
  <si>
    <t>Fanega</t>
  </si>
  <si>
    <r>
      <t>Local</t>
    </r>
    <r>
      <rPr>
        <sz val="11"/>
        <rFont val="Palatino"/>
        <family val="1"/>
      </rPr>
      <t xml:space="preserve"> Physical &amp; </t>
    </r>
    <r>
      <rPr>
        <u val="single"/>
        <sz val="11"/>
        <rFont val="Palatino"/>
        <family val="1"/>
      </rPr>
      <t>Local</t>
    </r>
    <r>
      <rPr>
        <sz val="11"/>
        <rFont val="Palatino"/>
        <family val="1"/>
      </rPr>
      <t xml:space="preserve"> Monetary Units</t>
    </r>
  </si>
  <si>
    <r>
      <t>Metric</t>
    </r>
    <r>
      <rPr>
        <sz val="11"/>
        <rFont val="Palatino"/>
        <family val="1"/>
      </rPr>
      <t xml:space="preserve"> Physical &amp; </t>
    </r>
    <r>
      <rPr>
        <u val="single"/>
        <sz val="11"/>
        <rFont val="Palatino"/>
        <family val="1"/>
      </rPr>
      <t>Local</t>
    </r>
    <r>
      <rPr>
        <sz val="11"/>
        <rFont val="Palatino"/>
        <family val="1"/>
      </rPr>
      <t xml:space="preserve"> Monetary Units</t>
    </r>
  </si>
  <si>
    <r>
      <t>Metric</t>
    </r>
    <r>
      <rPr>
        <sz val="11"/>
        <rFont val="Palatino"/>
        <family val="1"/>
      </rPr>
      <t xml:space="preserve"> Physical Units &amp; Silver</t>
    </r>
  </si>
  <si>
    <r>
      <t>Local</t>
    </r>
    <r>
      <rPr>
        <sz val="11"/>
        <rFont val="Times New Roman"/>
        <family val="1"/>
      </rPr>
      <t xml:space="preserve"> Physical Units &amp;</t>
    </r>
    <r>
      <rPr>
        <u val="single"/>
        <sz val="11"/>
        <rFont val="Times New Roman"/>
        <family val="1"/>
      </rPr>
      <t xml:space="preserve"> Silver</t>
    </r>
  </si>
  <si>
    <t>Salt</t>
  </si>
  <si>
    <t>Sugar</t>
  </si>
  <si>
    <t>Tobacco</t>
  </si>
  <si>
    <t>Meter</t>
  </si>
  <si>
    <t>Cotton</t>
  </si>
  <si>
    <t>Woolen cloth</t>
  </si>
  <si>
    <t>Cotton cloth</t>
  </si>
  <si>
    <t>Goat leather</t>
  </si>
  <si>
    <t>Translation of some commodities:</t>
  </si>
  <si>
    <t>Cordellate = Woolen cloth</t>
  </si>
  <si>
    <t>Cordobán = Goat leather</t>
  </si>
  <si>
    <t>Ropa = Clothing</t>
  </si>
  <si>
    <t>Silver content of  South American real</t>
  </si>
  <si>
    <t>Vinegar</t>
  </si>
  <si>
    <r>
      <t xml:space="preserve">Burzio, Humberto (1958), "El peso plata hispanoamericano", </t>
    </r>
    <r>
      <rPr>
        <i/>
        <sz val="12"/>
        <rFont val="Palatino"/>
        <family val="1"/>
      </rPr>
      <t>Historia</t>
    </r>
    <r>
      <rPr>
        <sz val="12"/>
        <rFont val="Palatino"/>
        <family val="1"/>
      </rPr>
      <t>, n°3, Buenos Aires, pp. 9-24.</t>
    </r>
  </si>
  <si>
    <t>head</t>
  </si>
  <si>
    <r>
      <t>Metric</t>
    </r>
    <r>
      <rPr>
        <sz val="11"/>
        <rFont val="Palatino"/>
        <family val="1"/>
      </rPr>
      <t xml:space="preserve"> &amp; Silver</t>
    </r>
  </si>
  <si>
    <t>IF 1 botija = 8 lit.</t>
  </si>
  <si>
    <t>Silver content of South American peso</t>
  </si>
  <si>
    <t>Quire</t>
  </si>
  <si>
    <t>No metric conversion for botija available.</t>
  </si>
  <si>
    <t>Soap</t>
  </si>
  <si>
    <t>Wax</t>
  </si>
  <si>
    <t>Lard</t>
  </si>
  <si>
    <t>Oil</t>
  </si>
  <si>
    <t>Tallow</t>
  </si>
  <si>
    <t>Wine</t>
  </si>
  <si>
    <t>Nuestra Señora de Montserrat)</t>
  </si>
  <si>
    <t>Ram</t>
  </si>
  <si>
    <t>149.05 kg</t>
  </si>
  <si>
    <t>Cow</t>
  </si>
  <si>
    <r>
      <t xml:space="preserve">A. Arcondo, </t>
    </r>
    <r>
      <rPr>
        <i/>
        <sz val="12"/>
        <rFont val="Palatino"/>
        <family val="1"/>
      </rPr>
      <t>El Ocaso de una Sociedad Estamental: Córdoba entre 1700 y 1760.</t>
    </r>
    <r>
      <rPr>
        <sz val="12"/>
        <rFont val="Palatino"/>
        <family val="1"/>
      </rPr>
      <t xml:space="preserve"> Cordoba: Universidad Nacional de Cordoba, 1992.</t>
    </r>
  </si>
  <si>
    <r>
      <t xml:space="preserve">See </t>
    </r>
    <r>
      <rPr>
        <i/>
        <sz val="12"/>
        <rFont val="Palatino"/>
        <family val="1"/>
      </rPr>
      <t>Colonial_Latin_Am_metrology.doc</t>
    </r>
    <r>
      <rPr>
        <sz val="12"/>
        <rFont val="Palatino"/>
        <family val="1"/>
      </rPr>
      <t xml:space="preserve"> for details on physical conversions</t>
    </r>
  </si>
  <si>
    <r>
      <t xml:space="preserve">Fernando E. Barba, </t>
    </r>
    <r>
      <rPr>
        <i/>
        <sz val="12"/>
        <rFont val="Palatino"/>
        <family val="1"/>
      </rPr>
      <t>Aproximación al Estudio de los Precios y Salarios en Buenos Aires desde fines del siglo XVIII hasta 1860</t>
    </r>
  </si>
  <si>
    <t>Accounting books of the Jesuist community in Cordoba (Colegio Convictorio de</t>
  </si>
  <si>
    <t>(*)Celia López-Chávez. "Con la cruz y con el aguardiente: la empresa vitivinícola Jesuita en el San Juan Colonial."</t>
  </si>
  <si>
    <r>
      <t xml:space="preserve">    Revista Universum</t>
    </r>
    <r>
      <rPr>
        <sz val="11"/>
        <rFont val="Palatino"/>
        <family val="1"/>
      </rPr>
      <t xml:space="preserve"> 20(2): 82-107, 2005</t>
    </r>
  </si>
  <si>
    <t>71 liters</t>
  </si>
  <si>
    <t>Mar.2008</t>
  </si>
  <si>
    <t>Mar. 2008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</si>
</sst>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00"/>
    <numFmt numFmtId="173" formatCode="[$-409]d\-mmm\-yy;@"/>
    <numFmt numFmtId="174" formatCode="0.000"/>
    <numFmt numFmtId="175" formatCode="#,##0.0"/>
    <numFmt numFmtId="176" formatCode="0.0"/>
    <numFmt numFmtId="177" formatCode="0.00000000"/>
    <numFmt numFmtId="178" formatCode="0.0000000"/>
    <numFmt numFmtId="179" formatCode="0.000000"/>
    <numFmt numFmtId="180" formatCode="0.00000"/>
    <numFmt numFmtId="181" formatCode="0.0000"/>
  </numFmts>
  <fonts count="18">
    <font>
      <sz val="10"/>
      <name val="Arial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0"/>
    </font>
    <font>
      <sz val="8"/>
      <name val="Arial"/>
      <family val="0"/>
    </font>
    <font>
      <sz val="11"/>
      <name val="Palatino"/>
      <family val="1"/>
    </font>
    <font>
      <b/>
      <sz val="11"/>
      <name val="Palatino"/>
      <family val="1"/>
    </font>
    <font>
      <u val="single"/>
      <sz val="11"/>
      <name val="Palatino"/>
      <family val="1"/>
    </font>
    <font>
      <i/>
      <sz val="11"/>
      <name val="Palatino"/>
      <family val="1"/>
    </font>
    <font>
      <sz val="11"/>
      <color indexed="10"/>
      <name val="Palatino"/>
      <family val="1"/>
    </font>
    <font>
      <b/>
      <sz val="12"/>
      <name val="Palatino"/>
      <family val="1"/>
    </font>
    <font>
      <i/>
      <sz val="12"/>
      <name val="Palatino"/>
      <family val="1"/>
    </font>
    <font>
      <b/>
      <u val="single"/>
      <sz val="12"/>
      <name val="Palatino"/>
      <family val="1"/>
    </font>
    <font>
      <sz val="12"/>
      <name val="Palatino"/>
      <family val="1"/>
    </font>
    <font>
      <u val="single"/>
      <sz val="12"/>
      <name val="Palatino"/>
      <family val="1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color indexed="9"/>
      <name val="Palatino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5" fillId="0" borderId="3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174" fontId="7" fillId="0" borderId="0" xfId="0" applyNumberFormat="1" applyFont="1" applyAlignment="1">
      <alignment horizontal="center"/>
    </xf>
    <xf numFmtId="174" fontId="7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2" fontId="5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0" fontId="5" fillId="0" borderId="2" xfId="0" applyFont="1" applyBorder="1" applyAlignment="1">
      <alignment/>
    </xf>
    <xf numFmtId="0" fontId="7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2" fillId="0" borderId="0" xfId="22" applyFont="1">
      <alignment/>
      <protection/>
    </xf>
    <xf numFmtId="0" fontId="13" fillId="0" borderId="0" xfId="22" applyFont="1">
      <alignment/>
      <protection/>
    </xf>
    <xf numFmtId="173" fontId="13" fillId="0" borderId="0" xfId="22" applyNumberFormat="1" applyFont="1">
      <alignment/>
      <protection/>
    </xf>
    <xf numFmtId="0" fontId="14" fillId="0" borderId="0" xfId="22" applyFont="1">
      <alignment/>
      <protection/>
    </xf>
    <xf numFmtId="0" fontId="13" fillId="0" borderId="0" xfId="22" applyFont="1" applyAlignment="1">
      <alignment vertical="justify"/>
      <protection/>
    </xf>
    <xf numFmtId="0" fontId="11" fillId="0" borderId="0" xfId="22" applyFont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2" borderId="5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 wrapText="1"/>
    </xf>
    <xf numFmtId="0" fontId="13" fillId="0" borderId="7" xfId="0" applyFont="1" applyBorder="1" applyAlignment="1">
      <alignment vertical="justify" wrapText="1"/>
    </xf>
    <xf numFmtId="0" fontId="13" fillId="0" borderId="8" xfId="0" applyFont="1" applyBorder="1" applyAlignment="1">
      <alignment vertical="justify" wrapText="1"/>
    </xf>
    <xf numFmtId="0" fontId="13" fillId="0" borderId="9" xfId="0" applyFont="1" applyBorder="1" applyAlignment="1">
      <alignment vertical="justify" wrapText="1"/>
    </xf>
    <xf numFmtId="0" fontId="13" fillId="0" borderId="10" xfId="0" applyFont="1" applyBorder="1" applyAlignment="1">
      <alignment vertical="justify" wrapText="1"/>
    </xf>
    <xf numFmtId="0" fontId="13" fillId="0" borderId="11" xfId="0" applyFont="1" applyBorder="1" applyAlignment="1">
      <alignment vertical="justify" wrapText="1"/>
    </xf>
    <xf numFmtId="0" fontId="13" fillId="0" borderId="12" xfId="0" applyFont="1" applyBorder="1" applyAlignment="1">
      <alignment vertical="justify" wrapText="1"/>
    </xf>
    <xf numFmtId="0" fontId="13" fillId="0" borderId="0" xfId="0" applyFont="1" applyBorder="1" applyAlignment="1">
      <alignment vertical="justify" wrapText="1"/>
    </xf>
    <xf numFmtId="0" fontId="13" fillId="0" borderId="0" xfId="0" applyFont="1" applyAlignment="1">
      <alignment horizontal="left"/>
    </xf>
    <xf numFmtId="2" fontId="13" fillId="0" borderId="0" xfId="22" applyNumberFormat="1" applyFont="1" applyAlignment="1">
      <alignment horizontal="center"/>
      <protection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horizontal="left"/>
    </xf>
    <xf numFmtId="49" fontId="13" fillId="0" borderId="0" xfId="0" applyNumberFormat="1" applyFont="1" applyAlignment="1">
      <alignment horizontal="center"/>
    </xf>
    <xf numFmtId="174" fontId="13" fillId="0" borderId="0" xfId="0" applyNumberFormat="1" applyFont="1" applyAlignment="1">
      <alignment horizontal="center"/>
    </xf>
    <xf numFmtId="0" fontId="13" fillId="3" borderId="0" xfId="0" applyFont="1" applyFill="1" applyAlignment="1">
      <alignment horizontal="left" vertical="top"/>
    </xf>
    <xf numFmtId="0" fontId="14" fillId="0" borderId="0" xfId="0" applyFont="1" applyBorder="1" applyAlignment="1">
      <alignment horizontal="left"/>
    </xf>
    <xf numFmtId="1" fontId="13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4" xfId="0" applyFont="1" applyBorder="1" applyAlignment="1">
      <alignment/>
    </xf>
    <xf numFmtId="174" fontId="7" fillId="0" borderId="16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0" xfId="0" applyFont="1" applyFill="1" applyAlignment="1">
      <alignment horizontal="right"/>
    </xf>
    <xf numFmtId="174" fontId="7" fillId="0" borderId="14" xfId="0" applyNumberFormat="1" applyFont="1" applyBorder="1" applyAlignment="1">
      <alignment horizontal="left"/>
    </xf>
    <xf numFmtId="2" fontId="6" fillId="0" borderId="0" xfId="0" applyNumberFormat="1" applyFont="1" applyAlignment="1">
      <alignment/>
    </xf>
    <xf numFmtId="2" fontId="6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2" fontId="7" fillId="0" borderId="14" xfId="0" applyNumberFormat="1" applyFont="1" applyBorder="1" applyAlignment="1">
      <alignment horizontal="left"/>
    </xf>
    <xf numFmtId="2" fontId="5" fillId="0" borderId="15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right"/>
    </xf>
    <xf numFmtId="0" fontId="7" fillId="0" borderId="0" xfId="0" applyFont="1" applyBorder="1" applyAlignment="1">
      <alignment/>
    </xf>
    <xf numFmtId="0" fontId="5" fillId="0" borderId="0" xfId="21" applyFont="1" applyBorder="1" applyAlignment="1">
      <alignment vertical="center"/>
      <protection/>
    </xf>
    <xf numFmtId="0" fontId="8" fillId="0" borderId="0" xfId="21" applyFont="1" applyBorder="1" applyAlignment="1">
      <alignment vertical="center"/>
      <protection/>
    </xf>
    <xf numFmtId="0" fontId="17" fillId="0" borderId="0" xfId="22" applyFont="1" applyAlignment="1">
      <alignment vertical="justify"/>
      <protection/>
    </xf>
    <xf numFmtId="0" fontId="17" fillId="0" borderId="0" xfId="0" applyFont="1" applyAlignment="1">
      <alignment/>
    </xf>
    <xf numFmtId="0" fontId="17" fillId="0" borderId="0" xfId="22" applyFo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uenos Aires 1700-1800" xfId="21"/>
    <cellStyle name="Normal_Buenos Aires P's &amp; rents m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9"/>
  <sheetViews>
    <sheetView tabSelected="1" workbookViewId="0" topLeftCell="A1">
      <selection activeCell="A2" sqref="A2"/>
    </sheetView>
  </sheetViews>
  <sheetFormatPr defaultColWidth="9.140625" defaultRowHeight="12.75"/>
  <cols>
    <col min="1" max="1" width="28.140625" style="26" customWidth="1"/>
    <col min="2" max="2" width="28.7109375" style="26" bestFit="1" customWidth="1"/>
    <col min="3" max="3" width="36.8515625" style="26" bestFit="1" customWidth="1"/>
    <col min="4" max="4" width="9.421875" style="26" customWidth="1"/>
    <col min="5" max="5" width="10.00390625" style="26" bestFit="1" customWidth="1"/>
    <col min="6" max="16384" width="9.421875" style="26" customWidth="1"/>
  </cols>
  <sheetData>
    <row r="1" ht="16.5">
      <c r="A1" s="25" t="s">
        <v>75</v>
      </c>
    </row>
    <row r="2" ht="16.5">
      <c r="A2" s="26" t="s">
        <v>76</v>
      </c>
    </row>
    <row r="3" spans="1:3" ht="16.5">
      <c r="A3" s="26" t="s">
        <v>9</v>
      </c>
      <c r="C3" s="27">
        <v>39517</v>
      </c>
    </row>
    <row r="6" ht="16.5">
      <c r="A6" s="28" t="s">
        <v>10</v>
      </c>
    </row>
    <row r="7" ht="16.5">
      <c r="A7" s="26" t="s">
        <v>118</v>
      </c>
    </row>
    <row r="8" spans="2:9" ht="16.5">
      <c r="B8" s="43"/>
      <c r="C8" s="43"/>
      <c r="D8" s="43"/>
      <c r="E8" s="43"/>
      <c r="F8" s="43"/>
      <c r="G8" s="43"/>
      <c r="H8" s="43"/>
      <c r="I8" s="43"/>
    </row>
    <row r="9" spans="2:9" ht="16.5">
      <c r="B9" s="43"/>
      <c r="C9" s="43"/>
      <c r="D9" s="43"/>
      <c r="E9" s="43"/>
      <c r="F9" s="43"/>
      <c r="G9" s="43"/>
      <c r="H9" s="43"/>
      <c r="I9" s="43"/>
    </row>
    <row r="10" ht="16.5">
      <c r="A10" s="28" t="s">
        <v>11</v>
      </c>
    </row>
    <row r="12" ht="16.5">
      <c r="A12" s="26" t="s">
        <v>121</v>
      </c>
    </row>
    <row r="13" ht="16.5">
      <c r="A13" s="26" t="s">
        <v>114</v>
      </c>
    </row>
    <row r="14" spans="9:13" ht="16.5">
      <c r="I14" s="44"/>
      <c r="J14" s="31"/>
      <c r="K14" s="44"/>
      <c r="L14" s="31"/>
      <c r="M14" s="31"/>
    </row>
    <row r="15" spans="9:13" ht="16.5">
      <c r="I15" s="45"/>
      <c r="J15" s="31"/>
      <c r="K15" s="31"/>
      <c r="L15" s="31"/>
      <c r="M15" s="31"/>
    </row>
    <row r="16" spans="1:13" ht="16.5">
      <c r="A16" s="28" t="s">
        <v>12</v>
      </c>
      <c r="I16" s="31"/>
      <c r="J16" s="31"/>
      <c r="K16" s="31"/>
      <c r="L16" s="31"/>
      <c r="M16" s="31"/>
    </row>
    <row r="17" spans="1:13" ht="16.5">
      <c r="A17" s="26" t="s">
        <v>13</v>
      </c>
      <c r="I17" s="31"/>
      <c r="J17" s="31"/>
      <c r="K17" s="46"/>
      <c r="L17" s="31"/>
      <c r="M17" s="31"/>
    </row>
    <row r="18" spans="9:13" ht="16.5">
      <c r="I18" s="31"/>
      <c r="J18" s="31"/>
      <c r="K18" s="45"/>
      <c r="L18" s="31"/>
      <c r="M18" s="31"/>
    </row>
    <row r="19" spans="1:13" ht="16.5">
      <c r="A19" s="28" t="s">
        <v>14</v>
      </c>
      <c r="I19" s="31"/>
      <c r="J19" s="31"/>
      <c r="K19" s="31"/>
      <c r="L19" s="31"/>
      <c r="M19" s="31"/>
    </row>
    <row r="20" spans="1:13" ht="16.5">
      <c r="A20" s="26" t="s">
        <v>95</v>
      </c>
      <c r="I20" s="31"/>
      <c r="J20" s="31"/>
      <c r="K20" s="31"/>
      <c r="L20" s="31"/>
      <c r="M20" s="31"/>
    </row>
    <row r="21" spans="1:13" ht="16.5">
      <c r="A21" s="26" t="s">
        <v>96</v>
      </c>
      <c r="I21" s="31"/>
      <c r="J21" s="31"/>
      <c r="K21" s="31"/>
      <c r="L21" s="31"/>
      <c r="M21" s="31"/>
    </row>
    <row r="22" spans="1:13" ht="16.5">
      <c r="A22" s="26" t="s">
        <v>97</v>
      </c>
      <c r="I22" s="31"/>
      <c r="J22" s="31"/>
      <c r="K22" s="31"/>
      <c r="L22" s="31"/>
      <c r="M22" s="31"/>
    </row>
    <row r="23" spans="1:13" ht="16.5">
      <c r="A23" s="26" t="s">
        <v>98</v>
      </c>
      <c r="I23" s="31"/>
      <c r="J23" s="31"/>
      <c r="K23" s="31"/>
      <c r="L23" s="31"/>
      <c r="M23" s="31"/>
    </row>
    <row r="24" spans="1:13" ht="16.5">
      <c r="A24" s="42" t="s">
        <v>107</v>
      </c>
      <c r="I24" s="31"/>
      <c r="J24" s="31"/>
      <c r="K24" s="31"/>
      <c r="L24" s="31"/>
      <c r="M24" s="31"/>
    </row>
    <row r="25" spans="1:8" s="29" customFormat="1" ht="16.5">
      <c r="A25" s="26" t="s">
        <v>59</v>
      </c>
      <c r="B25" s="31"/>
      <c r="C25" s="31"/>
      <c r="D25" s="31"/>
      <c r="E25" s="26"/>
      <c r="F25" s="26"/>
      <c r="G25" s="26"/>
      <c r="H25" s="26"/>
    </row>
    <row r="26" spans="1:8" s="29" customFormat="1" ht="16.5">
      <c r="A26" s="26"/>
      <c r="B26" s="26"/>
      <c r="C26" s="26"/>
      <c r="D26" s="26"/>
      <c r="E26" s="26"/>
      <c r="F26" s="26"/>
      <c r="G26" s="26"/>
      <c r="H26" s="26"/>
    </row>
    <row r="27" spans="1:8" s="29" customFormat="1" ht="16.5">
      <c r="A27" s="28" t="s">
        <v>15</v>
      </c>
      <c r="B27" s="26"/>
      <c r="C27" s="26"/>
      <c r="D27" s="26"/>
      <c r="E27" s="26"/>
      <c r="F27" s="26"/>
      <c r="G27" s="26"/>
      <c r="H27" s="26"/>
    </row>
    <row r="28" spans="1:8" s="29" customFormat="1" ht="16.5">
      <c r="A28" s="30" t="s">
        <v>16</v>
      </c>
      <c r="B28" s="26"/>
      <c r="C28" s="26"/>
      <c r="D28" s="26"/>
      <c r="E28" s="26"/>
      <c r="F28" s="26"/>
      <c r="G28" s="26"/>
      <c r="H28" s="26"/>
    </row>
    <row r="29" spans="1:8" s="29" customFormat="1" ht="16.5">
      <c r="A29" s="31" t="s">
        <v>120</v>
      </c>
      <c r="B29" s="26"/>
      <c r="C29" s="26"/>
      <c r="D29" s="26"/>
      <c r="E29" s="26"/>
      <c r="F29" s="26"/>
      <c r="G29" s="26"/>
      <c r="H29" s="26"/>
    </row>
    <row r="30" spans="1:8" s="29" customFormat="1" ht="16.5">
      <c r="A30" s="31" t="s">
        <v>17</v>
      </c>
      <c r="B30" s="31"/>
      <c r="C30" s="31"/>
      <c r="D30" s="26"/>
      <c r="E30" s="26"/>
      <c r="F30" s="26"/>
      <c r="G30" s="26"/>
      <c r="H30" s="26"/>
    </row>
    <row r="31" spans="1:8" s="29" customFormat="1" ht="16.5">
      <c r="A31" s="26" t="s">
        <v>119</v>
      </c>
      <c r="B31" s="31"/>
      <c r="C31" s="31"/>
      <c r="D31" s="26"/>
      <c r="E31" s="26"/>
      <c r="F31" s="26"/>
      <c r="G31" s="26"/>
      <c r="H31" s="26"/>
    </row>
    <row r="32" spans="1:3" s="29" customFormat="1" ht="16.5">
      <c r="A32" s="31" t="s">
        <v>0</v>
      </c>
      <c r="B32" s="31"/>
      <c r="C32" s="31"/>
    </row>
    <row r="33" spans="1:3" s="29" customFormat="1" ht="16.5">
      <c r="A33" s="31" t="s">
        <v>1</v>
      </c>
      <c r="B33" s="31"/>
      <c r="C33" s="31"/>
    </row>
    <row r="34" spans="1:3" s="29" customFormat="1" ht="17.25" thickBot="1">
      <c r="A34" s="32"/>
      <c r="B34" s="31"/>
      <c r="C34" s="31"/>
    </row>
    <row r="35" spans="1:7" s="29" customFormat="1" ht="17.25" thickBot="1">
      <c r="A35" s="33" t="s">
        <v>18</v>
      </c>
      <c r="B35" s="34" t="s">
        <v>19</v>
      </c>
      <c r="C35" s="34" t="s">
        <v>20</v>
      </c>
      <c r="D35" s="78"/>
      <c r="E35" s="78"/>
      <c r="F35" s="79"/>
      <c r="G35" s="78"/>
    </row>
    <row r="36" spans="1:7" s="29" customFormat="1" ht="16.5">
      <c r="A36" s="35" t="s">
        <v>81</v>
      </c>
      <c r="B36" s="36" t="s">
        <v>21</v>
      </c>
      <c r="C36" s="37" t="s">
        <v>22</v>
      </c>
      <c r="D36" s="78">
        <v>0.4544</v>
      </c>
      <c r="E36" s="78" t="s">
        <v>23</v>
      </c>
      <c r="F36" s="79"/>
      <c r="G36" s="78"/>
    </row>
    <row r="37" spans="1:7" s="29" customFormat="1" ht="16.5">
      <c r="A37" s="35" t="s">
        <v>24</v>
      </c>
      <c r="B37" s="36" t="s">
        <v>25</v>
      </c>
      <c r="C37" s="37" t="s">
        <v>26</v>
      </c>
      <c r="D37" s="78">
        <v>11.485</v>
      </c>
      <c r="E37" s="78" t="s">
        <v>23</v>
      </c>
      <c r="F37" s="78">
        <v>16</v>
      </c>
      <c r="G37" s="78" t="s">
        <v>27</v>
      </c>
    </row>
    <row r="38" spans="1:8" ht="16.5">
      <c r="A38" s="35" t="s">
        <v>28</v>
      </c>
      <c r="B38" s="36"/>
      <c r="C38" s="37" t="s">
        <v>29</v>
      </c>
      <c r="D38" s="78"/>
      <c r="E38" s="78"/>
      <c r="F38" s="78"/>
      <c r="G38" s="78"/>
      <c r="H38" s="29"/>
    </row>
    <row r="39" spans="1:11" ht="16.5">
      <c r="A39" s="35" t="s">
        <v>30</v>
      </c>
      <c r="B39" s="36"/>
      <c r="C39" s="37" t="s">
        <v>31</v>
      </c>
      <c r="D39" s="78"/>
      <c r="E39" s="78"/>
      <c r="F39" s="78"/>
      <c r="G39" s="78"/>
      <c r="H39" s="29"/>
      <c r="I39" s="31"/>
      <c r="J39" s="31"/>
      <c r="K39" s="31"/>
    </row>
    <row r="40" spans="1:11" ht="16.5">
      <c r="A40" s="35" t="s">
        <v>32</v>
      </c>
      <c r="B40" s="36"/>
      <c r="C40" s="37" t="s">
        <v>33</v>
      </c>
      <c r="D40" s="78"/>
      <c r="E40" s="78"/>
      <c r="F40" s="78"/>
      <c r="G40" s="78"/>
      <c r="H40" s="29"/>
      <c r="J40" s="31"/>
      <c r="K40" s="31"/>
    </row>
    <row r="41" spans="1:11" ht="16.5">
      <c r="A41" s="35" t="s">
        <v>34</v>
      </c>
      <c r="B41" s="36"/>
      <c r="C41" s="37" t="s">
        <v>35</v>
      </c>
      <c r="D41" s="78">
        <v>2.37</v>
      </c>
      <c r="E41" s="78" t="s">
        <v>27</v>
      </c>
      <c r="F41" s="78"/>
      <c r="G41" s="78"/>
      <c r="H41" s="29"/>
      <c r="J41" s="31"/>
      <c r="K41" s="31"/>
    </row>
    <row r="42" spans="1:11" ht="16.5">
      <c r="A42" s="35" t="s">
        <v>69</v>
      </c>
      <c r="B42" s="36"/>
      <c r="C42" s="37" t="s">
        <v>124</v>
      </c>
      <c r="D42" s="78">
        <v>71</v>
      </c>
      <c r="E42" s="78" t="s">
        <v>27</v>
      </c>
      <c r="F42" s="78"/>
      <c r="G42" s="78"/>
      <c r="H42" s="29"/>
      <c r="J42" s="31"/>
      <c r="K42" s="31"/>
    </row>
    <row r="43" spans="1:11" ht="33">
      <c r="A43" s="35" t="s">
        <v>36</v>
      </c>
      <c r="B43" s="36"/>
      <c r="C43" s="37"/>
      <c r="D43" s="78"/>
      <c r="E43" s="78"/>
      <c r="F43" s="78"/>
      <c r="G43" s="78"/>
      <c r="H43" s="29"/>
      <c r="J43" s="31"/>
      <c r="K43" s="31"/>
    </row>
    <row r="44" spans="1:11" ht="16.5">
      <c r="A44" s="35" t="s">
        <v>37</v>
      </c>
      <c r="B44" s="36"/>
      <c r="C44" s="37" t="s">
        <v>38</v>
      </c>
      <c r="D44" s="78"/>
      <c r="E44" s="78"/>
      <c r="F44" s="78"/>
      <c r="G44" s="78"/>
      <c r="H44" s="29"/>
      <c r="J44" s="31"/>
      <c r="K44" s="31"/>
    </row>
    <row r="45" spans="1:11" ht="16.5">
      <c r="A45" s="35" t="s">
        <v>39</v>
      </c>
      <c r="B45" s="36"/>
      <c r="C45" s="37" t="s">
        <v>40</v>
      </c>
      <c r="D45" s="78"/>
      <c r="E45" s="78"/>
      <c r="F45" s="78"/>
      <c r="G45" s="78"/>
      <c r="H45" s="29"/>
      <c r="J45" s="31"/>
      <c r="K45" s="31"/>
    </row>
    <row r="46" spans="1:11" ht="16.5">
      <c r="A46" s="35" t="s">
        <v>41</v>
      </c>
      <c r="B46" s="36"/>
      <c r="C46" s="37" t="s">
        <v>42</v>
      </c>
      <c r="D46" s="78">
        <v>137.19</v>
      </c>
      <c r="E46" s="78" t="s">
        <v>27</v>
      </c>
      <c r="F46" s="78"/>
      <c r="G46" s="78"/>
      <c r="H46" s="29"/>
      <c r="J46" s="31"/>
      <c r="K46" s="31"/>
    </row>
    <row r="47" spans="1:11" ht="16.5">
      <c r="A47" s="35" t="s">
        <v>43</v>
      </c>
      <c r="B47" s="36" t="s">
        <v>44</v>
      </c>
      <c r="C47" s="37" t="s">
        <v>45</v>
      </c>
      <c r="D47" s="78">
        <v>102.3</v>
      </c>
      <c r="E47" s="78" t="s">
        <v>23</v>
      </c>
      <c r="F47" s="78"/>
      <c r="G47" s="78"/>
      <c r="H47" s="29"/>
      <c r="J47" s="31"/>
      <c r="K47" s="31"/>
    </row>
    <row r="48" spans="1:11" ht="33">
      <c r="A48" s="35" t="s">
        <v>46</v>
      </c>
      <c r="B48" s="36"/>
      <c r="C48" s="37" t="s">
        <v>116</v>
      </c>
      <c r="D48" s="78">
        <f>13*11.485</f>
        <v>149.305</v>
      </c>
      <c r="E48" s="78" t="s">
        <v>23</v>
      </c>
      <c r="F48" s="78"/>
      <c r="G48" s="78"/>
      <c r="H48" s="29"/>
      <c r="J48" s="31"/>
      <c r="K48" s="31"/>
    </row>
    <row r="49" spans="1:11" ht="16.5">
      <c r="A49" s="35" t="s">
        <v>47</v>
      </c>
      <c r="B49" s="36"/>
      <c r="C49" s="37"/>
      <c r="D49" s="80"/>
      <c r="E49" s="80"/>
      <c r="F49" s="80"/>
      <c r="G49" s="80"/>
      <c r="J49" s="31"/>
      <c r="K49" s="31"/>
    </row>
    <row r="50" spans="1:11" ht="16.5">
      <c r="A50" s="35" t="s">
        <v>48</v>
      </c>
      <c r="B50" s="36"/>
      <c r="C50" s="37"/>
      <c r="D50" s="80"/>
      <c r="E50" s="80"/>
      <c r="F50" s="80"/>
      <c r="G50" s="80"/>
      <c r="J50" s="31"/>
      <c r="K50" s="31"/>
    </row>
    <row r="51" spans="1:11" ht="17.25" thickBot="1">
      <c r="A51" s="38" t="s">
        <v>49</v>
      </c>
      <c r="B51" s="39" t="s">
        <v>50</v>
      </c>
      <c r="C51" s="40" t="s">
        <v>51</v>
      </c>
      <c r="D51" s="79">
        <v>0.84</v>
      </c>
      <c r="E51" s="79" t="s">
        <v>52</v>
      </c>
      <c r="F51" s="79"/>
      <c r="G51" s="79"/>
      <c r="H51" s="31"/>
      <c r="J51" s="31"/>
      <c r="K51" s="31"/>
    </row>
    <row r="52" spans="1:11" ht="16.5">
      <c r="A52" s="41"/>
      <c r="B52" s="41"/>
      <c r="C52" s="41"/>
      <c r="D52" s="31"/>
      <c r="E52" s="31"/>
      <c r="F52" s="31"/>
      <c r="G52" s="31"/>
      <c r="H52" s="31"/>
      <c r="J52" s="31"/>
      <c r="K52" s="31"/>
    </row>
    <row r="53" spans="1:11" ht="16.5">
      <c r="A53" s="76" t="s">
        <v>122</v>
      </c>
      <c r="B53" s="41"/>
      <c r="C53" s="41"/>
      <c r="D53" s="31"/>
      <c r="E53" s="31"/>
      <c r="F53" s="31"/>
      <c r="G53" s="31"/>
      <c r="H53" s="31"/>
      <c r="J53" s="31"/>
      <c r="K53" s="31"/>
    </row>
    <row r="54" spans="1:11" ht="16.5">
      <c r="A54" s="77" t="s">
        <v>123</v>
      </c>
      <c r="B54" s="41"/>
      <c r="C54" s="41"/>
      <c r="D54" s="31"/>
      <c r="E54" s="31"/>
      <c r="F54" s="31"/>
      <c r="G54" s="31"/>
      <c r="H54" s="31"/>
      <c r="J54" s="31"/>
      <c r="K54" s="31"/>
    </row>
    <row r="55" spans="1:11" ht="16.5">
      <c r="A55" s="77"/>
      <c r="B55" s="41"/>
      <c r="C55" s="41"/>
      <c r="D55" s="31"/>
      <c r="E55" s="31"/>
      <c r="F55" s="31"/>
      <c r="G55" s="31"/>
      <c r="H55" s="31"/>
      <c r="J55" s="31"/>
      <c r="K55" s="31"/>
    </row>
    <row r="56" spans="1:11" ht="16.5">
      <c r="A56" s="47" t="s">
        <v>60</v>
      </c>
      <c r="B56" s="31"/>
      <c r="C56" s="31"/>
      <c r="D56" s="31"/>
      <c r="E56" s="31"/>
      <c r="F56" s="31"/>
      <c r="G56" s="44"/>
      <c r="H56" s="31"/>
      <c r="J56" s="31"/>
      <c r="K56" s="31"/>
    </row>
    <row r="57" spans="1:11" ht="16.5">
      <c r="A57" s="42" t="s">
        <v>101</v>
      </c>
      <c r="B57" s="31"/>
      <c r="C57" s="31"/>
      <c r="D57" s="31"/>
      <c r="E57" s="31"/>
      <c r="F57" s="31"/>
      <c r="G57" s="44"/>
      <c r="H57" s="31"/>
      <c r="J57" s="31"/>
      <c r="K57" s="31"/>
    </row>
    <row r="58" spans="1:11" ht="16.5">
      <c r="A58" s="47"/>
      <c r="B58" s="31"/>
      <c r="C58" s="31"/>
      <c r="D58" s="31"/>
      <c r="E58" s="31"/>
      <c r="F58" s="31"/>
      <c r="G58" s="44"/>
      <c r="H58" s="31"/>
      <c r="J58" s="31"/>
      <c r="K58" s="31"/>
    </row>
    <row r="59" spans="1:11" ht="16.5">
      <c r="A59" s="31" t="s">
        <v>61</v>
      </c>
      <c r="B59" s="31"/>
      <c r="C59" s="31"/>
      <c r="D59" s="44"/>
      <c r="E59" s="31"/>
      <c r="F59" s="31"/>
      <c r="G59" s="44"/>
      <c r="H59" s="31"/>
      <c r="I59" s="31"/>
      <c r="J59" s="31"/>
      <c r="K59" s="31"/>
    </row>
    <row r="60" spans="1:11" ht="16.5">
      <c r="A60" s="44" t="s">
        <v>62</v>
      </c>
      <c r="B60" s="31" t="s">
        <v>99</v>
      </c>
      <c r="C60" s="31" t="s">
        <v>105</v>
      </c>
      <c r="D60" s="31"/>
      <c r="E60" s="31"/>
      <c r="F60" s="31"/>
      <c r="G60" s="31"/>
      <c r="H60" s="31"/>
      <c r="I60" s="31"/>
      <c r="J60" s="31"/>
      <c r="K60" s="31"/>
    </row>
    <row r="61" spans="1:11" ht="16.5">
      <c r="A61" s="48">
        <v>1630</v>
      </c>
      <c r="B61" s="49">
        <f>+C61/8</f>
        <v>3.195125</v>
      </c>
      <c r="C61" s="44">
        <v>25.561</v>
      </c>
      <c r="D61" s="31"/>
      <c r="E61" s="31"/>
      <c r="F61" s="31"/>
      <c r="G61" s="31"/>
      <c r="H61" s="31"/>
      <c r="I61" s="44"/>
      <c r="J61" s="44"/>
      <c r="K61" s="44"/>
    </row>
    <row r="62" spans="1:11" ht="16.5">
      <c r="A62" s="48">
        <v>1631</v>
      </c>
      <c r="B62" s="49">
        <v>3.195125</v>
      </c>
      <c r="C62" s="44">
        <v>25.561</v>
      </c>
      <c r="D62" s="49"/>
      <c r="E62" s="44"/>
      <c r="F62" s="31"/>
      <c r="G62" s="31"/>
      <c r="H62" s="31"/>
      <c r="I62" s="44"/>
      <c r="J62" s="44"/>
      <c r="K62" s="44"/>
    </row>
    <row r="63" spans="1:11" ht="16.5">
      <c r="A63" s="48">
        <v>1632</v>
      </c>
      <c r="B63" s="49">
        <v>3.195125</v>
      </c>
      <c r="C63" s="44">
        <v>25.561</v>
      </c>
      <c r="D63" s="49"/>
      <c r="E63" s="44"/>
      <c r="F63" s="50"/>
      <c r="G63" s="46"/>
      <c r="H63" s="31"/>
      <c r="I63" s="31"/>
      <c r="J63" s="31"/>
      <c r="K63" s="31"/>
    </row>
    <row r="64" spans="1:11" ht="16.5">
      <c r="A64" s="48">
        <v>1633</v>
      </c>
      <c r="B64" s="49">
        <v>3.195125</v>
      </c>
      <c r="C64" s="44">
        <v>25.561</v>
      </c>
      <c r="D64" s="49"/>
      <c r="E64" s="44"/>
      <c r="F64" s="31"/>
      <c r="G64" s="31"/>
      <c r="H64" s="31"/>
      <c r="I64" s="31"/>
      <c r="J64" s="31"/>
      <c r="K64" s="31"/>
    </row>
    <row r="65" spans="1:11" ht="16.5">
      <c r="A65" s="48">
        <v>1634</v>
      </c>
      <c r="B65" s="49">
        <v>3.195125</v>
      </c>
      <c r="C65" s="44">
        <v>25.561</v>
      </c>
      <c r="D65" s="49"/>
      <c r="E65" s="44"/>
      <c r="F65" s="31"/>
      <c r="G65" s="45"/>
      <c r="H65" s="31"/>
      <c r="I65" s="31"/>
      <c r="J65" s="31"/>
      <c r="K65" s="31"/>
    </row>
    <row r="66" spans="1:11" ht="16.5">
      <c r="A66" s="48">
        <v>1635</v>
      </c>
      <c r="B66" s="49">
        <v>3.195125</v>
      </c>
      <c r="C66" s="44">
        <v>25.561</v>
      </c>
      <c r="D66" s="49"/>
      <c r="E66" s="44"/>
      <c r="F66" s="31"/>
      <c r="G66" s="31"/>
      <c r="H66" s="31"/>
      <c r="I66" s="31"/>
      <c r="J66" s="31"/>
      <c r="K66" s="31"/>
    </row>
    <row r="67" spans="1:11" ht="16.5">
      <c r="A67" s="48">
        <v>1636</v>
      </c>
      <c r="B67" s="49">
        <v>3.195125</v>
      </c>
      <c r="C67" s="44">
        <v>25.561</v>
      </c>
      <c r="D67" s="49"/>
      <c r="E67" s="44"/>
      <c r="F67" s="31"/>
      <c r="G67" s="31"/>
      <c r="H67" s="31"/>
      <c r="I67" s="31"/>
      <c r="J67" s="31"/>
      <c r="K67" s="31"/>
    </row>
    <row r="68" spans="1:11" ht="16.5">
      <c r="A68" s="48">
        <v>1637</v>
      </c>
      <c r="B68" s="49">
        <v>3.195125</v>
      </c>
      <c r="C68" s="44">
        <v>25.561</v>
      </c>
      <c r="D68" s="49"/>
      <c r="E68" s="44"/>
      <c r="F68" s="31"/>
      <c r="G68" s="46"/>
      <c r="H68" s="31"/>
      <c r="I68" s="31"/>
      <c r="J68" s="31"/>
      <c r="K68" s="31"/>
    </row>
    <row r="69" spans="1:11" ht="16.5">
      <c r="A69" s="48">
        <v>1638</v>
      </c>
      <c r="B69" s="49">
        <v>3.195125</v>
      </c>
      <c r="C69" s="44">
        <v>25.561</v>
      </c>
      <c r="D69" s="49"/>
      <c r="E69" s="44"/>
      <c r="F69" s="31"/>
      <c r="G69" s="31"/>
      <c r="H69" s="31"/>
      <c r="I69" s="31"/>
      <c r="J69" s="31"/>
      <c r="K69" s="31"/>
    </row>
    <row r="70" spans="1:11" ht="16.5">
      <c r="A70" s="48">
        <v>1639</v>
      </c>
      <c r="B70" s="49">
        <v>3.195125</v>
      </c>
      <c r="C70" s="44">
        <v>25.561</v>
      </c>
      <c r="D70" s="49"/>
      <c r="E70" s="44"/>
      <c r="F70" s="31"/>
      <c r="G70" s="45"/>
      <c r="H70" s="31"/>
      <c r="I70" s="31"/>
      <c r="J70" s="31"/>
      <c r="K70" s="31"/>
    </row>
    <row r="71" spans="1:11" ht="16.5">
      <c r="A71" s="48">
        <v>1640</v>
      </c>
      <c r="B71" s="49">
        <v>3.195125</v>
      </c>
      <c r="C71" s="44">
        <v>25.561</v>
      </c>
      <c r="D71" s="49"/>
      <c r="E71" s="44"/>
      <c r="F71" s="44"/>
      <c r="G71" s="31"/>
      <c r="H71" s="44"/>
      <c r="I71" s="31"/>
      <c r="J71" s="31"/>
      <c r="K71" s="31"/>
    </row>
    <row r="72" spans="1:11" ht="16.5">
      <c r="A72" s="48">
        <v>1641</v>
      </c>
      <c r="B72" s="49">
        <v>3.195125</v>
      </c>
      <c r="C72" s="44">
        <v>25.561</v>
      </c>
      <c r="D72" s="49"/>
      <c r="E72" s="44"/>
      <c r="F72" s="44"/>
      <c r="G72" s="45"/>
      <c r="H72" s="44"/>
      <c r="I72" s="31"/>
      <c r="J72" s="31"/>
      <c r="K72" s="31"/>
    </row>
    <row r="73" spans="1:11" ht="16.5">
      <c r="A73" s="48">
        <v>1642</v>
      </c>
      <c r="B73" s="49">
        <v>3.195125</v>
      </c>
      <c r="C73" s="44">
        <v>25.561</v>
      </c>
      <c r="D73" s="49"/>
      <c r="E73" s="44"/>
      <c r="F73" s="31"/>
      <c r="G73" s="31"/>
      <c r="H73" s="31"/>
      <c r="I73" s="31"/>
      <c r="J73" s="31"/>
      <c r="K73" s="31"/>
    </row>
    <row r="74" spans="1:11" ht="16.5">
      <c r="A74" s="48">
        <v>1643</v>
      </c>
      <c r="B74" s="49">
        <v>3.195125</v>
      </c>
      <c r="C74" s="44">
        <v>25.561</v>
      </c>
      <c r="D74" s="49"/>
      <c r="E74" s="44"/>
      <c r="F74" s="31"/>
      <c r="G74" s="31"/>
      <c r="H74" s="31"/>
      <c r="I74" s="31"/>
      <c r="J74" s="31"/>
      <c r="K74" s="31"/>
    </row>
    <row r="75" spans="1:11" ht="16.5">
      <c r="A75" s="48">
        <v>1644</v>
      </c>
      <c r="B75" s="49">
        <v>3.195125</v>
      </c>
      <c r="C75" s="44">
        <v>25.561</v>
      </c>
      <c r="D75" s="49"/>
      <c r="E75" s="44"/>
      <c r="F75" s="31"/>
      <c r="G75" s="42"/>
      <c r="H75" s="31"/>
      <c r="I75" s="31"/>
      <c r="J75" s="31"/>
      <c r="K75" s="31"/>
    </row>
    <row r="76" spans="1:11" ht="16.5">
      <c r="A76" s="48">
        <v>1645</v>
      </c>
      <c r="B76" s="49">
        <v>3.195125</v>
      </c>
      <c r="C76" s="44">
        <v>25.561</v>
      </c>
      <c r="D76" s="49"/>
      <c r="E76" s="44"/>
      <c r="F76" s="31"/>
      <c r="G76" s="51"/>
      <c r="H76" s="31"/>
      <c r="I76" s="31"/>
      <c r="J76" s="31"/>
      <c r="K76" s="31"/>
    </row>
    <row r="77" spans="1:11" ht="16.5">
      <c r="A77" s="48">
        <v>1646</v>
      </c>
      <c r="B77" s="49">
        <v>3.195125</v>
      </c>
      <c r="C77" s="44">
        <v>25.561</v>
      </c>
      <c r="D77" s="49"/>
      <c r="E77" s="44"/>
      <c r="F77" s="31"/>
      <c r="G77" s="31"/>
      <c r="H77" s="31"/>
      <c r="I77" s="31"/>
      <c r="J77" s="31"/>
      <c r="K77" s="31"/>
    </row>
    <row r="78" spans="1:11" ht="16.5">
      <c r="A78" s="48">
        <v>1647</v>
      </c>
      <c r="B78" s="49">
        <v>3.195125</v>
      </c>
      <c r="C78" s="44">
        <v>25.561</v>
      </c>
      <c r="D78" s="49"/>
      <c r="E78" s="44"/>
      <c r="F78" s="31"/>
      <c r="G78" s="45"/>
      <c r="H78" s="31"/>
      <c r="I78" s="31"/>
      <c r="J78" s="31"/>
      <c r="K78" s="31"/>
    </row>
    <row r="79" spans="1:11" ht="16.5">
      <c r="A79" s="48">
        <v>1648</v>
      </c>
      <c r="B79" s="49">
        <v>3.195125</v>
      </c>
      <c r="C79" s="44">
        <v>25.561</v>
      </c>
      <c r="D79" s="49"/>
      <c r="E79" s="44"/>
      <c r="F79" s="31"/>
      <c r="G79" s="31"/>
      <c r="H79" s="31"/>
      <c r="I79" s="31"/>
      <c r="J79" s="31"/>
      <c r="K79" s="31"/>
    </row>
    <row r="80" spans="1:11" ht="16.5">
      <c r="A80" s="48">
        <v>1649</v>
      </c>
      <c r="B80" s="49">
        <v>3.195125</v>
      </c>
      <c r="C80" s="44">
        <v>25.561</v>
      </c>
      <c r="D80" s="49"/>
      <c r="E80" s="44"/>
      <c r="F80" s="31"/>
      <c r="G80" s="31"/>
      <c r="H80" s="31"/>
      <c r="I80" s="31"/>
      <c r="J80" s="31"/>
      <c r="K80" s="31"/>
    </row>
    <row r="81" spans="1:11" ht="16.5">
      <c r="A81" s="48">
        <v>1650</v>
      </c>
      <c r="B81" s="49">
        <v>3.195125</v>
      </c>
      <c r="C81" s="44">
        <v>25.561</v>
      </c>
      <c r="D81" s="49"/>
      <c r="E81" s="44"/>
      <c r="F81" s="31"/>
      <c r="G81" s="31"/>
      <c r="H81" s="31"/>
      <c r="I81" s="31"/>
      <c r="J81" s="31"/>
      <c r="K81" s="31"/>
    </row>
    <row r="82" spans="1:11" ht="16.5">
      <c r="A82" s="48">
        <v>1651</v>
      </c>
      <c r="B82" s="49">
        <v>3.195125</v>
      </c>
      <c r="C82" s="44">
        <v>25.561</v>
      </c>
      <c r="D82" s="49"/>
      <c r="E82" s="44"/>
      <c r="F82" s="31"/>
      <c r="G82" s="46"/>
      <c r="H82" s="31"/>
      <c r="I82" s="31"/>
      <c r="J82" s="31"/>
      <c r="K82" s="31"/>
    </row>
    <row r="83" spans="1:11" ht="16.5">
      <c r="A83" s="48">
        <v>1652</v>
      </c>
      <c r="B83" s="49">
        <v>3.195125</v>
      </c>
      <c r="C83" s="44">
        <v>25.561</v>
      </c>
      <c r="D83" s="49"/>
      <c r="E83" s="44"/>
      <c r="F83" s="31"/>
      <c r="G83" s="31"/>
      <c r="H83" s="31"/>
      <c r="I83" s="31"/>
      <c r="J83" s="31"/>
      <c r="K83" s="31"/>
    </row>
    <row r="84" spans="1:11" ht="16.5">
      <c r="A84" s="48">
        <v>1653</v>
      </c>
      <c r="B84" s="49">
        <v>3.195125</v>
      </c>
      <c r="C84" s="44">
        <v>25.561</v>
      </c>
      <c r="D84" s="49"/>
      <c r="E84" s="44"/>
      <c r="F84" s="31"/>
      <c r="G84" s="46"/>
      <c r="H84" s="31"/>
      <c r="I84" s="31"/>
      <c r="J84" s="31"/>
      <c r="K84" s="31"/>
    </row>
    <row r="85" spans="1:11" ht="16.5">
      <c r="A85" s="48">
        <v>1654</v>
      </c>
      <c r="B85" s="49">
        <v>3.195125</v>
      </c>
      <c r="C85" s="44">
        <v>25.561</v>
      </c>
      <c r="D85" s="49"/>
      <c r="E85" s="44"/>
      <c r="F85" s="31"/>
      <c r="G85" s="46"/>
      <c r="H85" s="31"/>
      <c r="I85" s="31"/>
      <c r="J85" s="31"/>
      <c r="K85" s="31"/>
    </row>
    <row r="86" spans="1:11" ht="16.5">
      <c r="A86" s="48">
        <v>1655</v>
      </c>
      <c r="B86" s="49">
        <v>3.195125</v>
      </c>
      <c r="C86" s="44">
        <v>25.561</v>
      </c>
      <c r="D86" s="49"/>
      <c r="E86" s="44"/>
      <c r="F86" s="31"/>
      <c r="G86" s="46"/>
      <c r="H86" s="31"/>
      <c r="I86" s="31"/>
      <c r="J86" s="31"/>
      <c r="K86" s="31"/>
    </row>
    <row r="87" spans="1:11" ht="16.5">
      <c r="A87" s="48">
        <v>1656</v>
      </c>
      <c r="B87" s="49">
        <v>3.195125</v>
      </c>
      <c r="C87" s="44">
        <v>25.561</v>
      </c>
      <c r="D87" s="49"/>
      <c r="E87" s="44"/>
      <c r="F87" s="31"/>
      <c r="G87" s="31"/>
      <c r="H87" s="31"/>
      <c r="I87" s="31"/>
      <c r="J87" s="31"/>
      <c r="K87" s="31"/>
    </row>
    <row r="88" spans="1:11" ht="16.5">
      <c r="A88" s="48">
        <v>1657</v>
      </c>
      <c r="B88" s="49">
        <v>3.195125</v>
      </c>
      <c r="C88" s="44">
        <v>25.561</v>
      </c>
      <c r="D88" s="49"/>
      <c r="E88" s="44"/>
      <c r="F88" s="31"/>
      <c r="G88" s="31"/>
      <c r="H88" s="31"/>
      <c r="I88" s="31"/>
      <c r="J88" s="31"/>
      <c r="K88" s="31"/>
    </row>
    <row r="89" spans="1:11" ht="16.5">
      <c r="A89" s="48">
        <v>1658</v>
      </c>
      <c r="B89" s="49">
        <v>3.195125</v>
      </c>
      <c r="C89" s="44">
        <v>25.561</v>
      </c>
      <c r="D89" s="49"/>
      <c r="E89" s="44"/>
      <c r="F89" s="31"/>
      <c r="G89" s="31"/>
      <c r="H89" s="31"/>
      <c r="I89" s="31"/>
      <c r="J89" s="31"/>
      <c r="K89" s="31"/>
    </row>
    <row r="90" spans="1:11" ht="16.5">
      <c r="A90" s="48">
        <v>1659</v>
      </c>
      <c r="B90" s="49">
        <v>3.195125</v>
      </c>
      <c r="C90" s="44">
        <v>25.561</v>
      </c>
      <c r="D90" s="49"/>
      <c r="E90" s="44"/>
      <c r="F90" s="31"/>
      <c r="G90" s="31"/>
      <c r="H90" s="31"/>
      <c r="I90" s="31"/>
      <c r="J90" s="31"/>
      <c r="K90" s="31"/>
    </row>
    <row r="91" spans="1:11" ht="16.5">
      <c r="A91" s="48">
        <v>1660</v>
      </c>
      <c r="B91" s="49">
        <v>3.195125</v>
      </c>
      <c r="C91" s="44">
        <v>25.561</v>
      </c>
      <c r="D91" s="49"/>
      <c r="E91" s="44"/>
      <c r="F91" s="31"/>
      <c r="G91" s="31"/>
      <c r="H91" s="31"/>
      <c r="I91" s="31"/>
      <c r="J91" s="31"/>
      <c r="K91" s="31"/>
    </row>
    <row r="92" spans="1:11" ht="16.5">
      <c r="A92" s="48">
        <v>1661</v>
      </c>
      <c r="B92" s="49">
        <v>3.195125</v>
      </c>
      <c r="C92" s="44">
        <v>25.561</v>
      </c>
      <c r="D92" s="49"/>
      <c r="E92" s="44"/>
      <c r="F92" s="31"/>
      <c r="G92" s="31"/>
      <c r="H92" s="31"/>
      <c r="I92" s="31"/>
      <c r="J92" s="31"/>
      <c r="K92" s="31"/>
    </row>
    <row r="93" spans="1:11" ht="16.5">
      <c r="A93" s="48">
        <v>1662</v>
      </c>
      <c r="B93" s="49">
        <v>3.195125</v>
      </c>
      <c r="C93" s="44">
        <v>25.561</v>
      </c>
      <c r="D93" s="49"/>
      <c r="E93" s="44"/>
      <c r="F93" s="31"/>
      <c r="G93" s="31"/>
      <c r="H93" s="31"/>
      <c r="I93" s="31"/>
      <c r="J93" s="31"/>
      <c r="K93" s="31"/>
    </row>
    <row r="94" spans="1:11" ht="16.5">
      <c r="A94" s="48">
        <v>1663</v>
      </c>
      <c r="B94" s="49">
        <v>3.195125</v>
      </c>
      <c r="C94" s="44">
        <v>25.561</v>
      </c>
      <c r="D94" s="49"/>
      <c r="E94" s="44"/>
      <c r="F94" s="31"/>
      <c r="G94" s="31"/>
      <c r="H94" s="31"/>
      <c r="I94" s="31"/>
      <c r="J94" s="31"/>
      <c r="K94" s="31"/>
    </row>
    <row r="95" spans="1:11" ht="16.5">
      <c r="A95" s="48">
        <v>1664</v>
      </c>
      <c r="B95" s="49">
        <v>3.195125</v>
      </c>
      <c r="C95" s="44">
        <v>25.561</v>
      </c>
      <c r="D95" s="49"/>
      <c r="E95" s="44"/>
      <c r="F95" s="31"/>
      <c r="G95" s="31"/>
      <c r="H95" s="31"/>
      <c r="I95" s="31"/>
      <c r="J95" s="31"/>
      <c r="K95" s="31"/>
    </row>
    <row r="96" spans="1:11" ht="16.5">
      <c r="A96" s="48">
        <v>1665</v>
      </c>
      <c r="B96" s="49">
        <v>3.195125</v>
      </c>
      <c r="C96" s="44">
        <v>25.561</v>
      </c>
      <c r="D96" s="49"/>
      <c r="E96" s="44"/>
      <c r="F96" s="31"/>
      <c r="G96" s="31"/>
      <c r="H96" s="31"/>
      <c r="I96" s="31"/>
      <c r="J96" s="31"/>
      <c r="K96" s="31"/>
    </row>
    <row r="97" spans="1:11" ht="16.5">
      <c r="A97" s="48">
        <v>1666</v>
      </c>
      <c r="B97" s="49">
        <v>3.195125</v>
      </c>
      <c r="C97" s="44">
        <v>25.561</v>
      </c>
      <c r="D97" s="49"/>
      <c r="E97" s="44"/>
      <c r="F97" s="31"/>
      <c r="G97" s="31"/>
      <c r="H97" s="31"/>
      <c r="I97" s="31"/>
      <c r="J97" s="31"/>
      <c r="K97" s="31"/>
    </row>
    <row r="98" spans="1:11" ht="16.5">
      <c r="A98" s="48">
        <v>1667</v>
      </c>
      <c r="B98" s="49">
        <v>3.195125</v>
      </c>
      <c r="C98" s="44">
        <v>25.561</v>
      </c>
      <c r="D98" s="49"/>
      <c r="E98" s="44"/>
      <c r="F98" s="31"/>
      <c r="G98" s="31"/>
      <c r="H98" s="31"/>
      <c r="I98" s="31"/>
      <c r="J98" s="31"/>
      <c r="K98" s="31"/>
    </row>
    <row r="99" spans="1:11" ht="16.5">
      <c r="A99" s="48">
        <v>1668</v>
      </c>
      <c r="B99" s="49">
        <v>3.195125</v>
      </c>
      <c r="C99" s="44">
        <v>25.561</v>
      </c>
      <c r="D99" s="49"/>
      <c r="E99" s="44"/>
      <c r="F99" s="31"/>
      <c r="G99" s="31"/>
      <c r="H99" s="31"/>
      <c r="I99" s="31"/>
      <c r="J99" s="31"/>
      <c r="K99" s="31"/>
    </row>
    <row r="100" spans="1:11" ht="16.5">
      <c r="A100" s="48">
        <v>1669</v>
      </c>
      <c r="B100" s="49">
        <v>3.195125</v>
      </c>
      <c r="C100" s="44">
        <v>25.561</v>
      </c>
      <c r="D100" s="49"/>
      <c r="E100" s="44"/>
      <c r="F100" s="31"/>
      <c r="G100" s="31"/>
      <c r="H100" s="31"/>
      <c r="I100" s="31"/>
      <c r="J100" s="31"/>
      <c r="K100" s="31"/>
    </row>
    <row r="101" spans="1:11" ht="16.5">
      <c r="A101" s="48">
        <v>1670</v>
      </c>
      <c r="B101" s="49">
        <v>3.195125</v>
      </c>
      <c r="C101" s="44">
        <v>25.561</v>
      </c>
      <c r="D101" s="49"/>
      <c r="E101" s="44"/>
      <c r="F101" s="31"/>
      <c r="G101" s="31"/>
      <c r="H101" s="31"/>
      <c r="I101" s="31"/>
      <c r="J101" s="31"/>
      <c r="K101" s="31"/>
    </row>
    <row r="102" spans="1:11" ht="16.5">
      <c r="A102" s="48">
        <v>1671</v>
      </c>
      <c r="B102" s="49">
        <v>3.195125</v>
      </c>
      <c r="C102" s="44">
        <v>25.561</v>
      </c>
      <c r="D102" s="49"/>
      <c r="E102" s="44"/>
      <c r="F102" s="31"/>
      <c r="G102" s="31"/>
      <c r="H102" s="31"/>
      <c r="I102" s="31"/>
      <c r="J102" s="31"/>
      <c r="K102" s="31"/>
    </row>
    <row r="103" spans="1:11" ht="16.5">
      <c r="A103" s="48">
        <v>1672</v>
      </c>
      <c r="B103" s="49">
        <v>3.195125</v>
      </c>
      <c r="C103" s="44">
        <v>25.561</v>
      </c>
      <c r="D103" s="49"/>
      <c r="E103" s="44"/>
      <c r="F103" s="31"/>
      <c r="G103" s="31"/>
      <c r="H103" s="31"/>
      <c r="I103" s="31"/>
      <c r="J103" s="31"/>
      <c r="K103" s="31"/>
    </row>
    <row r="104" spans="1:11" ht="16.5">
      <c r="A104" s="48">
        <v>1673</v>
      </c>
      <c r="B104" s="49">
        <v>3.195125</v>
      </c>
      <c r="C104" s="44">
        <v>25.561</v>
      </c>
      <c r="D104" s="49"/>
      <c r="E104" s="44"/>
      <c r="F104" s="31"/>
      <c r="G104" s="31"/>
      <c r="H104" s="31"/>
      <c r="I104" s="31"/>
      <c r="J104" s="31"/>
      <c r="K104" s="31"/>
    </row>
    <row r="105" spans="1:11" ht="16.5">
      <c r="A105" s="48">
        <v>1674</v>
      </c>
      <c r="B105" s="49">
        <v>3.195125</v>
      </c>
      <c r="C105" s="44">
        <v>25.561</v>
      </c>
      <c r="D105" s="49"/>
      <c r="E105" s="44"/>
      <c r="F105" s="31"/>
      <c r="G105" s="31"/>
      <c r="H105" s="31"/>
      <c r="I105" s="31"/>
      <c r="J105" s="31"/>
      <c r="K105" s="31"/>
    </row>
    <row r="106" spans="1:11" ht="16.5">
      <c r="A106" s="48">
        <v>1675</v>
      </c>
      <c r="B106" s="49">
        <v>3.195125</v>
      </c>
      <c r="C106" s="44">
        <v>25.561</v>
      </c>
      <c r="D106" s="49"/>
      <c r="E106" s="44"/>
      <c r="F106" s="31"/>
      <c r="G106" s="31"/>
      <c r="H106" s="31"/>
      <c r="I106" s="31"/>
      <c r="J106" s="31"/>
      <c r="K106" s="31"/>
    </row>
    <row r="107" spans="1:11" ht="16.5">
      <c r="A107" s="48">
        <v>1676</v>
      </c>
      <c r="B107" s="49">
        <v>3.195125</v>
      </c>
      <c r="C107" s="44">
        <v>25.561</v>
      </c>
      <c r="D107" s="49"/>
      <c r="E107" s="44"/>
      <c r="F107" s="31"/>
      <c r="G107" s="31"/>
      <c r="H107" s="31"/>
      <c r="I107" s="31"/>
      <c r="J107" s="31"/>
      <c r="K107" s="31"/>
    </row>
    <row r="108" spans="1:11" ht="16.5">
      <c r="A108" s="48">
        <v>1677</v>
      </c>
      <c r="B108" s="49">
        <v>3.195125</v>
      </c>
      <c r="C108" s="44">
        <v>25.561</v>
      </c>
      <c r="D108" s="49"/>
      <c r="E108" s="44"/>
      <c r="F108" s="31"/>
      <c r="G108" s="31"/>
      <c r="H108" s="31"/>
      <c r="I108" s="31"/>
      <c r="J108" s="31"/>
      <c r="K108" s="31"/>
    </row>
    <row r="109" spans="1:11" ht="16.5">
      <c r="A109" s="48">
        <v>1678</v>
      </c>
      <c r="B109" s="49">
        <v>3.195125</v>
      </c>
      <c r="C109" s="44">
        <v>25.561</v>
      </c>
      <c r="D109" s="49"/>
      <c r="E109" s="44"/>
      <c r="F109" s="31"/>
      <c r="G109" s="31"/>
      <c r="H109" s="31"/>
      <c r="I109" s="31"/>
      <c r="J109" s="31"/>
      <c r="K109" s="31"/>
    </row>
    <row r="110" spans="1:11" ht="16.5">
      <c r="A110" s="48">
        <v>1679</v>
      </c>
      <c r="B110" s="49">
        <v>3.195125</v>
      </c>
      <c r="C110" s="44">
        <v>25.561</v>
      </c>
      <c r="D110" s="49"/>
      <c r="E110" s="44"/>
      <c r="F110" s="31"/>
      <c r="G110" s="31"/>
      <c r="H110" s="31"/>
      <c r="I110" s="31"/>
      <c r="J110" s="31"/>
      <c r="K110" s="31"/>
    </row>
    <row r="111" spans="1:11" ht="16.5">
      <c r="A111" s="48">
        <v>1680</v>
      </c>
      <c r="B111" s="49">
        <v>3.195125</v>
      </c>
      <c r="C111" s="44">
        <v>25.561</v>
      </c>
      <c r="D111" s="49"/>
      <c r="E111" s="44"/>
      <c r="F111" s="31"/>
      <c r="G111" s="31"/>
      <c r="H111" s="31"/>
      <c r="I111" s="31"/>
      <c r="J111" s="31"/>
      <c r="K111" s="31"/>
    </row>
    <row r="112" spans="1:11" ht="16.5">
      <c r="A112" s="48">
        <v>1681</v>
      </c>
      <c r="B112" s="49">
        <v>3.195125</v>
      </c>
      <c r="C112" s="44">
        <v>25.561</v>
      </c>
      <c r="D112" s="49"/>
      <c r="E112" s="44"/>
      <c r="F112" s="31"/>
      <c r="G112" s="31"/>
      <c r="H112" s="31"/>
      <c r="I112" s="31"/>
      <c r="J112" s="31"/>
      <c r="K112" s="31"/>
    </row>
    <row r="113" spans="1:11" ht="16.5">
      <c r="A113" s="48">
        <v>1682</v>
      </c>
      <c r="B113" s="49">
        <v>3.195125</v>
      </c>
      <c r="C113" s="44">
        <v>25.561</v>
      </c>
      <c r="D113" s="49"/>
      <c r="E113" s="44"/>
      <c r="F113" s="31"/>
      <c r="G113" s="31"/>
      <c r="H113" s="31"/>
      <c r="I113" s="31"/>
      <c r="J113" s="31"/>
      <c r="K113" s="31"/>
    </row>
    <row r="114" spans="1:11" ht="16.5">
      <c r="A114" s="48">
        <v>1683</v>
      </c>
      <c r="B114" s="49">
        <v>3.195125</v>
      </c>
      <c r="C114" s="44">
        <v>25.561</v>
      </c>
      <c r="D114" s="49"/>
      <c r="E114" s="44"/>
      <c r="F114" s="31"/>
      <c r="G114" s="31"/>
      <c r="H114" s="31"/>
      <c r="I114" s="31"/>
      <c r="J114" s="31"/>
      <c r="K114" s="31"/>
    </row>
    <row r="115" spans="1:11" ht="16.5">
      <c r="A115" s="48">
        <v>1684</v>
      </c>
      <c r="B115" s="49">
        <v>3.195125</v>
      </c>
      <c r="C115" s="44">
        <v>25.561</v>
      </c>
      <c r="D115" s="49"/>
      <c r="E115" s="44"/>
      <c r="F115" s="31"/>
      <c r="G115" s="31"/>
      <c r="H115" s="31"/>
      <c r="I115" s="31"/>
      <c r="J115" s="31"/>
      <c r="K115" s="31"/>
    </row>
    <row r="116" spans="1:11" ht="16.5">
      <c r="A116" s="48">
        <v>1685</v>
      </c>
      <c r="B116" s="49">
        <v>3.195125</v>
      </c>
      <c r="C116" s="44">
        <v>25.561</v>
      </c>
      <c r="D116" s="49"/>
      <c r="E116" s="44"/>
      <c r="F116" s="31"/>
      <c r="G116" s="31"/>
      <c r="H116" s="31"/>
      <c r="I116" s="31"/>
      <c r="J116" s="31"/>
      <c r="K116" s="31"/>
    </row>
    <row r="117" spans="1:11" ht="16.5">
      <c r="A117" s="48">
        <v>1686</v>
      </c>
      <c r="B117" s="49">
        <v>3.195125</v>
      </c>
      <c r="C117" s="44">
        <v>25.561</v>
      </c>
      <c r="D117" s="49"/>
      <c r="E117" s="44"/>
      <c r="F117" s="31"/>
      <c r="G117" s="31"/>
      <c r="H117" s="31"/>
      <c r="I117" s="31"/>
      <c r="J117" s="31"/>
      <c r="K117" s="31"/>
    </row>
    <row r="118" spans="1:11" ht="16.5">
      <c r="A118" s="48">
        <v>1687</v>
      </c>
      <c r="B118" s="49">
        <v>3.195125</v>
      </c>
      <c r="C118" s="44">
        <v>25.561</v>
      </c>
      <c r="D118" s="49"/>
      <c r="E118" s="44"/>
      <c r="F118" s="31"/>
      <c r="G118" s="31"/>
      <c r="H118" s="31"/>
      <c r="I118" s="31"/>
      <c r="J118" s="31"/>
      <c r="K118" s="31"/>
    </row>
    <row r="119" spans="1:11" ht="16.5">
      <c r="A119" s="48">
        <v>1688</v>
      </c>
      <c r="B119" s="49">
        <v>3.195125</v>
      </c>
      <c r="C119" s="44">
        <v>25.561</v>
      </c>
      <c r="D119" s="49"/>
      <c r="E119" s="44"/>
      <c r="F119" s="31"/>
      <c r="G119" s="31"/>
      <c r="H119" s="31"/>
      <c r="I119" s="31"/>
      <c r="J119" s="31"/>
      <c r="K119" s="31"/>
    </row>
    <row r="120" spans="1:11" ht="16.5">
      <c r="A120" s="48">
        <v>1689</v>
      </c>
      <c r="B120" s="49">
        <v>3.195125</v>
      </c>
      <c r="C120" s="44">
        <v>25.561</v>
      </c>
      <c r="D120" s="49"/>
      <c r="E120" s="44"/>
      <c r="F120" s="31"/>
      <c r="G120" s="31"/>
      <c r="H120" s="31"/>
      <c r="I120" s="31"/>
      <c r="J120" s="31"/>
      <c r="K120" s="31"/>
    </row>
    <row r="121" spans="1:11" ht="16.5">
      <c r="A121" s="48">
        <v>1690</v>
      </c>
      <c r="B121" s="49">
        <v>3.195125</v>
      </c>
      <c r="C121" s="44">
        <v>25.561</v>
      </c>
      <c r="D121" s="49"/>
      <c r="E121" s="44"/>
      <c r="F121" s="31"/>
      <c r="G121" s="31"/>
      <c r="H121" s="31"/>
      <c r="I121" s="31"/>
      <c r="J121" s="31"/>
      <c r="K121" s="31"/>
    </row>
    <row r="122" spans="1:11" ht="16.5">
      <c r="A122" s="48">
        <v>1691</v>
      </c>
      <c r="B122" s="49">
        <v>3.195125</v>
      </c>
      <c r="C122" s="44">
        <v>25.561</v>
      </c>
      <c r="D122" s="49"/>
      <c r="E122" s="44"/>
      <c r="F122" s="31"/>
      <c r="G122" s="31"/>
      <c r="H122" s="31"/>
      <c r="I122" s="31"/>
      <c r="J122" s="31"/>
      <c r="K122" s="31"/>
    </row>
    <row r="123" spans="1:11" ht="16.5">
      <c r="A123" s="48">
        <v>1692</v>
      </c>
      <c r="B123" s="49">
        <v>3.195125</v>
      </c>
      <c r="C123" s="44">
        <v>25.561</v>
      </c>
      <c r="D123" s="49"/>
      <c r="E123" s="44"/>
      <c r="F123" s="31"/>
      <c r="G123" s="31"/>
      <c r="H123" s="31"/>
      <c r="I123" s="31"/>
      <c r="J123" s="31"/>
      <c r="K123" s="31"/>
    </row>
    <row r="124" spans="1:11" ht="16.5">
      <c r="A124" s="48">
        <v>1693</v>
      </c>
      <c r="B124" s="49">
        <v>3.195125</v>
      </c>
      <c r="C124" s="44">
        <v>25.561</v>
      </c>
      <c r="D124" s="49"/>
      <c r="E124" s="44"/>
      <c r="F124" s="31"/>
      <c r="G124" s="31"/>
      <c r="H124" s="31"/>
      <c r="I124" s="31"/>
      <c r="J124" s="31"/>
      <c r="K124" s="31"/>
    </row>
    <row r="125" spans="1:11" ht="16.5">
      <c r="A125" s="48">
        <v>1694</v>
      </c>
      <c r="B125" s="49">
        <v>3.195125</v>
      </c>
      <c r="C125" s="44">
        <v>25.561</v>
      </c>
      <c r="D125" s="49"/>
      <c r="E125" s="44"/>
      <c r="F125" s="31"/>
      <c r="G125" s="31"/>
      <c r="H125" s="31"/>
      <c r="I125" s="31"/>
      <c r="J125" s="31"/>
      <c r="K125" s="31"/>
    </row>
    <row r="126" spans="1:11" ht="16.5">
      <c r="A126" s="48">
        <v>1695</v>
      </c>
      <c r="B126" s="49">
        <v>3.195125</v>
      </c>
      <c r="C126" s="44">
        <v>25.561</v>
      </c>
      <c r="D126" s="49"/>
      <c r="E126" s="44"/>
      <c r="F126" s="31"/>
      <c r="G126" s="31"/>
      <c r="H126" s="31"/>
      <c r="I126" s="31"/>
      <c r="J126" s="31"/>
      <c r="K126" s="31"/>
    </row>
    <row r="127" spans="1:11" ht="16.5">
      <c r="A127" s="48">
        <v>1696</v>
      </c>
      <c r="B127" s="49">
        <v>3.195125</v>
      </c>
      <c r="C127" s="44">
        <v>25.561</v>
      </c>
      <c r="D127" s="49"/>
      <c r="E127" s="44"/>
      <c r="F127" s="31"/>
      <c r="G127" s="31"/>
      <c r="H127" s="31"/>
      <c r="I127" s="31"/>
      <c r="J127" s="31"/>
      <c r="K127" s="31"/>
    </row>
    <row r="128" spans="1:11" ht="16.5">
      <c r="A128" s="48">
        <v>1697</v>
      </c>
      <c r="B128" s="49">
        <v>3.195125</v>
      </c>
      <c r="C128" s="44">
        <v>25.561</v>
      </c>
      <c r="D128" s="49"/>
      <c r="E128" s="44"/>
      <c r="F128" s="31"/>
      <c r="G128" s="31"/>
      <c r="H128" s="31"/>
      <c r="I128" s="31"/>
      <c r="J128" s="31"/>
      <c r="K128" s="31"/>
    </row>
    <row r="129" spans="1:11" ht="16.5">
      <c r="A129" s="48">
        <v>1698</v>
      </c>
      <c r="B129" s="49">
        <v>3.195125</v>
      </c>
      <c r="C129" s="44">
        <v>25.561</v>
      </c>
      <c r="D129" s="49"/>
      <c r="E129" s="44"/>
      <c r="F129" s="31"/>
      <c r="G129" s="31"/>
      <c r="H129" s="31"/>
      <c r="I129" s="31"/>
      <c r="J129" s="31"/>
      <c r="K129" s="31"/>
    </row>
    <row r="130" spans="1:11" ht="16.5">
      <c r="A130" s="48">
        <v>1699</v>
      </c>
      <c r="B130" s="49">
        <v>3.195125</v>
      </c>
      <c r="C130" s="44">
        <v>25.561</v>
      </c>
      <c r="D130" s="49"/>
      <c r="E130" s="44"/>
      <c r="F130" s="31"/>
      <c r="G130" s="31"/>
      <c r="H130" s="31"/>
      <c r="I130" s="31"/>
      <c r="J130" s="31"/>
      <c r="K130" s="31"/>
    </row>
    <row r="131" spans="1:11" ht="16.5">
      <c r="A131" s="48">
        <v>1700</v>
      </c>
      <c r="B131" s="49">
        <v>3.195125</v>
      </c>
      <c r="C131" s="44">
        <v>25.561</v>
      </c>
      <c r="D131" s="49"/>
      <c r="E131" s="44"/>
      <c r="F131" s="31"/>
      <c r="G131" s="31"/>
      <c r="H131" s="31"/>
      <c r="I131" s="31"/>
      <c r="J131" s="31"/>
      <c r="K131" s="31"/>
    </row>
    <row r="132" spans="1:11" ht="16.5">
      <c r="A132" s="48">
        <v>1701</v>
      </c>
      <c r="B132" s="49">
        <v>3.195125</v>
      </c>
      <c r="C132" s="44">
        <v>25.561</v>
      </c>
      <c r="D132" s="49"/>
      <c r="E132" s="44"/>
      <c r="F132" s="31"/>
      <c r="G132" s="31"/>
      <c r="H132" s="31"/>
      <c r="I132" s="31"/>
      <c r="J132" s="31"/>
      <c r="K132" s="31"/>
    </row>
    <row r="133" spans="1:11" ht="16.5">
      <c r="A133" s="48">
        <v>1702</v>
      </c>
      <c r="B133" s="49">
        <v>3.195125</v>
      </c>
      <c r="C133" s="44">
        <v>25.561</v>
      </c>
      <c r="D133" s="49"/>
      <c r="E133" s="44"/>
      <c r="F133" s="31"/>
      <c r="G133" s="31"/>
      <c r="H133" s="31"/>
      <c r="I133" s="31"/>
      <c r="J133" s="31"/>
      <c r="K133" s="31"/>
    </row>
    <row r="134" spans="1:11" ht="16.5">
      <c r="A134" s="48">
        <v>1703</v>
      </c>
      <c r="B134" s="49">
        <v>3.195125</v>
      </c>
      <c r="C134" s="44">
        <v>25.561</v>
      </c>
      <c r="D134" s="49"/>
      <c r="E134" s="44"/>
      <c r="F134" s="31"/>
      <c r="G134" s="31"/>
      <c r="H134" s="31"/>
      <c r="I134" s="31"/>
      <c r="J134" s="31"/>
      <c r="K134" s="31"/>
    </row>
    <row r="135" spans="1:11" ht="16.5">
      <c r="A135" s="48">
        <v>1704</v>
      </c>
      <c r="B135" s="49">
        <v>3.195125</v>
      </c>
      <c r="C135" s="44">
        <v>25.561</v>
      </c>
      <c r="D135" s="49"/>
      <c r="E135" s="44"/>
      <c r="F135" s="31"/>
      <c r="G135" s="31"/>
      <c r="H135" s="31"/>
      <c r="I135" s="31"/>
      <c r="J135" s="31"/>
      <c r="K135" s="31"/>
    </row>
    <row r="136" spans="1:11" ht="16.5">
      <c r="A136" s="48">
        <v>1705</v>
      </c>
      <c r="B136" s="49">
        <v>3.195125</v>
      </c>
      <c r="C136" s="44">
        <v>25.561</v>
      </c>
      <c r="D136" s="49"/>
      <c r="E136" s="44"/>
      <c r="F136" s="31"/>
      <c r="G136" s="31"/>
      <c r="H136" s="31"/>
      <c r="I136" s="31"/>
      <c r="J136" s="31"/>
      <c r="K136" s="31"/>
    </row>
    <row r="137" spans="1:11" ht="16.5">
      <c r="A137" s="48">
        <v>1706</v>
      </c>
      <c r="B137" s="49">
        <v>3.195125</v>
      </c>
      <c r="C137" s="44">
        <v>25.561</v>
      </c>
      <c r="D137" s="49"/>
      <c r="E137" s="44"/>
      <c r="F137" s="31"/>
      <c r="G137" s="31"/>
      <c r="H137" s="31"/>
      <c r="I137" s="31"/>
      <c r="J137" s="31"/>
      <c r="K137" s="31"/>
    </row>
    <row r="138" spans="1:11" ht="16.5">
      <c r="A138" s="48">
        <v>1707</v>
      </c>
      <c r="B138" s="49">
        <v>3.195125</v>
      </c>
      <c r="C138" s="44">
        <v>25.561</v>
      </c>
      <c r="D138" s="49"/>
      <c r="E138" s="44"/>
      <c r="F138" s="31"/>
      <c r="G138" s="31"/>
      <c r="H138" s="31"/>
      <c r="I138" s="31"/>
      <c r="J138" s="31"/>
      <c r="K138" s="31"/>
    </row>
    <row r="139" spans="1:11" ht="16.5">
      <c r="A139" s="48">
        <v>1708</v>
      </c>
      <c r="B139" s="49">
        <v>3.195125</v>
      </c>
      <c r="C139" s="44">
        <v>25.561</v>
      </c>
      <c r="D139" s="49"/>
      <c r="E139" s="44"/>
      <c r="F139" s="31"/>
      <c r="G139" s="31"/>
      <c r="H139" s="31"/>
      <c r="I139" s="31"/>
      <c r="J139" s="31"/>
      <c r="K139" s="31"/>
    </row>
    <row r="140" spans="1:11" ht="16.5">
      <c r="A140" s="48">
        <v>1709</v>
      </c>
      <c r="B140" s="49">
        <v>3.195125</v>
      </c>
      <c r="C140" s="44">
        <v>25.561</v>
      </c>
      <c r="D140" s="49"/>
      <c r="E140" s="44"/>
      <c r="F140" s="31"/>
      <c r="G140" s="31"/>
      <c r="H140" s="31"/>
      <c r="I140" s="31"/>
      <c r="J140" s="31"/>
      <c r="K140" s="31"/>
    </row>
    <row r="141" spans="1:11" ht="16.5">
      <c r="A141" s="48">
        <v>1710</v>
      </c>
      <c r="B141" s="49">
        <v>3.195125</v>
      </c>
      <c r="C141" s="44">
        <v>25.561</v>
      </c>
      <c r="D141" s="49"/>
      <c r="E141" s="44"/>
      <c r="F141" s="31"/>
      <c r="G141" s="31"/>
      <c r="H141" s="31"/>
      <c r="I141" s="31"/>
      <c r="J141" s="31"/>
      <c r="K141" s="31"/>
    </row>
    <row r="142" spans="1:11" ht="16.5">
      <c r="A142" s="48">
        <v>1711</v>
      </c>
      <c r="B142" s="49">
        <v>3.195125</v>
      </c>
      <c r="C142" s="44">
        <v>25.561</v>
      </c>
      <c r="D142" s="49"/>
      <c r="E142" s="44"/>
      <c r="F142" s="31"/>
      <c r="G142" s="31"/>
      <c r="H142" s="31"/>
      <c r="I142" s="31"/>
      <c r="J142" s="31"/>
      <c r="K142" s="31"/>
    </row>
    <row r="143" spans="1:11" ht="16.5">
      <c r="A143" s="48">
        <v>1712</v>
      </c>
      <c r="B143" s="49">
        <v>3.195125</v>
      </c>
      <c r="C143" s="44">
        <v>25.561</v>
      </c>
      <c r="D143" s="49"/>
      <c r="E143" s="44"/>
      <c r="F143" s="31"/>
      <c r="G143" s="31"/>
      <c r="H143" s="31"/>
      <c r="I143" s="31"/>
      <c r="J143" s="31"/>
      <c r="K143" s="31"/>
    </row>
    <row r="144" spans="1:11" ht="16.5">
      <c r="A144" s="48">
        <v>1713</v>
      </c>
      <c r="B144" s="49">
        <v>3.195125</v>
      </c>
      <c r="C144" s="44">
        <v>25.561</v>
      </c>
      <c r="D144" s="49"/>
      <c r="E144" s="44"/>
      <c r="F144" s="31"/>
      <c r="G144" s="31"/>
      <c r="H144" s="31"/>
      <c r="I144" s="31"/>
      <c r="J144" s="31"/>
      <c r="K144" s="31"/>
    </row>
    <row r="145" spans="1:11" ht="16.5">
      <c r="A145" s="48">
        <v>1714</v>
      </c>
      <c r="B145" s="49">
        <v>3.195125</v>
      </c>
      <c r="C145" s="44">
        <v>25.561</v>
      </c>
      <c r="D145" s="49"/>
      <c r="E145" s="44"/>
      <c r="F145" s="31"/>
      <c r="G145" s="31"/>
      <c r="H145" s="31"/>
      <c r="I145" s="31"/>
      <c r="J145" s="31"/>
      <c r="K145" s="31"/>
    </row>
    <row r="146" spans="1:11" ht="16.5">
      <c r="A146" s="48">
        <v>1715</v>
      </c>
      <c r="B146" s="49">
        <v>3.195125</v>
      </c>
      <c r="C146" s="44">
        <v>25.561</v>
      </c>
      <c r="D146" s="49"/>
      <c r="E146" s="44"/>
      <c r="F146" s="31"/>
      <c r="G146" s="31"/>
      <c r="H146" s="31"/>
      <c r="I146" s="31"/>
      <c r="J146" s="31"/>
      <c r="K146" s="31"/>
    </row>
    <row r="147" spans="1:11" ht="16.5">
      <c r="A147" s="48">
        <v>1716</v>
      </c>
      <c r="B147" s="49">
        <v>3.195125</v>
      </c>
      <c r="C147" s="44">
        <v>25.561</v>
      </c>
      <c r="D147" s="49"/>
      <c r="E147" s="44"/>
      <c r="F147" s="31"/>
      <c r="G147" s="31"/>
      <c r="H147" s="31"/>
      <c r="I147" s="31"/>
      <c r="J147" s="31"/>
      <c r="K147" s="31"/>
    </row>
    <row r="148" spans="1:11" ht="16.5">
      <c r="A148" s="48">
        <v>1717</v>
      </c>
      <c r="B148" s="49">
        <v>3.195125</v>
      </c>
      <c r="C148" s="44">
        <v>25.561</v>
      </c>
      <c r="D148" s="49"/>
      <c r="E148" s="44"/>
      <c r="F148" s="31"/>
      <c r="G148" s="31"/>
      <c r="H148" s="31"/>
      <c r="I148" s="31"/>
      <c r="J148" s="31"/>
      <c r="K148" s="31"/>
    </row>
    <row r="149" spans="1:11" ht="16.5">
      <c r="A149" s="48">
        <v>1718</v>
      </c>
      <c r="B149" s="49">
        <v>3.195125</v>
      </c>
      <c r="C149" s="44">
        <v>25.561</v>
      </c>
      <c r="D149" s="49"/>
      <c r="E149" s="44"/>
      <c r="F149" s="31"/>
      <c r="G149" s="31"/>
      <c r="H149" s="31"/>
      <c r="I149" s="31"/>
      <c r="J149" s="31"/>
      <c r="K149" s="31"/>
    </row>
    <row r="150" spans="1:11" ht="16.5">
      <c r="A150" s="48">
        <v>1719</v>
      </c>
      <c r="B150" s="49">
        <v>3.195125</v>
      </c>
      <c r="C150" s="44">
        <v>25.561</v>
      </c>
      <c r="D150" s="49"/>
      <c r="E150" s="44"/>
      <c r="F150" s="31"/>
      <c r="G150" s="31"/>
      <c r="H150" s="31"/>
      <c r="I150" s="31"/>
      <c r="J150" s="31"/>
      <c r="K150" s="31"/>
    </row>
    <row r="151" spans="1:11" ht="16.5">
      <c r="A151" s="48">
        <v>1720</v>
      </c>
      <c r="B151" s="49">
        <v>3.195125</v>
      </c>
      <c r="C151" s="44">
        <v>25.561</v>
      </c>
      <c r="D151" s="49"/>
      <c r="E151" s="44"/>
      <c r="F151" s="31"/>
      <c r="G151" s="31"/>
      <c r="H151" s="31"/>
      <c r="I151" s="31"/>
      <c r="J151" s="31"/>
      <c r="K151" s="31"/>
    </row>
    <row r="152" spans="1:11" ht="16.5">
      <c r="A152" s="48">
        <v>1721</v>
      </c>
      <c r="B152" s="49">
        <v>3.195125</v>
      </c>
      <c r="C152" s="44">
        <v>25.561</v>
      </c>
      <c r="D152" s="49"/>
      <c r="E152" s="44"/>
      <c r="F152" s="31"/>
      <c r="G152" s="31"/>
      <c r="H152" s="31"/>
      <c r="I152" s="31"/>
      <c r="J152" s="31"/>
      <c r="K152" s="31"/>
    </row>
    <row r="153" spans="1:11" ht="16.5">
      <c r="A153" s="48">
        <v>1722</v>
      </c>
      <c r="B153" s="49">
        <v>3.195125</v>
      </c>
      <c r="C153" s="44">
        <v>25.561</v>
      </c>
      <c r="D153" s="49"/>
      <c r="E153" s="44"/>
      <c r="F153" s="31"/>
      <c r="G153" s="31"/>
      <c r="H153" s="31"/>
      <c r="I153" s="31"/>
      <c r="J153" s="31"/>
      <c r="K153" s="31"/>
    </row>
    <row r="154" spans="1:11" ht="16.5">
      <c r="A154" s="48">
        <v>1723</v>
      </c>
      <c r="B154" s="49">
        <v>3.195125</v>
      </c>
      <c r="C154" s="44">
        <v>25.561</v>
      </c>
      <c r="D154" s="49"/>
      <c r="E154" s="44"/>
      <c r="F154" s="31"/>
      <c r="G154" s="31"/>
      <c r="H154" s="31"/>
      <c r="I154" s="31"/>
      <c r="J154" s="31"/>
      <c r="K154" s="31"/>
    </row>
    <row r="155" spans="1:11" ht="16.5">
      <c r="A155" s="48">
        <v>1724</v>
      </c>
      <c r="B155" s="49">
        <v>3.195125</v>
      </c>
      <c r="C155" s="44">
        <v>25.561</v>
      </c>
      <c r="D155" s="49"/>
      <c r="E155" s="44"/>
      <c r="F155" s="31"/>
      <c r="G155" s="31"/>
      <c r="H155" s="31"/>
      <c r="I155" s="31"/>
      <c r="J155" s="31"/>
      <c r="K155" s="31"/>
    </row>
    <row r="156" spans="1:11" ht="16.5">
      <c r="A156" s="48">
        <v>1725</v>
      </c>
      <c r="B156" s="49">
        <v>3.195125</v>
      </c>
      <c r="C156" s="44">
        <v>25.561</v>
      </c>
      <c r="D156" s="49"/>
      <c r="E156" s="44"/>
      <c r="F156" s="31"/>
      <c r="G156" s="31"/>
      <c r="H156" s="31"/>
      <c r="I156" s="31"/>
      <c r="J156" s="31"/>
      <c r="K156" s="31"/>
    </row>
    <row r="157" spans="1:11" ht="16.5">
      <c r="A157" s="48">
        <v>1726</v>
      </c>
      <c r="B157" s="49">
        <v>3.195125</v>
      </c>
      <c r="C157" s="44">
        <v>25.561</v>
      </c>
      <c r="D157" s="49"/>
      <c r="E157" s="44"/>
      <c r="F157" s="31"/>
      <c r="G157" s="31"/>
      <c r="H157" s="31"/>
      <c r="I157" s="31"/>
      <c r="J157" s="31"/>
      <c r="K157" s="31"/>
    </row>
    <row r="158" spans="1:11" ht="16.5">
      <c r="A158" s="48">
        <v>1727</v>
      </c>
      <c r="B158" s="49">
        <v>3.195125</v>
      </c>
      <c r="C158" s="44">
        <v>25.561</v>
      </c>
      <c r="D158" s="49"/>
      <c r="E158" s="44"/>
      <c r="F158" s="31"/>
      <c r="G158" s="31"/>
      <c r="H158" s="31"/>
      <c r="I158" s="31"/>
      <c r="J158" s="31"/>
      <c r="K158" s="31"/>
    </row>
    <row r="159" spans="1:11" ht="16.5">
      <c r="A159" s="48">
        <v>1728</v>
      </c>
      <c r="B159" s="49">
        <v>3.195125</v>
      </c>
      <c r="C159" s="44">
        <v>25.561</v>
      </c>
      <c r="D159" s="49"/>
      <c r="E159" s="44"/>
      <c r="F159" s="31"/>
      <c r="G159" s="31"/>
      <c r="H159" s="31"/>
      <c r="I159" s="31"/>
      <c r="J159" s="31"/>
      <c r="K159" s="31"/>
    </row>
    <row r="160" spans="1:11" ht="16.5">
      <c r="A160" s="48">
        <v>1729</v>
      </c>
      <c r="B160" s="49">
        <v>3.1135</v>
      </c>
      <c r="C160" s="44">
        <v>24.908</v>
      </c>
      <c r="D160" s="49"/>
      <c r="E160" s="44"/>
      <c r="F160" s="31"/>
      <c r="G160" s="31"/>
      <c r="H160" s="31"/>
      <c r="I160" s="31"/>
      <c r="J160" s="31"/>
      <c r="K160" s="31"/>
    </row>
    <row r="161" spans="1:11" ht="16.5">
      <c r="A161" s="48">
        <v>1730</v>
      </c>
      <c r="B161" s="49">
        <v>3.1135</v>
      </c>
      <c r="C161" s="44">
        <v>24.908</v>
      </c>
      <c r="D161" s="49"/>
      <c r="E161" s="44"/>
      <c r="F161" s="31"/>
      <c r="G161" s="31"/>
      <c r="H161" s="31"/>
      <c r="I161" s="31"/>
      <c r="J161" s="31"/>
      <c r="K161" s="31"/>
    </row>
    <row r="162" spans="1:11" ht="16.5">
      <c r="A162" s="48">
        <v>1731</v>
      </c>
      <c r="B162" s="49">
        <v>3.1135</v>
      </c>
      <c r="C162" s="44">
        <v>24.908</v>
      </c>
      <c r="D162" s="49"/>
      <c r="E162" s="44"/>
      <c r="F162" s="31"/>
      <c r="G162" s="31"/>
      <c r="H162" s="31"/>
      <c r="I162" s="31"/>
      <c r="J162" s="31"/>
      <c r="K162" s="31"/>
    </row>
    <row r="163" spans="1:11" ht="16.5">
      <c r="A163" s="48">
        <v>1732</v>
      </c>
      <c r="B163" s="49">
        <v>3.1135</v>
      </c>
      <c r="C163" s="44">
        <v>24.908</v>
      </c>
      <c r="D163" s="49"/>
      <c r="E163" s="44"/>
      <c r="F163" s="31"/>
      <c r="G163" s="31"/>
      <c r="H163" s="31"/>
      <c r="I163" s="31"/>
      <c r="J163" s="31"/>
      <c r="K163" s="31"/>
    </row>
    <row r="164" spans="1:11" ht="16.5">
      <c r="A164" s="48">
        <v>1733</v>
      </c>
      <c r="B164" s="49">
        <v>3.1135</v>
      </c>
      <c r="C164" s="44">
        <v>24.908</v>
      </c>
      <c r="D164" s="49"/>
      <c r="E164" s="44"/>
      <c r="F164" s="31"/>
      <c r="G164" s="31"/>
      <c r="H164" s="31"/>
      <c r="I164" s="31"/>
      <c r="J164" s="31"/>
      <c r="K164" s="31"/>
    </row>
    <row r="165" spans="1:11" ht="16.5">
      <c r="A165" s="48">
        <v>1734</v>
      </c>
      <c r="B165" s="49">
        <v>3.1135</v>
      </c>
      <c r="C165" s="44">
        <v>24.908</v>
      </c>
      <c r="D165" s="49"/>
      <c r="E165" s="44"/>
      <c r="F165" s="31"/>
      <c r="G165" s="31"/>
      <c r="H165" s="31"/>
      <c r="I165" s="31"/>
      <c r="J165" s="31"/>
      <c r="K165" s="31"/>
    </row>
    <row r="166" spans="1:11" ht="16.5">
      <c r="A166" s="48">
        <v>1735</v>
      </c>
      <c r="B166" s="49">
        <v>3.1135</v>
      </c>
      <c r="C166" s="44">
        <v>24.908</v>
      </c>
      <c r="D166" s="49"/>
      <c r="E166" s="44"/>
      <c r="F166" s="31"/>
      <c r="G166" s="31"/>
      <c r="H166" s="31"/>
      <c r="I166" s="31"/>
      <c r="J166" s="31"/>
      <c r="K166" s="31"/>
    </row>
    <row r="167" spans="1:11" ht="16.5">
      <c r="A167" s="48">
        <v>1736</v>
      </c>
      <c r="B167" s="49">
        <v>3.1135</v>
      </c>
      <c r="C167" s="44">
        <v>24.908</v>
      </c>
      <c r="D167" s="49"/>
      <c r="E167" s="44"/>
      <c r="F167" s="31"/>
      <c r="G167" s="31"/>
      <c r="H167" s="31"/>
      <c r="I167" s="31"/>
      <c r="J167" s="31"/>
      <c r="K167" s="31"/>
    </row>
    <row r="168" spans="1:11" ht="16.5">
      <c r="A168" s="48">
        <v>1737</v>
      </c>
      <c r="B168" s="49">
        <v>3.1135</v>
      </c>
      <c r="C168" s="44">
        <v>24.908</v>
      </c>
      <c r="D168" s="49"/>
      <c r="E168" s="44"/>
      <c r="F168" s="31"/>
      <c r="G168" s="31"/>
      <c r="H168" s="31"/>
      <c r="I168" s="31"/>
      <c r="J168" s="31"/>
      <c r="K168" s="31"/>
    </row>
    <row r="169" spans="1:11" ht="16.5">
      <c r="A169" s="48">
        <v>1738</v>
      </c>
      <c r="B169" s="49">
        <v>3.1135</v>
      </c>
      <c r="C169" s="44">
        <v>24.908</v>
      </c>
      <c r="D169" s="49"/>
      <c r="E169" s="44"/>
      <c r="F169" s="31"/>
      <c r="G169" s="31"/>
      <c r="H169" s="31"/>
      <c r="I169" s="31"/>
      <c r="J169" s="31"/>
      <c r="K169" s="31"/>
    </row>
    <row r="170" spans="1:11" ht="16.5">
      <c r="A170" s="48">
        <v>1739</v>
      </c>
      <c r="B170" s="49">
        <v>3.1135</v>
      </c>
      <c r="C170" s="44">
        <v>24.908</v>
      </c>
      <c r="D170" s="49"/>
      <c r="E170" s="44"/>
      <c r="F170" s="31"/>
      <c r="G170" s="31"/>
      <c r="H170" s="31"/>
      <c r="I170" s="31"/>
      <c r="J170" s="31"/>
      <c r="K170" s="31"/>
    </row>
    <row r="171" spans="1:11" ht="16.5">
      <c r="A171" s="48">
        <v>1740</v>
      </c>
      <c r="B171" s="49">
        <v>3.1135</v>
      </c>
      <c r="C171" s="44">
        <v>24.908</v>
      </c>
      <c r="D171" s="49"/>
      <c r="E171" s="44"/>
      <c r="F171" s="31"/>
      <c r="G171" s="31"/>
      <c r="H171" s="31"/>
      <c r="I171" s="31"/>
      <c r="J171" s="31"/>
      <c r="K171" s="31"/>
    </row>
    <row r="172" spans="1:11" ht="16.5">
      <c r="A172" s="48">
        <v>1741</v>
      </c>
      <c r="B172" s="49">
        <v>3.1135</v>
      </c>
      <c r="C172" s="44">
        <v>24.908</v>
      </c>
      <c r="D172" s="49"/>
      <c r="E172" s="44"/>
      <c r="F172" s="31"/>
      <c r="G172" s="31"/>
      <c r="H172" s="31"/>
      <c r="I172" s="31"/>
      <c r="J172" s="31"/>
      <c r="K172" s="31"/>
    </row>
    <row r="173" spans="1:11" ht="16.5">
      <c r="A173" s="48">
        <v>1742</v>
      </c>
      <c r="B173" s="49">
        <v>3.1135</v>
      </c>
      <c r="C173" s="44">
        <v>24.908</v>
      </c>
      <c r="D173" s="49"/>
      <c r="E173" s="44"/>
      <c r="F173" s="31"/>
      <c r="G173" s="31"/>
      <c r="H173" s="31"/>
      <c r="I173" s="31"/>
      <c r="J173" s="31"/>
      <c r="K173" s="31"/>
    </row>
    <row r="174" spans="1:11" ht="16.5">
      <c r="A174" s="48">
        <v>1743</v>
      </c>
      <c r="B174" s="49">
        <v>3.1135</v>
      </c>
      <c r="C174" s="44">
        <v>24.908</v>
      </c>
      <c r="D174" s="49"/>
      <c r="E174" s="44"/>
      <c r="F174" s="31"/>
      <c r="G174" s="31"/>
      <c r="H174" s="31"/>
      <c r="I174" s="31"/>
      <c r="J174" s="31"/>
      <c r="K174" s="31"/>
    </row>
    <row r="175" spans="1:11" ht="16.5">
      <c r="A175" s="48">
        <v>1744</v>
      </c>
      <c r="B175" s="49">
        <v>3.1135</v>
      </c>
      <c r="C175" s="44">
        <v>24.908</v>
      </c>
      <c r="D175" s="49"/>
      <c r="E175" s="44"/>
      <c r="F175" s="31"/>
      <c r="G175" s="31"/>
      <c r="H175" s="31"/>
      <c r="I175" s="31"/>
      <c r="J175" s="31"/>
      <c r="K175" s="31"/>
    </row>
    <row r="176" spans="1:11" ht="16.5">
      <c r="A176" s="48">
        <v>1745</v>
      </c>
      <c r="B176" s="49">
        <v>3.1135</v>
      </c>
      <c r="C176" s="44">
        <v>24.908</v>
      </c>
      <c r="D176" s="49"/>
      <c r="E176" s="44"/>
      <c r="F176" s="31"/>
      <c r="G176" s="31"/>
      <c r="H176" s="31"/>
      <c r="I176" s="31"/>
      <c r="J176" s="31"/>
      <c r="K176" s="31"/>
    </row>
    <row r="177" spans="1:11" ht="16.5">
      <c r="A177" s="48">
        <v>1746</v>
      </c>
      <c r="B177" s="49">
        <v>3.1135</v>
      </c>
      <c r="C177" s="44">
        <v>24.908</v>
      </c>
      <c r="D177" s="49"/>
      <c r="E177" s="44"/>
      <c r="F177" s="31"/>
      <c r="G177" s="31"/>
      <c r="H177" s="31"/>
      <c r="I177" s="31"/>
      <c r="J177" s="31"/>
      <c r="K177" s="31"/>
    </row>
    <row r="178" spans="1:11" ht="16.5">
      <c r="A178" s="48">
        <v>1747</v>
      </c>
      <c r="B178" s="49">
        <v>3.1135</v>
      </c>
      <c r="C178" s="44">
        <v>24.908</v>
      </c>
      <c r="D178" s="49"/>
      <c r="E178" s="44"/>
      <c r="F178" s="31"/>
      <c r="G178" s="31"/>
      <c r="H178" s="31"/>
      <c r="I178" s="31"/>
      <c r="J178" s="31"/>
      <c r="K178" s="31"/>
    </row>
    <row r="179" spans="1:11" ht="16.5">
      <c r="A179" s="48">
        <v>1748</v>
      </c>
      <c r="B179" s="49">
        <v>3.1135</v>
      </c>
      <c r="C179" s="44">
        <v>24.908</v>
      </c>
      <c r="D179" s="49"/>
      <c r="E179" s="44"/>
      <c r="F179" s="31"/>
      <c r="G179" s="31"/>
      <c r="H179" s="31"/>
      <c r="I179" s="31"/>
      <c r="J179" s="31"/>
      <c r="K179" s="31"/>
    </row>
    <row r="180" spans="1:11" ht="16.5">
      <c r="A180" s="48">
        <v>1749</v>
      </c>
      <c r="B180" s="49">
        <v>3.1135</v>
      </c>
      <c r="C180" s="44">
        <v>24.908</v>
      </c>
      <c r="D180" s="49"/>
      <c r="E180" s="44"/>
      <c r="F180" s="31"/>
      <c r="G180" s="31"/>
      <c r="H180" s="31"/>
      <c r="I180" s="31"/>
      <c r="J180" s="31"/>
      <c r="K180" s="31"/>
    </row>
    <row r="181" spans="1:11" ht="16.5">
      <c r="A181" s="48">
        <v>1750</v>
      </c>
      <c r="B181" s="49">
        <v>3.1135</v>
      </c>
      <c r="C181" s="44">
        <v>24.908</v>
      </c>
      <c r="D181" s="49"/>
      <c r="E181" s="44"/>
      <c r="F181" s="31"/>
      <c r="G181" s="31"/>
      <c r="H181" s="31"/>
      <c r="I181" s="31"/>
      <c r="J181" s="31"/>
      <c r="K181" s="31"/>
    </row>
    <row r="182" spans="1:11" ht="16.5">
      <c r="A182" s="48">
        <v>1751</v>
      </c>
      <c r="B182" s="49">
        <v>3.1135</v>
      </c>
      <c r="C182" s="44">
        <v>24.908</v>
      </c>
      <c r="D182" s="49"/>
      <c r="E182" s="44"/>
      <c r="F182" s="31"/>
      <c r="G182" s="31"/>
      <c r="H182" s="31"/>
      <c r="I182" s="31"/>
      <c r="J182" s="31"/>
      <c r="K182" s="31"/>
    </row>
    <row r="183" spans="1:11" ht="16.5">
      <c r="A183" s="48">
        <v>1752</v>
      </c>
      <c r="B183" s="49">
        <v>3.1135</v>
      </c>
      <c r="C183" s="44">
        <v>24.908</v>
      </c>
      <c r="D183" s="49"/>
      <c r="E183" s="44"/>
      <c r="F183" s="31"/>
      <c r="G183" s="31"/>
      <c r="H183" s="31"/>
      <c r="I183" s="31"/>
      <c r="J183" s="31"/>
      <c r="K183" s="31"/>
    </row>
    <row r="184" spans="1:11" ht="16.5">
      <c r="A184" s="48">
        <v>1753</v>
      </c>
      <c r="B184" s="49">
        <v>3.1135</v>
      </c>
      <c r="C184" s="44">
        <v>24.908</v>
      </c>
      <c r="D184" s="49"/>
      <c r="E184" s="44"/>
      <c r="F184" s="31"/>
      <c r="G184" s="31"/>
      <c r="H184" s="31"/>
      <c r="I184" s="31"/>
      <c r="J184" s="31"/>
      <c r="K184" s="31"/>
    </row>
    <row r="185" spans="1:11" ht="16.5">
      <c r="A185" s="48">
        <v>1754</v>
      </c>
      <c r="B185" s="49">
        <v>3.1135</v>
      </c>
      <c r="C185" s="44">
        <v>24.908</v>
      </c>
      <c r="D185" s="49"/>
      <c r="E185" s="44"/>
      <c r="F185" s="31"/>
      <c r="G185" s="31"/>
      <c r="H185" s="31"/>
      <c r="I185" s="31"/>
      <c r="J185" s="31"/>
      <c r="K185" s="31"/>
    </row>
    <row r="186" spans="1:11" ht="16.5">
      <c r="A186" s="48">
        <v>1755</v>
      </c>
      <c r="B186" s="49">
        <v>3.1135</v>
      </c>
      <c r="C186" s="44">
        <v>24.908</v>
      </c>
      <c r="D186" s="49"/>
      <c r="E186" s="44"/>
      <c r="F186" s="31"/>
      <c r="G186" s="31"/>
      <c r="H186" s="31"/>
      <c r="I186" s="31"/>
      <c r="J186" s="31"/>
      <c r="K186" s="31"/>
    </row>
    <row r="187" spans="1:11" ht="16.5">
      <c r="A187" s="48">
        <v>1756</v>
      </c>
      <c r="B187" s="49">
        <v>3.1135</v>
      </c>
      <c r="C187" s="44">
        <v>24.908</v>
      </c>
      <c r="D187" s="49"/>
      <c r="E187" s="44"/>
      <c r="F187" s="31"/>
      <c r="G187" s="31"/>
      <c r="H187" s="31"/>
      <c r="I187" s="31"/>
      <c r="J187" s="31"/>
      <c r="K187" s="31"/>
    </row>
    <row r="188" spans="1:11" ht="16.5">
      <c r="A188" s="48">
        <v>1757</v>
      </c>
      <c r="B188" s="49">
        <v>3.1135</v>
      </c>
      <c r="C188" s="44">
        <v>24.908</v>
      </c>
      <c r="D188" s="49"/>
      <c r="E188" s="44"/>
      <c r="F188" s="31"/>
      <c r="G188" s="31"/>
      <c r="H188" s="31"/>
      <c r="I188" s="31"/>
      <c r="J188" s="31"/>
      <c r="K188" s="31"/>
    </row>
    <row r="189" spans="1:11" ht="16.5">
      <c r="A189" s="48">
        <v>1758</v>
      </c>
      <c r="B189" s="49">
        <v>3.1135</v>
      </c>
      <c r="C189" s="44">
        <v>24.908</v>
      </c>
      <c r="D189" s="49"/>
      <c r="E189" s="44"/>
      <c r="F189" s="31"/>
      <c r="G189" s="31"/>
      <c r="H189" s="31"/>
      <c r="I189" s="31"/>
      <c r="J189" s="31"/>
      <c r="K189" s="31"/>
    </row>
    <row r="190" spans="1:11" ht="16.5">
      <c r="A190" s="48">
        <v>1759</v>
      </c>
      <c r="B190" s="49">
        <v>3.1135</v>
      </c>
      <c r="C190" s="44">
        <v>24.908</v>
      </c>
      <c r="D190" s="49"/>
      <c r="E190" s="44"/>
      <c r="F190" s="31"/>
      <c r="G190" s="31"/>
      <c r="H190" s="31"/>
      <c r="I190" s="31"/>
      <c r="J190" s="31"/>
      <c r="K190" s="31"/>
    </row>
    <row r="191" spans="1:11" ht="16.5">
      <c r="A191" s="48">
        <v>1760</v>
      </c>
      <c r="B191" s="49">
        <v>3.1135</v>
      </c>
      <c r="C191" s="44">
        <v>24.908</v>
      </c>
      <c r="D191" s="49"/>
      <c r="E191" s="44"/>
      <c r="F191" s="31"/>
      <c r="G191" s="31"/>
      <c r="H191" s="31"/>
      <c r="I191" s="31"/>
      <c r="J191" s="31"/>
      <c r="K191" s="31"/>
    </row>
    <row r="192" spans="1:11" ht="16.5">
      <c r="A192" s="48">
        <v>1761</v>
      </c>
      <c r="B192" s="49">
        <v>3.1135</v>
      </c>
      <c r="C192" s="44">
        <v>24.908</v>
      </c>
      <c r="D192" s="49"/>
      <c r="E192" s="44"/>
      <c r="F192" s="31"/>
      <c r="G192" s="31"/>
      <c r="H192" s="31"/>
      <c r="I192" s="31"/>
      <c r="J192" s="31"/>
      <c r="K192" s="31"/>
    </row>
    <row r="193" spans="1:11" ht="16.5">
      <c r="A193" s="48">
        <v>1762</v>
      </c>
      <c r="B193" s="49">
        <v>3.1135</v>
      </c>
      <c r="C193" s="44">
        <v>24.908</v>
      </c>
      <c r="D193" s="49"/>
      <c r="E193" s="44"/>
      <c r="F193" s="31"/>
      <c r="G193" s="31"/>
      <c r="H193" s="31"/>
      <c r="I193" s="31"/>
      <c r="J193" s="31"/>
      <c r="K193" s="31"/>
    </row>
    <row r="194" spans="1:11" ht="16.5">
      <c r="A194" s="48">
        <v>1763</v>
      </c>
      <c r="B194" s="49">
        <v>3.1135</v>
      </c>
      <c r="C194" s="44">
        <v>24.908</v>
      </c>
      <c r="D194" s="49"/>
      <c r="E194" s="44"/>
      <c r="F194" s="31"/>
      <c r="G194" s="31"/>
      <c r="H194" s="31"/>
      <c r="I194" s="31"/>
      <c r="J194" s="31"/>
      <c r="K194" s="31"/>
    </row>
    <row r="195" spans="1:11" ht="16.5">
      <c r="A195" s="48">
        <v>1764</v>
      </c>
      <c r="B195" s="49">
        <v>3.1135</v>
      </c>
      <c r="C195" s="44">
        <v>24.908</v>
      </c>
      <c r="D195" s="49"/>
      <c r="E195" s="44"/>
      <c r="F195" s="31"/>
      <c r="G195" s="31"/>
      <c r="H195" s="31"/>
      <c r="I195" s="31"/>
      <c r="J195" s="31"/>
      <c r="K195" s="31"/>
    </row>
    <row r="196" spans="1:11" ht="16.5">
      <c r="A196" s="48">
        <v>1765</v>
      </c>
      <c r="B196" s="49">
        <v>3.1135</v>
      </c>
      <c r="C196" s="44">
        <v>24.908</v>
      </c>
      <c r="D196" s="49"/>
      <c r="E196" s="44"/>
      <c r="F196" s="31"/>
      <c r="G196" s="31"/>
      <c r="H196" s="31"/>
      <c r="I196" s="31"/>
      <c r="J196" s="31"/>
      <c r="K196" s="31"/>
    </row>
    <row r="197" spans="1:11" ht="16.5">
      <c r="A197" s="48">
        <v>1766</v>
      </c>
      <c r="B197" s="49">
        <v>3.1135</v>
      </c>
      <c r="C197" s="44">
        <v>24.908</v>
      </c>
      <c r="D197" s="49"/>
      <c r="E197" s="44"/>
      <c r="F197" s="31"/>
      <c r="G197" s="31"/>
      <c r="H197" s="31"/>
      <c r="I197" s="31"/>
      <c r="J197" s="31"/>
      <c r="K197" s="31"/>
    </row>
    <row r="198" spans="1:11" ht="16.5">
      <c r="A198" s="48">
        <v>1767</v>
      </c>
      <c r="B198" s="49">
        <v>3.1135</v>
      </c>
      <c r="C198" s="44">
        <v>24.908</v>
      </c>
      <c r="D198" s="49"/>
      <c r="E198" s="44"/>
      <c r="F198" s="31"/>
      <c r="G198" s="31"/>
      <c r="H198" s="31"/>
      <c r="I198" s="31"/>
      <c r="J198" s="31"/>
      <c r="K198" s="31"/>
    </row>
    <row r="199" spans="1:11" ht="16.5">
      <c r="A199" s="48">
        <v>1768</v>
      </c>
      <c r="B199" s="49">
        <v>3.1135</v>
      </c>
      <c r="C199" s="44">
        <v>24.908</v>
      </c>
      <c r="D199" s="49"/>
      <c r="E199" s="44"/>
      <c r="F199" s="31"/>
      <c r="G199" s="31"/>
      <c r="H199" s="31"/>
      <c r="I199" s="31"/>
      <c r="J199" s="31"/>
      <c r="K199" s="31"/>
    </row>
    <row r="200" spans="1:11" ht="16.5">
      <c r="A200" s="48">
        <v>1769</v>
      </c>
      <c r="B200" s="49">
        <v>3.1135</v>
      </c>
      <c r="C200" s="44">
        <v>24.908</v>
      </c>
      <c r="D200" s="49"/>
      <c r="E200" s="44"/>
      <c r="F200" s="31"/>
      <c r="G200" s="31"/>
      <c r="H200" s="31"/>
      <c r="I200" s="31"/>
      <c r="J200" s="31"/>
      <c r="K200" s="31"/>
    </row>
    <row r="201" spans="1:11" ht="16.5">
      <c r="A201" s="48">
        <v>1770</v>
      </c>
      <c r="B201" s="49">
        <v>3.1135</v>
      </c>
      <c r="C201" s="44">
        <v>24.908</v>
      </c>
      <c r="D201" s="49"/>
      <c r="E201" s="44"/>
      <c r="F201" s="31"/>
      <c r="G201" s="31"/>
      <c r="H201" s="31"/>
      <c r="I201" s="31"/>
      <c r="J201" s="31"/>
      <c r="K201" s="31"/>
    </row>
    <row r="202" spans="1:11" ht="16.5">
      <c r="A202" s="48">
        <v>1771</v>
      </c>
      <c r="B202" s="49">
        <v>3.1135</v>
      </c>
      <c r="C202" s="44">
        <v>24.908</v>
      </c>
      <c r="D202" s="49"/>
      <c r="E202" s="44"/>
      <c r="F202" s="31"/>
      <c r="G202" s="31"/>
      <c r="H202" s="31"/>
      <c r="I202" s="31"/>
      <c r="J202" s="31"/>
      <c r="K202" s="31"/>
    </row>
    <row r="203" spans="1:11" ht="16.5">
      <c r="A203" s="48">
        <v>1772</v>
      </c>
      <c r="B203" s="49">
        <v>3.054125</v>
      </c>
      <c r="C203" s="44">
        <v>24.433</v>
      </c>
      <c r="D203" s="49"/>
      <c r="E203" s="44"/>
      <c r="F203" s="31"/>
      <c r="G203" s="31"/>
      <c r="H203" s="31"/>
      <c r="I203" s="31"/>
      <c r="J203" s="31"/>
      <c r="K203" s="31"/>
    </row>
    <row r="204" spans="1:11" ht="16.5">
      <c r="A204" s="52">
        <v>1773</v>
      </c>
      <c r="B204" s="49">
        <v>3.054125</v>
      </c>
      <c r="C204" s="44">
        <v>24.433</v>
      </c>
      <c r="D204" s="49"/>
      <c r="E204" s="44"/>
      <c r="F204" s="31"/>
      <c r="G204" s="31"/>
      <c r="H204" s="31"/>
      <c r="I204" s="31"/>
      <c r="J204" s="31"/>
      <c r="K204" s="31"/>
    </row>
    <row r="205" spans="1:11" ht="16.5">
      <c r="A205" s="52">
        <v>1774</v>
      </c>
      <c r="B205" s="49">
        <v>3.054125</v>
      </c>
      <c r="C205" s="44">
        <v>24.433</v>
      </c>
      <c r="D205" s="49"/>
      <c r="E205" s="44"/>
      <c r="F205" s="31"/>
      <c r="G205" s="31"/>
      <c r="H205" s="31"/>
      <c r="I205" s="31"/>
      <c r="J205" s="31"/>
      <c r="K205" s="31"/>
    </row>
    <row r="206" spans="1:11" ht="16.5">
      <c r="A206" s="52">
        <v>1775</v>
      </c>
      <c r="B206" s="49">
        <v>3.054125</v>
      </c>
      <c r="C206" s="44">
        <v>24.433</v>
      </c>
      <c r="D206" s="49"/>
      <c r="E206" s="44"/>
      <c r="F206" s="31"/>
      <c r="G206" s="31"/>
      <c r="H206" s="31"/>
      <c r="I206" s="31"/>
      <c r="J206" s="31"/>
      <c r="K206" s="31"/>
    </row>
    <row r="207" spans="1:11" ht="16.5">
      <c r="A207" s="52">
        <v>1776</v>
      </c>
      <c r="B207" s="49">
        <v>3.054125</v>
      </c>
      <c r="C207" s="44">
        <v>24.433</v>
      </c>
      <c r="D207" s="49"/>
      <c r="E207" s="44"/>
      <c r="F207" s="31"/>
      <c r="G207" s="31"/>
      <c r="H207" s="31"/>
      <c r="I207" s="31"/>
      <c r="J207" s="31"/>
      <c r="K207" s="31"/>
    </row>
    <row r="208" spans="1:11" ht="16.5">
      <c r="A208" s="52">
        <v>1777</v>
      </c>
      <c r="B208" s="49">
        <v>3.054125</v>
      </c>
      <c r="C208" s="44">
        <v>24.433</v>
      </c>
      <c r="D208" s="49"/>
      <c r="E208" s="44"/>
      <c r="F208" s="31"/>
      <c r="G208" s="31"/>
      <c r="H208" s="31"/>
      <c r="I208" s="31"/>
      <c r="J208" s="31"/>
      <c r="K208" s="31"/>
    </row>
    <row r="209" spans="1:11" ht="16.5">
      <c r="A209" s="52">
        <v>1778</v>
      </c>
      <c r="B209" s="49">
        <v>3.054125</v>
      </c>
      <c r="C209" s="44">
        <v>24.433</v>
      </c>
      <c r="D209" s="49"/>
      <c r="E209" s="44"/>
      <c r="F209" s="31"/>
      <c r="G209" s="31"/>
      <c r="H209" s="31"/>
      <c r="I209" s="31"/>
      <c r="J209" s="31"/>
      <c r="K209" s="31"/>
    </row>
    <row r="210" spans="1:11" ht="16.5">
      <c r="A210" s="52">
        <v>1779</v>
      </c>
      <c r="B210" s="49">
        <v>3.054125</v>
      </c>
      <c r="C210" s="44">
        <v>24.433</v>
      </c>
      <c r="D210" s="49"/>
      <c r="E210" s="44"/>
      <c r="F210" s="31"/>
      <c r="G210" s="31"/>
      <c r="H210" s="31"/>
      <c r="I210" s="31"/>
      <c r="J210" s="31"/>
      <c r="K210" s="31"/>
    </row>
    <row r="211" spans="1:11" ht="16.5">
      <c r="A211" s="52">
        <v>1780</v>
      </c>
      <c r="B211" s="49">
        <v>3.054125</v>
      </c>
      <c r="C211" s="44">
        <v>24.433</v>
      </c>
      <c r="D211" s="49"/>
      <c r="E211" s="44"/>
      <c r="F211" s="31"/>
      <c r="G211" s="31"/>
      <c r="H211" s="31"/>
      <c r="I211" s="31"/>
      <c r="J211" s="31"/>
      <c r="K211" s="31"/>
    </row>
    <row r="212" spans="1:11" ht="16.5">
      <c r="A212" s="52">
        <v>1781</v>
      </c>
      <c r="B212" s="49">
        <v>3.054125</v>
      </c>
      <c r="C212" s="44">
        <v>24.433</v>
      </c>
      <c r="D212" s="49"/>
      <c r="E212" s="44"/>
      <c r="F212" s="31"/>
      <c r="G212" s="31"/>
      <c r="H212" s="31"/>
      <c r="I212" s="31"/>
      <c r="J212" s="31"/>
      <c r="K212" s="31"/>
    </row>
    <row r="213" spans="1:11" ht="16.5">
      <c r="A213" s="52">
        <v>1782</v>
      </c>
      <c r="B213" s="49">
        <v>3.054125</v>
      </c>
      <c r="C213" s="44">
        <v>24.433</v>
      </c>
      <c r="D213" s="49"/>
      <c r="E213" s="44"/>
      <c r="F213" s="31"/>
      <c r="G213" s="31"/>
      <c r="H213" s="31"/>
      <c r="I213" s="31"/>
      <c r="J213" s="31"/>
      <c r="K213" s="31"/>
    </row>
    <row r="214" spans="1:11" ht="16.5">
      <c r="A214" s="52">
        <v>1783</v>
      </c>
      <c r="B214" s="49">
        <v>3.054125</v>
      </c>
      <c r="C214" s="44">
        <v>24.433</v>
      </c>
      <c r="D214" s="49"/>
      <c r="E214" s="44"/>
      <c r="F214" s="31"/>
      <c r="G214" s="31"/>
      <c r="H214" s="31"/>
      <c r="I214" s="31"/>
      <c r="J214" s="31"/>
      <c r="K214" s="31"/>
    </row>
    <row r="215" spans="1:11" ht="16.5">
      <c r="A215" s="52">
        <v>1784</v>
      </c>
      <c r="B215" s="49">
        <v>3.054125</v>
      </c>
      <c r="C215" s="44">
        <v>24.433</v>
      </c>
      <c r="D215" s="49"/>
      <c r="E215" s="44"/>
      <c r="F215" s="31"/>
      <c r="G215" s="31"/>
      <c r="H215" s="31"/>
      <c r="I215" s="31"/>
      <c r="J215" s="31"/>
      <c r="K215" s="31"/>
    </row>
    <row r="216" spans="1:11" ht="16.5">
      <c r="A216" s="52">
        <v>1785</v>
      </c>
      <c r="B216" s="49">
        <v>3.054125</v>
      </c>
      <c r="C216" s="44">
        <v>24.433</v>
      </c>
      <c r="D216" s="49"/>
      <c r="E216" s="44"/>
      <c r="F216" s="31"/>
      <c r="G216" s="31"/>
      <c r="H216" s="31"/>
      <c r="I216" s="31"/>
      <c r="J216" s="31"/>
      <c r="K216" s="31"/>
    </row>
    <row r="217" spans="1:11" ht="16.5">
      <c r="A217" s="52">
        <v>1786</v>
      </c>
      <c r="B217" s="49">
        <v>3.054125</v>
      </c>
      <c r="C217" s="44">
        <v>24.433</v>
      </c>
      <c r="D217" s="49"/>
      <c r="E217" s="44"/>
      <c r="F217" s="31"/>
      <c r="G217" s="31"/>
      <c r="H217" s="31"/>
      <c r="I217" s="31"/>
      <c r="J217" s="31"/>
      <c r="K217" s="31"/>
    </row>
    <row r="218" spans="1:11" ht="16.5">
      <c r="A218" s="52">
        <v>1787</v>
      </c>
      <c r="B218" s="49">
        <v>3.030625</v>
      </c>
      <c r="C218" s="44">
        <v>24.245</v>
      </c>
      <c r="D218" s="49"/>
      <c r="E218" s="44"/>
      <c r="F218" s="31"/>
      <c r="G218" s="31"/>
      <c r="H218" s="31"/>
      <c r="I218" s="31"/>
      <c r="J218" s="31"/>
      <c r="K218" s="31"/>
    </row>
    <row r="219" spans="1:11" ht="16.5">
      <c r="A219" s="52">
        <v>1788</v>
      </c>
      <c r="B219" s="49">
        <v>3.030625</v>
      </c>
      <c r="C219" s="44">
        <v>24.245</v>
      </c>
      <c r="D219" s="49"/>
      <c r="E219" s="44"/>
      <c r="F219" s="31"/>
      <c r="G219" s="31"/>
      <c r="H219" s="31"/>
      <c r="I219" s="31"/>
      <c r="J219" s="31"/>
      <c r="K219" s="31"/>
    </row>
    <row r="220" spans="1:11" ht="16.5">
      <c r="A220" s="52">
        <v>1789</v>
      </c>
      <c r="B220" s="49">
        <v>3.030625</v>
      </c>
      <c r="C220" s="44">
        <v>24.245</v>
      </c>
      <c r="D220" s="49"/>
      <c r="E220" s="44"/>
      <c r="F220" s="31"/>
      <c r="G220" s="31"/>
      <c r="H220" s="31"/>
      <c r="I220" s="31"/>
      <c r="J220" s="31"/>
      <c r="K220" s="31"/>
    </row>
    <row r="221" spans="1:11" ht="16.5">
      <c r="A221" s="52">
        <v>1790</v>
      </c>
      <c r="B221" s="49">
        <v>3.030625</v>
      </c>
      <c r="C221" s="44">
        <v>24.245</v>
      </c>
      <c r="D221" s="49"/>
      <c r="E221" s="44"/>
      <c r="F221" s="31"/>
      <c r="G221" s="31"/>
      <c r="H221" s="31"/>
      <c r="I221" s="31"/>
      <c r="J221" s="31"/>
      <c r="K221" s="31"/>
    </row>
    <row r="222" spans="1:11" ht="16.5">
      <c r="A222" s="52">
        <v>1791</v>
      </c>
      <c r="B222" s="49">
        <v>3.030625</v>
      </c>
      <c r="C222" s="44">
        <v>24.245</v>
      </c>
      <c r="D222" s="49"/>
      <c r="E222" s="44"/>
      <c r="F222" s="31"/>
      <c r="G222" s="31"/>
      <c r="H222" s="31"/>
      <c r="I222" s="31"/>
      <c r="J222" s="31"/>
      <c r="K222" s="31"/>
    </row>
    <row r="223" spans="1:11" ht="16.5">
      <c r="A223" s="52">
        <v>1792</v>
      </c>
      <c r="B223" s="49">
        <v>3.030625</v>
      </c>
      <c r="C223" s="44">
        <v>24.245</v>
      </c>
      <c r="D223" s="49"/>
      <c r="E223" s="44"/>
      <c r="F223" s="31"/>
      <c r="G223" s="31"/>
      <c r="H223" s="31"/>
      <c r="I223" s="31"/>
      <c r="J223" s="31"/>
      <c r="K223" s="31"/>
    </row>
    <row r="224" spans="1:11" ht="16.5">
      <c r="A224" s="52">
        <v>1793</v>
      </c>
      <c r="B224" s="49">
        <v>3.030625</v>
      </c>
      <c r="C224" s="44">
        <v>24.245</v>
      </c>
      <c r="D224" s="49"/>
      <c r="E224" s="44"/>
      <c r="F224" s="31"/>
      <c r="G224" s="31"/>
      <c r="H224" s="31"/>
      <c r="I224" s="31"/>
      <c r="J224" s="31"/>
      <c r="K224" s="31"/>
    </row>
    <row r="225" spans="1:11" ht="16.5">
      <c r="A225" s="52">
        <v>1794</v>
      </c>
      <c r="B225" s="49">
        <v>3.030625</v>
      </c>
      <c r="C225" s="44">
        <v>24.245</v>
      </c>
      <c r="D225" s="49"/>
      <c r="E225" s="44"/>
      <c r="F225" s="31"/>
      <c r="G225" s="31"/>
      <c r="H225" s="31"/>
      <c r="I225" s="31"/>
      <c r="J225" s="31"/>
      <c r="K225" s="31"/>
    </row>
    <row r="226" spans="1:11" ht="16.5">
      <c r="A226" s="52">
        <v>1795</v>
      </c>
      <c r="B226" s="49">
        <v>3.030625</v>
      </c>
      <c r="C226" s="44">
        <v>24.245</v>
      </c>
      <c r="D226" s="49"/>
      <c r="E226" s="44"/>
      <c r="F226" s="31"/>
      <c r="G226" s="31"/>
      <c r="H226" s="31"/>
      <c r="I226" s="31"/>
      <c r="J226" s="31"/>
      <c r="K226" s="31"/>
    </row>
    <row r="227" spans="1:11" ht="16.5">
      <c r="A227" s="52">
        <v>1796</v>
      </c>
      <c r="B227" s="49">
        <v>3.030625</v>
      </c>
      <c r="C227" s="44">
        <v>24.245</v>
      </c>
      <c r="D227" s="49"/>
      <c r="E227" s="44"/>
      <c r="F227" s="31"/>
      <c r="G227" s="31"/>
      <c r="H227" s="31"/>
      <c r="I227" s="31"/>
      <c r="J227" s="31"/>
      <c r="K227" s="31"/>
    </row>
    <row r="228" spans="1:11" ht="16.5">
      <c r="A228" s="52">
        <v>1797</v>
      </c>
      <c r="B228" s="49">
        <v>3.030625</v>
      </c>
      <c r="C228" s="44">
        <v>24.245</v>
      </c>
      <c r="D228" s="49"/>
      <c r="E228" s="44"/>
      <c r="F228" s="31"/>
      <c r="G228" s="31"/>
      <c r="H228" s="31"/>
      <c r="I228" s="31"/>
      <c r="J228" s="31"/>
      <c r="K228" s="31"/>
    </row>
    <row r="229" spans="1:11" ht="16.5">
      <c r="A229" s="52">
        <v>1798</v>
      </c>
      <c r="B229" s="49">
        <v>3.030625</v>
      </c>
      <c r="C229" s="44">
        <v>24.245</v>
      </c>
      <c r="D229" s="49"/>
      <c r="E229" s="44"/>
      <c r="F229" s="31"/>
      <c r="G229" s="31"/>
      <c r="H229" s="31"/>
      <c r="I229" s="31"/>
      <c r="J229" s="31"/>
      <c r="K229" s="31"/>
    </row>
    <row r="230" spans="1:11" ht="16.5">
      <c r="A230" s="52">
        <v>1799</v>
      </c>
      <c r="B230" s="49">
        <v>3.030625</v>
      </c>
      <c r="C230" s="44">
        <v>24.245</v>
      </c>
      <c r="D230" s="49"/>
      <c r="E230" s="44"/>
      <c r="F230" s="31"/>
      <c r="G230" s="31"/>
      <c r="H230" s="31"/>
      <c r="I230" s="31"/>
      <c r="J230" s="31"/>
      <c r="K230" s="31"/>
    </row>
    <row r="231" spans="1:11" ht="16.5">
      <c r="A231" s="52">
        <v>1800</v>
      </c>
      <c r="B231" s="49">
        <v>3.030625</v>
      </c>
      <c r="C231" s="44">
        <v>24.245</v>
      </c>
      <c r="D231" s="49"/>
      <c r="E231" s="44"/>
      <c r="F231" s="31"/>
      <c r="G231" s="31"/>
      <c r="H231" s="31"/>
      <c r="I231" s="31"/>
      <c r="J231" s="31"/>
      <c r="K231" s="31"/>
    </row>
    <row r="232" spans="1:11" ht="16.5">
      <c r="A232" s="52">
        <v>1801</v>
      </c>
      <c r="B232" s="49">
        <v>3.030625</v>
      </c>
      <c r="C232" s="44">
        <v>24.245</v>
      </c>
      <c r="D232" s="49"/>
      <c r="E232" s="44"/>
      <c r="F232" s="31"/>
      <c r="G232" s="31"/>
      <c r="H232" s="31"/>
      <c r="I232" s="31"/>
      <c r="J232" s="31"/>
      <c r="K232" s="31"/>
    </row>
    <row r="233" spans="1:11" ht="16.5">
      <c r="A233" s="52">
        <v>1802</v>
      </c>
      <c r="B233" s="49">
        <v>3.030625</v>
      </c>
      <c r="C233" s="44">
        <v>24.245</v>
      </c>
      <c r="D233" s="49"/>
      <c r="E233" s="44"/>
      <c r="F233" s="31"/>
      <c r="G233" s="31"/>
      <c r="H233" s="31"/>
      <c r="I233" s="31"/>
      <c r="J233" s="31"/>
      <c r="K233" s="31"/>
    </row>
    <row r="234" spans="1:11" ht="16.5">
      <c r="A234" s="52">
        <v>1803</v>
      </c>
      <c r="B234" s="49">
        <v>3.030625</v>
      </c>
      <c r="C234" s="44">
        <v>24.245</v>
      </c>
      <c r="D234" s="49"/>
      <c r="E234" s="44"/>
      <c r="F234" s="31"/>
      <c r="G234" s="31"/>
      <c r="H234" s="31"/>
      <c r="I234" s="31"/>
      <c r="J234" s="31"/>
      <c r="K234" s="31"/>
    </row>
    <row r="235" spans="1:11" ht="16.5">
      <c r="A235" s="52">
        <v>1804</v>
      </c>
      <c r="B235" s="49">
        <v>3.030625</v>
      </c>
      <c r="C235" s="44">
        <v>24.245</v>
      </c>
      <c r="D235" s="49"/>
      <c r="E235" s="44"/>
      <c r="F235" s="31"/>
      <c r="G235" s="31"/>
      <c r="H235" s="31"/>
      <c r="I235" s="31"/>
      <c r="J235" s="31"/>
      <c r="K235" s="31"/>
    </row>
    <row r="236" spans="1:11" ht="16.5">
      <c r="A236" s="52">
        <v>1805</v>
      </c>
      <c r="B236" s="49">
        <v>3.030625</v>
      </c>
      <c r="C236" s="44">
        <v>24.245</v>
      </c>
      <c r="D236" s="49"/>
      <c r="E236" s="44"/>
      <c r="F236" s="31"/>
      <c r="G236" s="31"/>
      <c r="H236" s="31"/>
      <c r="I236" s="31"/>
      <c r="J236" s="31"/>
      <c r="K236" s="31"/>
    </row>
    <row r="237" spans="1:11" ht="16.5">
      <c r="A237" s="52">
        <v>1806</v>
      </c>
      <c r="B237" s="49">
        <v>3.030625</v>
      </c>
      <c r="C237" s="44">
        <v>24.245</v>
      </c>
      <c r="D237" s="49"/>
      <c r="E237" s="44"/>
      <c r="F237" s="31"/>
      <c r="G237" s="31"/>
      <c r="H237" s="31"/>
      <c r="I237" s="31"/>
      <c r="J237" s="31"/>
      <c r="K237" s="31"/>
    </row>
    <row r="238" spans="1:11" ht="16.5">
      <c r="A238" s="52">
        <v>1807</v>
      </c>
      <c r="B238" s="49">
        <v>3.030625</v>
      </c>
      <c r="C238" s="44">
        <v>24.245</v>
      </c>
      <c r="D238" s="49"/>
      <c r="E238" s="44"/>
      <c r="F238" s="31"/>
      <c r="G238" s="31"/>
      <c r="H238" s="31"/>
      <c r="I238" s="31"/>
      <c r="J238" s="31"/>
      <c r="K238" s="31"/>
    </row>
    <row r="239" spans="1:11" ht="16.5">
      <c r="A239" s="52">
        <v>1808</v>
      </c>
      <c r="B239" s="49">
        <v>3.030625</v>
      </c>
      <c r="C239" s="44">
        <v>24.245</v>
      </c>
      <c r="D239" s="49"/>
      <c r="E239" s="44"/>
      <c r="F239" s="31"/>
      <c r="G239" s="31"/>
      <c r="H239" s="31"/>
      <c r="I239" s="31"/>
      <c r="J239" s="31"/>
      <c r="K239" s="31"/>
    </row>
    <row r="240" spans="1:11" ht="16.5">
      <c r="A240" s="52">
        <v>1809</v>
      </c>
      <c r="B240" s="49">
        <v>3.030625</v>
      </c>
      <c r="C240" s="44">
        <v>24.245</v>
      </c>
      <c r="D240" s="49"/>
      <c r="E240" s="44"/>
      <c r="F240" s="31"/>
      <c r="G240" s="31"/>
      <c r="H240" s="31"/>
      <c r="I240" s="31"/>
      <c r="J240" s="31"/>
      <c r="K240" s="31"/>
    </row>
    <row r="241" spans="1:11" ht="16.5">
      <c r="A241" s="52">
        <f aca="true" t="shared" si="0" ref="A241:A256">A240+1</f>
        <v>1810</v>
      </c>
      <c r="B241" s="49">
        <v>3.030625</v>
      </c>
      <c r="C241" s="44">
        <v>24.245</v>
      </c>
      <c r="D241" s="49"/>
      <c r="E241" s="44"/>
      <c r="F241" s="31"/>
      <c r="G241" s="31"/>
      <c r="H241" s="31"/>
      <c r="I241" s="31"/>
      <c r="J241" s="31"/>
      <c r="K241" s="31"/>
    </row>
    <row r="242" spans="1:11" ht="16.5">
      <c r="A242" s="52">
        <f t="shared" si="0"/>
        <v>1811</v>
      </c>
      <c r="B242" s="49">
        <v>3.030625</v>
      </c>
      <c r="C242" s="44">
        <v>24.245</v>
      </c>
      <c r="D242" s="49"/>
      <c r="E242" s="44"/>
      <c r="F242" s="31"/>
      <c r="G242" s="31"/>
      <c r="H242" s="31"/>
      <c r="I242" s="31"/>
      <c r="J242" s="31"/>
      <c r="K242" s="31"/>
    </row>
    <row r="243" spans="1:11" ht="16.5">
      <c r="A243" s="52">
        <f t="shared" si="0"/>
        <v>1812</v>
      </c>
      <c r="B243" s="49">
        <v>3.030625</v>
      </c>
      <c r="C243" s="44">
        <v>24.245</v>
      </c>
      <c r="D243" s="49"/>
      <c r="E243" s="44"/>
      <c r="F243" s="31"/>
      <c r="G243" s="31"/>
      <c r="H243" s="31"/>
      <c r="I243" s="31"/>
      <c r="J243" s="31"/>
      <c r="K243" s="31"/>
    </row>
    <row r="244" spans="1:11" ht="16.5">
      <c r="A244" s="52">
        <f t="shared" si="0"/>
        <v>1813</v>
      </c>
      <c r="B244" s="49">
        <v>3.030625</v>
      </c>
      <c r="C244" s="44">
        <v>24.245</v>
      </c>
      <c r="D244" s="49"/>
      <c r="E244" s="44"/>
      <c r="F244" s="31"/>
      <c r="G244" s="31"/>
      <c r="H244" s="31"/>
      <c r="I244" s="31"/>
      <c r="J244" s="31"/>
      <c r="K244" s="31"/>
    </row>
    <row r="245" spans="1:11" ht="16.5">
      <c r="A245" s="52">
        <f t="shared" si="0"/>
        <v>1814</v>
      </c>
      <c r="B245" s="49">
        <v>3.030625</v>
      </c>
      <c r="C245" s="44">
        <v>24.245</v>
      </c>
      <c r="D245" s="49"/>
      <c r="E245" s="44"/>
      <c r="F245" s="31"/>
      <c r="G245" s="31"/>
      <c r="H245" s="31"/>
      <c r="I245" s="31"/>
      <c r="J245" s="31"/>
      <c r="K245" s="31"/>
    </row>
    <row r="246" spans="1:11" ht="16.5">
      <c r="A246" s="52">
        <f t="shared" si="0"/>
        <v>1815</v>
      </c>
      <c r="B246" s="49">
        <v>3.030625</v>
      </c>
      <c r="C246" s="44">
        <v>24.245</v>
      </c>
      <c r="D246" s="49"/>
      <c r="E246" s="44"/>
      <c r="F246" s="31"/>
      <c r="G246" s="31"/>
      <c r="H246" s="31"/>
      <c r="I246" s="31"/>
      <c r="J246" s="31"/>
      <c r="K246" s="31"/>
    </row>
    <row r="247" spans="1:11" ht="16.5">
      <c r="A247" s="52">
        <f t="shared" si="0"/>
        <v>1816</v>
      </c>
      <c r="B247" s="49">
        <v>3.030625</v>
      </c>
      <c r="C247" s="44">
        <v>24.245</v>
      </c>
      <c r="D247" s="49"/>
      <c r="E247" s="44"/>
      <c r="F247" s="31"/>
      <c r="G247" s="31"/>
      <c r="H247" s="31"/>
      <c r="I247" s="31"/>
      <c r="J247" s="31"/>
      <c r="K247" s="31"/>
    </row>
    <row r="248" spans="1:11" ht="16.5">
      <c r="A248" s="52">
        <f t="shared" si="0"/>
        <v>1817</v>
      </c>
      <c r="B248" s="49">
        <v>3.030625</v>
      </c>
      <c r="C248" s="44">
        <v>24.245</v>
      </c>
      <c r="D248" s="49"/>
      <c r="E248" s="44"/>
      <c r="F248" s="31"/>
      <c r="G248" s="31"/>
      <c r="H248" s="31"/>
      <c r="I248" s="31"/>
      <c r="J248" s="31"/>
      <c r="K248" s="31"/>
    </row>
    <row r="249" spans="1:11" ht="16.5">
      <c r="A249" s="52">
        <f t="shared" si="0"/>
        <v>1818</v>
      </c>
      <c r="B249" s="49">
        <v>3.030625</v>
      </c>
      <c r="C249" s="44">
        <v>24.245</v>
      </c>
      <c r="D249" s="49"/>
      <c r="E249" s="44"/>
      <c r="F249" s="31"/>
      <c r="G249" s="31"/>
      <c r="H249" s="31"/>
      <c r="I249" s="31"/>
      <c r="J249" s="31"/>
      <c r="K249" s="31"/>
    </row>
    <row r="250" spans="1:11" ht="16.5">
      <c r="A250" s="52">
        <f t="shared" si="0"/>
        <v>1819</v>
      </c>
      <c r="B250" s="49">
        <v>3.030625</v>
      </c>
      <c r="C250" s="44">
        <v>24.245</v>
      </c>
      <c r="D250" s="49"/>
      <c r="E250" s="44"/>
      <c r="F250" s="31"/>
      <c r="G250" s="31"/>
      <c r="H250" s="31"/>
      <c r="I250" s="31"/>
      <c r="J250" s="31"/>
      <c r="K250" s="31"/>
    </row>
    <row r="251" spans="1:11" ht="16.5">
      <c r="A251" s="52">
        <f t="shared" si="0"/>
        <v>1820</v>
      </c>
      <c r="B251" s="49">
        <v>3.030625</v>
      </c>
      <c r="C251" s="44">
        <v>24.245</v>
      </c>
      <c r="D251" s="49"/>
      <c r="E251" s="44"/>
      <c r="F251" s="31"/>
      <c r="G251" s="31"/>
      <c r="H251" s="31"/>
      <c r="I251" s="31"/>
      <c r="J251" s="31"/>
      <c r="K251" s="31"/>
    </row>
    <row r="252" spans="1:11" ht="16.5">
      <c r="A252" s="52">
        <f t="shared" si="0"/>
        <v>1821</v>
      </c>
      <c r="B252" s="49">
        <v>3.030625</v>
      </c>
      <c r="C252" s="44">
        <v>24.245</v>
      </c>
      <c r="D252" s="49"/>
      <c r="E252" s="44"/>
      <c r="F252" s="31"/>
      <c r="G252" s="31"/>
      <c r="H252" s="31"/>
      <c r="I252" s="31"/>
      <c r="J252" s="31"/>
      <c r="K252" s="31"/>
    </row>
    <row r="253" spans="1:11" ht="16.5">
      <c r="A253" s="52">
        <f t="shared" si="0"/>
        <v>1822</v>
      </c>
      <c r="B253" s="49">
        <v>3.030625</v>
      </c>
      <c r="C253" s="44">
        <v>24.245</v>
      </c>
      <c r="D253" s="49"/>
      <c r="E253" s="44"/>
      <c r="F253" s="31"/>
      <c r="G253" s="31"/>
      <c r="H253" s="31"/>
      <c r="I253" s="31"/>
      <c r="J253" s="31"/>
      <c r="K253" s="31"/>
    </row>
    <row r="254" spans="1:11" ht="16.5">
      <c r="A254" s="52">
        <f t="shared" si="0"/>
        <v>1823</v>
      </c>
      <c r="B254" s="49">
        <v>3.030625</v>
      </c>
      <c r="C254" s="44">
        <v>24.245</v>
      </c>
      <c r="D254" s="49"/>
      <c r="E254" s="44"/>
      <c r="F254" s="31"/>
      <c r="G254" s="31"/>
      <c r="H254" s="31"/>
      <c r="I254" s="31"/>
      <c r="J254" s="31"/>
      <c r="K254" s="31"/>
    </row>
    <row r="255" spans="1:11" ht="16.5">
      <c r="A255" s="52">
        <f t="shared" si="0"/>
        <v>1824</v>
      </c>
      <c r="B255" s="49">
        <v>3.030625</v>
      </c>
      <c r="C255" s="44">
        <v>24.245</v>
      </c>
      <c r="D255" s="49"/>
      <c r="E255" s="44"/>
      <c r="F255" s="31"/>
      <c r="G255" s="31"/>
      <c r="H255" s="31"/>
      <c r="I255" s="31"/>
      <c r="J255" s="31"/>
      <c r="K255" s="31"/>
    </row>
    <row r="256" spans="1:11" ht="16.5">
      <c r="A256" s="52">
        <f t="shared" si="0"/>
        <v>1825</v>
      </c>
      <c r="B256" s="49">
        <v>3.030625</v>
      </c>
      <c r="C256" s="44">
        <v>24.245</v>
      </c>
      <c r="D256" s="49"/>
      <c r="E256" s="44"/>
      <c r="F256" s="31"/>
      <c r="G256" s="31"/>
      <c r="H256" s="31"/>
      <c r="I256" s="31"/>
      <c r="J256" s="31"/>
      <c r="K256" s="31"/>
    </row>
    <row r="257" spans="1:11" ht="16.5">
      <c r="A257" s="52"/>
      <c r="B257" s="31"/>
      <c r="C257" s="52"/>
      <c r="D257" s="49"/>
      <c r="E257" s="44"/>
      <c r="F257" s="31"/>
      <c r="G257" s="31"/>
      <c r="H257" s="31"/>
      <c r="I257" s="31"/>
      <c r="J257" s="31"/>
      <c r="K257" s="31"/>
    </row>
    <row r="258" spans="1:11" ht="16.5">
      <c r="A258" s="52"/>
      <c r="B258" s="31"/>
      <c r="C258" s="52"/>
      <c r="D258" s="31"/>
      <c r="E258" s="31"/>
      <c r="F258" s="31"/>
      <c r="G258" s="31"/>
      <c r="H258" s="31"/>
      <c r="I258" s="31"/>
      <c r="J258" s="31"/>
      <c r="K258" s="31"/>
    </row>
    <row r="259" spans="1:11" ht="16.5">
      <c r="A259" s="52"/>
      <c r="B259" s="31"/>
      <c r="C259" s="52"/>
      <c r="D259" s="31"/>
      <c r="E259" s="31"/>
      <c r="F259" s="31"/>
      <c r="G259" s="31"/>
      <c r="H259" s="31"/>
      <c r="I259" s="31"/>
      <c r="J259" s="31"/>
      <c r="K259" s="31"/>
    </row>
    <row r="260" spans="1:11" ht="16.5">
      <c r="A260" s="52"/>
      <c r="B260" s="31"/>
      <c r="C260" s="52"/>
      <c r="D260" s="31"/>
      <c r="E260" s="31"/>
      <c r="F260" s="31"/>
      <c r="G260" s="31"/>
      <c r="H260" s="31"/>
      <c r="I260" s="31"/>
      <c r="J260" s="31"/>
      <c r="K260" s="31"/>
    </row>
    <row r="261" spans="1:11" ht="16.5">
      <c r="A261" s="52"/>
      <c r="B261" s="31"/>
      <c r="C261" s="52"/>
      <c r="D261" s="31"/>
      <c r="E261" s="31"/>
      <c r="F261" s="31"/>
      <c r="G261" s="31"/>
      <c r="H261" s="31"/>
      <c r="I261" s="31"/>
      <c r="J261" s="31"/>
      <c r="K261" s="31"/>
    </row>
    <row r="262" spans="1:11" ht="16.5">
      <c r="A262" s="52"/>
      <c r="B262" s="31"/>
      <c r="C262" s="52"/>
      <c r="D262" s="31"/>
      <c r="E262" s="31"/>
      <c r="F262" s="31"/>
      <c r="G262" s="31"/>
      <c r="H262" s="31"/>
      <c r="I262" s="31"/>
      <c r="J262" s="31"/>
      <c r="K262" s="31"/>
    </row>
    <row r="263" spans="1:11" ht="16.5">
      <c r="A263" s="52"/>
      <c r="B263" s="31"/>
      <c r="C263" s="52"/>
      <c r="D263" s="31"/>
      <c r="E263" s="31"/>
      <c r="F263" s="31"/>
      <c r="G263" s="31"/>
      <c r="H263" s="31"/>
      <c r="I263" s="31"/>
      <c r="J263" s="31"/>
      <c r="K263" s="31"/>
    </row>
    <row r="264" spans="1:11" ht="16.5">
      <c r="A264" s="52"/>
      <c r="B264" s="31"/>
      <c r="C264" s="52"/>
      <c r="D264" s="31"/>
      <c r="E264" s="31"/>
      <c r="F264" s="31"/>
      <c r="G264" s="31"/>
      <c r="H264" s="31"/>
      <c r="I264" s="31"/>
      <c r="J264" s="31"/>
      <c r="K264" s="31"/>
    </row>
    <row r="265" spans="1:11" ht="16.5">
      <c r="A265" s="52"/>
      <c r="B265" s="31"/>
      <c r="C265" s="52"/>
      <c r="D265" s="31"/>
      <c r="E265" s="31"/>
      <c r="F265" s="31"/>
      <c r="G265" s="31"/>
      <c r="H265" s="31"/>
      <c r="I265" s="31"/>
      <c r="J265" s="31"/>
      <c r="K265" s="31"/>
    </row>
    <row r="266" spans="1:11" ht="16.5">
      <c r="A266" s="52"/>
      <c r="B266" s="31"/>
      <c r="C266" s="52"/>
      <c r="D266" s="31"/>
      <c r="E266" s="31"/>
      <c r="F266" s="31"/>
      <c r="G266" s="31"/>
      <c r="H266" s="31"/>
      <c r="I266" s="31"/>
      <c r="J266" s="31"/>
      <c r="K266" s="31"/>
    </row>
    <row r="267" spans="1:11" ht="16.5">
      <c r="A267" s="52"/>
      <c r="B267" s="31"/>
      <c r="C267" s="52"/>
      <c r="D267" s="31"/>
      <c r="E267" s="31"/>
      <c r="F267" s="31"/>
      <c r="G267" s="31"/>
      <c r="H267" s="31"/>
      <c r="I267" s="31"/>
      <c r="J267" s="31"/>
      <c r="K267" s="31"/>
    </row>
    <row r="268" spans="1:11" ht="16.5">
      <c r="A268" s="52"/>
      <c r="B268" s="31"/>
      <c r="C268" s="52"/>
      <c r="D268" s="31"/>
      <c r="E268" s="31"/>
      <c r="F268" s="31"/>
      <c r="G268" s="31"/>
      <c r="H268" s="31"/>
      <c r="I268" s="31"/>
      <c r="J268" s="31"/>
      <c r="K268" s="31"/>
    </row>
    <row r="269" spans="1:11" ht="16.5">
      <c r="A269" s="52"/>
      <c r="B269" s="31"/>
      <c r="C269" s="52"/>
      <c r="D269" s="31"/>
      <c r="E269" s="31"/>
      <c r="F269" s="31"/>
      <c r="G269" s="31"/>
      <c r="H269" s="31"/>
      <c r="I269" s="31"/>
      <c r="J269" s="31"/>
      <c r="K269" s="31"/>
    </row>
    <row r="270" spans="1:11" ht="16.5">
      <c r="A270" s="52"/>
      <c r="B270" s="31"/>
      <c r="C270" s="52"/>
      <c r="D270" s="31"/>
      <c r="E270" s="31"/>
      <c r="F270" s="31"/>
      <c r="G270" s="31"/>
      <c r="H270" s="31"/>
      <c r="I270" s="31"/>
      <c r="J270" s="31"/>
      <c r="K270" s="31"/>
    </row>
    <row r="271" spans="1:11" ht="16.5">
      <c r="A271" s="52"/>
      <c r="B271" s="31"/>
      <c r="C271" s="52"/>
      <c r="D271" s="31"/>
      <c r="E271" s="31"/>
      <c r="F271" s="31"/>
      <c r="G271" s="31"/>
      <c r="H271" s="31"/>
      <c r="I271" s="31"/>
      <c r="J271" s="31"/>
      <c r="K271" s="31"/>
    </row>
    <row r="272" spans="1:11" ht="16.5">
      <c r="A272" s="52"/>
      <c r="B272" s="31"/>
      <c r="C272" s="52"/>
      <c r="D272" s="31"/>
      <c r="E272" s="31"/>
      <c r="F272" s="31"/>
      <c r="G272" s="31"/>
      <c r="H272" s="31"/>
      <c r="I272" s="31"/>
      <c r="J272" s="31"/>
      <c r="K272" s="31"/>
    </row>
    <row r="273" spans="1:11" ht="16.5">
      <c r="A273" s="52"/>
      <c r="B273" s="31"/>
      <c r="C273" s="52"/>
      <c r="D273" s="31"/>
      <c r="E273" s="31"/>
      <c r="F273" s="31"/>
      <c r="G273" s="31"/>
      <c r="H273" s="31"/>
      <c r="I273" s="31"/>
      <c r="J273" s="31"/>
      <c r="K273" s="31"/>
    </row>
    <row r="274" spans="1:11" ht="16.5">
      <c r="A274" s="52"/>
      <c r="B274" s="31"/>
      <c r="C274" s="52"/>
      <c r="D274" s="31"/>
      <c r="E274" s="31"/>
      <c r="F274" s="31"/>
      <c r="G274" s="31"/>
      <c r="H274" s="31"/>
      <c r="I274" s="31"/>
      <c r="J274" s="31"/>
      <c r="K274" s="31"/>
    </row>
    <row r="275" spans="1:11" ht="16.5">
      <c r="A275" s="52"/>
      <c r="B275" s="31"/>
      <c r="C275" s="52"/>
      <c r="D275" s="31"/>
      <c r="E275" s="31"/>
      <c r="F275" s="31"/>
      <c r="G275" s="31"/>
      <c r="H275" s="31"/>
      <c r="I275" s="31"/>
      <c r="J275" s="31"/>
      <c r="K275" s="31"/>
    </row>
    <row r="276" spans="1:11" ht="16.5">
      <c r="A276" s="52"/>
      <c r="B276" s="31"/>
      <c r="C276" s="52"/>
      <c r="D276" s="31"/>
      <c r="E276" s="31"/>
      <c r="F276" s="31"/>
      <c r="G276" s="31"/>
      <c r="H276" s="31"/>
      <c r="I276" s="31"/>
      <c r="J276" s="31"/>
      <c r="K276" s="31"/>
    </row>
    <row r="277" spans="1:11" ht="16.5">
      <c r="A277" s="52"/>
      <c r="B277" s="31"/>
      <c r="C277" s="52"/>
      <c r="D277" s="31"/>
      <c r="E277" s="31"/>
      <c r="F277" s="31"/>
      <c r="G277" s="31"/>
      <c r="H277" s="31"/>
      <c r="I277" s="31"/>
      <c r="J277" s="31"/>
      <c r="K277" s="31"/>
    </row>
    <row r="278" spans="1:11" ht="16.5">
      <c r="A278" s="52"/>
      <c r="B278" s="31"/>
      <c r="C278" s="52"/>
      <c r="D278" s="31"/>
      <c r="E278" s="31"/>
      <c r="F278" s="31"/>
      <c r="G278" s="31"/>
      <c r="H278" s="31"/>
      <c r="I278" s="31"/>
      <c r="J278" s="31"/>
      <c r="K278" s="31"/>
    </row>
    <row r="279" spans="1:11" ht="16.5">
      <c r="A279" s="52"/>
      <c r="B279" s="31"/>
      <c r="C279" s="52"/>
      <c r="D279" s="31"/>
      <c r="E279" s="31"/>
      <c r="F279" s="31"/>
      <c r="G279" s="31"/>
      <c r="H279" s="31"/>
      <c r="I279" s="31"/>
      <c r="J279" s="31"/>
      <c r="K279" s="31"/>
    </row>
    <row r="280" spans="1:11" ht="16.5">
      <c r="A280" s="52"/>
      <c r="B280" s="31"/>
      <c r="C280" s="52"/>
      <c r="D280" s="31"/>
      <c r="E280" s="31"/>
      <c r="F280" s="31"/>
      <c r="G280" s="31"/>
      <c r="H280" s="31"/>
      <c r="I280" s="31"/>
      <c r="J280" s="31"/>
      <c r="K280" s="31"/>
    </row>
    <row r="281" spans="1:11" ht="16.5">
      <c r="A281" s="52"/>
      <c r="B281" s="31"/>
      <c r="C281" s="52"/>
      <c r="D281" s="31"/>
      <c r="E281" s="31"/>
      <c r="F281" s="31"/>
      <c r="G281" s="31"/>
      <c r="H281" s="31"/>
      <c r="I281" s="31"/>
      <c r="J281" s="31"/>
      <c r="K281" s="31"/>
    </row>
    <row r="282" spans="1:11" ht="16.5">
      <c r="A282" s="52"/>
      <c r="B282" s="31"/>
      <c r="C282" s="52"/>
      <c r="D282" s="31"/>
      <c r="E282" s="31"/>
      <c r="F282" s="31"/>
      <c r="G282" s="31"/>
      <c r="H282" s="31"/>
      <c r="I282" s="31"/>
      <c r="J282" s="31"/>
      <c r="K282" s="31"/>
    </row>
    <row r="283" spans="1:11" ht="16.5">
      <c r="A283" s="52"/>
      <c r="B283" s="31"/>
      <c r="C283" s="52"/>
      <c r="D283" s="31"/>
      <c r="E283" s="31"/>
      <c r="F283" s="31"/>
      <c r="G283" s="31"/>
      <c r="H283" s="31"/>
      <c r="I283" s="31"/>
      <c r="J283" s="31"/>
      <c r="K283" s="31"/>
    </row>
    <row r="284" spans="1:11" ht="16.5">
      <c r="A284" s="52"/>
      <c r="B284" s="31"/>
      <c r="C284" s="52"/>
      <c r="D284" s="31"/>
      <c r="E284" s="31"/>
      <c r="F284" s="31"/>
      <c r="G284" s="31"/>
      <c r="H284" s="31"/>
      <c r="I284" s="31"/>
      <c r="J284" s="31"/>
      <c r="K284" s="31"/>
    </row>
    <row r="285" spans="1:11" ht="16.5">
      <c r="A285" s="52"/>
      <c r="B285" s="31"/>
      <c r="C285" s="52"/>
      <c r="D285" s="31"/>
      <c r="E285" s="31"/>
      <c r="F285" s="31"/>
      <c r="G285" s="31"/>
      <c r="H285" s="31"/>
      <c r="I285" s="31"/>
      <c r="J285" s="31"/>
      <c r="K285" s="31"/>
    </row>
    <row r="286" spans="1:11" ht="16.5">
      <c r="A286" s="52"/>
      <c r="B286" s="31"/>
      <c r="C286" s="52"/>
      <c r="D286" s="31"/>
      <c r="E286" s="31"/>
      <c r="F286" s="31"/>
      <c r="G286" s="31"/>
      <c r="H286" s="31"/>
      <c r="I286" s="31"/>
      <c r="J286" s="31"/>
      <c r="K286" s="31"/>
    </row>
    <row r="287" spans="1:11" ht="16.5">
      <c r="A287" s="52"/>
      <c r="B287" s="31"/>
      <c r="C287" s="52"/>
      <c r="D287" s="31"/>
      <c r="E287" s="31"/>
      <c r="F287" s="31"/>
      <c r="G287" s="31"/>
      <c r="H287" s="31"/>
      <c r="I287" s="31"/>
      <c r="J287" s="31"/>
      <c r="K287" s="31"/>
    </row>
    <row r="288" spans="1:11" ht="16.5">
      <c r="A288" s="52"/>
      <c r="B288" s="31"/>
      <c r="C288" s="52"/>
      <c r="D288" s="31"/>
      <c r="E288" s="31"/>
      <c r="F288" s="31"/>
      <c r="G288" s="31"/>
      <c r="H288" s="31"/>
      <c r="I288" s="31"/>
      <c r="J288" s="31"/>
      <c r="K288" s="31"/>
    </row>
    <row r="289" spans="1:11" ht="16.5">
      <c r="A289" s="52"/>
      <c r="B289" s="31"/>
      <c r="C289" s="52"/>
      <c r="D289" s="31"/>
      <c r="E289" s="31"/>
      <c r="F289" s="31"/>
      <c r="G289" s="31"/>
      <c r="H289" s="31"/>
      <c r="I289" s="31"/>
      <c r="J289" s="31"/>
      <c r="K289" s="31"/>
    </row>
    <row r="290" spans="1:11" ht="16.5">
      <c r="A290" s="52"/>
      <c r="B290" s="31"/>
      <c r="C290" s="52"/>
      <c r="D290" s="31"/>
      <c r="E290" s="31"/>
      <c r="F290" s="31"/>
      <c r="G290" s="31"/>
      <c r="H290" s="31"/>
      <c r="I290" s="31"/>
      <c r="J290" s="31"/>
      <c r="K290" s="31"/>
    </row>
    <row r="291" spans="1:11" ht="16.5">
      <c r="A291" s="52"/>
      <c r="B291" s="31"/>
      <c r="C291" s="52"/>
      <c r="D291" s="31"/>
      <c r="E291" s="31"/>
      <c r="F291" s="31"/>
      <c r="G291" s="31"/>
      <c r="H291" s="31"/>
      <c r="I291" s="31"/>
      <c r="J291" s="31"/>
      <c r="K291" s="31"/>
    </row>
    <row r="292" spans="1:11" ht="16.5">
      <c r="A292" s="52"/>
      <c r="B292" s="31"/>
      <c r="C292" s="52"/>
      <c r="D292" s="31"/>
      <c r="E292" s="31"/>
      <c r="F292" s="31"/>
      <c r="G292" s="31"/>
      <c r="H292" s="31"/>
      <c r="I292" s="31"/>
      <c r="J292" s="31"/>
      <c r="K292" s="31"/>
    </row>
    <row r="293" spans="1:11" ht="16.5">
      <c r="A293" s="52"/>
      <c r="B293" s="31"/>
      <c r="C293" s="52"/>
      <c r="D293" s="31"/>
      <c r="E293" s="31"/>
      <c r="F293" s="31"/>
      <c r="G293" s="31"/>
      <c r="H293" s="31"/>
      <c r="I293" s="31"/>
      <c r="J293" s="31"/>
      <c r="K293" s="31"/>
    </row>
    <row r="294" spans="1:11" ht="16.5">
      <c r="A294" s="52"/>
      <c r="B294" s="31"/>
      <c r="C294" s="52"/>
      <c r="D294" s="31"/>
      <c r="E294" s="31"/>
      <c r="F294" s="31"/>
      <c r="G294" s="31"/>
      <c r="H294" s="31"/>
      <c r="I294" s="31"/>
      <c r="J294" s="31"/>
      <c r="K294" s="31"/>
    </row>
    <row r="295" spans="1:11" ht="16.5">
      <c r="A295" s="52"/>
      <c r="B295" s="31"/>
      <c r="C295" s="52"/>
      <c r="D295" s="31"/>
      <c r="E295" s="31"/>
      <c r="F295" s="31"/>
      <c r="G295" s="31"/>
      <c r="H295" s="31"/>
      <c r="I295" s="31"/>
      <c r="J295" s="31"/>
      <c r="K295" s="31"/>
    </row>
    <row r="296" spans="1:11" ht="16.5">
      <c r="A296" s="52"/>
      <c r="B296" s="31"/>
      <c r="C296" s="52"/>
      <c r="D296" s="31"/>
      <c r="E296" s="31"/>
      <c r="F296" s="31"/>
      <c r="G296" s="31"/>
      <c r="H296" s="31"/>
      <c r="I296" s="31"/>
      <c r="J296" s="31"/>
      <c r="K296" s="31"/>
    </row>
    <row r="297" spans="1:11" ht="16.5">
      <c r="A297" s="52"/>
      <c r="B297" s="31"/>
      <c r="C297" s="52"/>
      <c r="D297" s="31"/>
      <c r="E297" s="31"/>
      <c r="F297" s="31"/>
      <c r="G297" s="31"/>
      <c r="H297" s="31"/>
      <c r="I297" s="31"/>
      <c r="J297" s="31"/>
      <c r="K297" s="31"/>
    </row>
    <row r="298" spans="1:11" ht="16.5">
      <c r="A298" s="52"/>
      <c r="B298" s="31"/>
      <c r="C298" s="52"/>
      <c r="D298" s="31"/>
      <c r="E298" s="31"/>
      <c r="F298" s="31"/>
      <c r="G298" s="31"/>
      <c r="H298" s="31"/>
      <c r="I298" s="31"/>
      <c r="J298" s="31"/>
      <c r="K298" s="31"/>
    </row>
    <row r="299" spans="1:11" ht="16.5">
      <c r="A299" s="52"/>
      <c r="B299" s="31"/>
      <c r="C299" s="52"/>
      <c r="D299" s="31"/>
      <c r="E299" s="31"/>
      <c r="F299" s="31"/>
      <c r="G299" s="31"/>
      <c r="H299" s="31"/>
      <c r="I299" s="31"/>
      <c r="J299" s="31"/>
      <c r="K299" s="31"/>
    </row>
    <row r="300" spans="1:11" ht="16.5">
      <c r="A300" s="52"/>
      <c r="B300" s="31"/>
      <c r="C300" s="52"/>
      <c r="D300" s="31"/>
      <c r="E300" s="31"/>
      <c r="F300" s="31"/>
      <c r="G300" s="31"/>
      <c r="H300" s="31"/>
      <c r="I300" s="31"/>
      <c r="J300" s="31"/>
      <c r="K300" s="31"/>
    </row>
    <row r="301" spans="1:11" ht="16.5">
      <c r="A301" s="52"/>
      <c r="B301" s="31"/>
      <c r="C301" s="52"/>
      <c r="D301" s="31"/>
      <c r="E301" s="31"/>
      <c r="F301" s="31"/>
      <c r="G301" s="31"/>
      <c r="H301" s="31"/>
      <c r="I301" s="31"/>
      <c r="J301" s="31"/>
      <c r="K301" s="31"/>
    </row>
    <row r="302" spans="1:11" ht="16.5">
      <c r="A302" s="52"/>
      <c r="B302" s="31"/>
      <c r="C302" s="52"/>
      <c r="D302" s="31"/>
      <c r="E302" s="31"/>
      <c r="F302" s="31"/>
      <c r="G302" s="31"/>
      <c r="H302" s="31"/>
      <c r="I302" s="31"/>
      <c r="J302" s="31"/>
      <c r="K302" s="31"/>
    </row>
    <row r="303" spans="1:11" ht="16.5">
      <c r="A303" s="52"/>
      <c r="B303" s="31"/>
      <c r="C303" s="52"/>
      <c r="D303" s="31"/>
      <c r="E303" s="31"/>
      <c r="F303" s="31"/>
      <c r="G303" s="31"/>
      <c r="H303" s="31"/>
      <c r="I303" s="31"/>
      <c r="J303" s="31"/>
      <c r="K303" s="31"/>
    </row>
    <row r="304" spans="1:11" ht="16.5">
      <c r="A304" s="52"/>
      <c r="B304" s="31"/>
      <c r="C304" s="52"/>
      <c r="D304" s="31"/>
      <c r="E304" s="31"/>
      <c r="F304" s="31"/>
      <c r="G304" s="31"/>
      <c r="H304" s="31"/>
      <c r="I304" s="31"/>
      <c r="J304" s="31"/>
      <c r="K304" s="31"/>
    </row>
    <row r="305" spans="1:11" ht="16.5">
      <c r="A305" s="52"/>
      <c r="B305" s="31"/>
      <c r="C305" s="52"/>
      <c r="D305" s="31"/>
      <c r="E305" s="31"/>
      <c r="F305" s="31"/>
      <c r="G305" s="31"/>
      <c r="H305" s="31"/>
      <c r="I305" s="31"/>
      <c r="J305" s="31"/>
      <c r="K305" s="31"/>
    </row>
    <row r="306" spans="1:11" ht="16.5">
      <c r="A306" s="52"/>
      <c r="B306" s="31"/>
      <c r="C306" s="52"/>
      <c r="D306" s="31"/>
      <c r="E306" s="31"/>
      <c r="F306" s="31"/>
      <c r="G306" s="31"/>
      <c r="H306" s="31"/>
      <c r="I306" s="31"/>
      <c r="J306" s="31"/>
      <c r="K306" s="31"/>
    </row>
    <row r="307" spans="1:11" ht="16.5">
      <c r="A307" s="52"/>
      <c r="B307" s="31"/>
      <c r="C307" s="52"/>
      <c r="D307" s="31"/>
      <c r="E307" s="31"/>
      <c r="F307" s="31"/>
      <c r="G307" s="31"/>
      <c r="H307" s="31"/>
      <c r="I307" s="31"/>
      <c r="J307" s="31"/>
      <c r="K307" s="31"/>
    </row>
    <row r="308" spans="1:11" ht="16.5">
      <c r="A308" s="52"/>
      <c r="B308" s="31"/>
      <c r="C308" s="52"/>
      <c r="D308" s="31"/>
      <c r="E308" s="31"/>
      <c r="F308" s="31"/>
      <c r="G308" s="31"/>
      <c r="H308" s="31"/>
      <c r="I308" s="31"/>
      <c r="J308" s="31"/>
      <c r="K308" s="31"/>
    </row>
    <row r="309" spans="1:11" ht="16.5">
      <c r="A309" s="52"/>
      <c r="B309" s="31"/>
      <c r="C309" s="52"/>
      <c r="D309" s="31"/>
      <c r="E309" s="31"/>
      <c r="F309" s="31"/>
      <c r="G309" s="31"/>
      <c r="H309" s="31"/>
      <c r="I309" s="31"/>
      <c r="J309" s="31"/>
      <c r="K309" s="31"/>
    </row>
    <row r="310" spans="1:11" ht="16.5">
      <c r="A310" s="52"/>
      <c r="B310" s="31"/>
      <c r="C310" s="52"/>
      <c r="D310" s="31"/>
      <c r="E310" s="31"/>
      <c r="F310" s="31"/>
      <c r="G310" s="31"/>
      <c r="H310" s="31"/>
      <c r="I310" s="31"/>
      <c r="J310" s="31"/>
      <c r="K310" s="31"/>
    </row>
    <row r="311" spans="1:11" ht="16.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</row>
    <row r="312" spans="1:11" ht="16.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</row>
    <row r="313" spans="1:11" ht="16.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</row>
    <row r="314" spans="1:11" ht="16.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</row>
    <row r="315" spans="1:11" ht="16.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</row>
    <row r="316" spans="1:11" ht="16.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</row>
    <row r="317" spans="1:11" ht="16.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</row>
    <row r="318" spans="1:11" ht="16.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</row>
    <row r="319" spans="1:11" ht="16.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</row>
    <row r="320" spans="1:11" ht="16.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</row>
    <row r="321" spans="1:11" ht="16.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</row>
    <row r="322" spans="1:11" ht="16.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</row>
    <row r="323" spans="1:11" ht="16.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</row>
    <row r="324" spans="1:11" ht="16.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</row>
    <row r="325" spans="1:11" ht="16.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</row>
    <row r="326" spans="1:11" ht="16.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</row>
    <row r="327" spans="1:11" ht="16.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</row>
    <row r="328" spans="1:11" ht="16.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</row>
    <row r="329" spans="1:11" ht="16.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</row>
    <row r="330" spans="1:11" ht="16.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</row>
    <row r="331" spans="1:11" ht="16.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</row>
    <row r="332" spans="1:11" ht="16.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</row>
    <row r="333" spans="1:11" ht="16.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</row>
    <row r="334" spans="1:11" ht="16.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</row>
    <row r="335" spans="1:11" ht="16.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</row>
    <row r="336" spans="1:11" ht="16.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</row>
    <row r="337" spans="1:11" ht="16.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</row>
    <row r="338" spans="1:11" ht="16.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</row>
    <row r="339" spans="1:11" ht="16.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</row>
    <row r="340" spans="1:11" ht="16.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</row>
    <row r="341" spans="1:11" ht="16.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</row>
    <row r="342" spans="1:11" ht="16.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</row>
    <row r="343" spans="1:11" ht="16.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</row>
    <row r="344" spans="1:11" ht="16.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</row>
    <row r="345" spans="1:11" ht="16.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</row>
    <row r="346" spans="1:11" ht="16.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</row>
    <row r="347" spans="1:11" ht="16.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</row>
    <row r="348" spans="1:11" ht="16.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</row>
    <row r="349" spans="1:11" ht="16.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</row>
    <row r="350" spans="1:11" ht="16.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</row>
    <row r="351" spans="1:11" ht="16.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</row>
    <row r="352" spans="1:11" ht="16.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</row>
    <row r="353" spans="1:11" ht="16.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</row>
    <row r="354" spans="1:11" ht="16.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</row>
    <row r="355" spans="1:11" ht="16.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</row>
    <row r="356" spans="1:11" ht="16.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</row>
    <row r="357" spans="1:11" ht="16.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</row>
    <row r="358" spans="1:11" ht="16.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</row>
    <row r="359" spans="1:11" ht="16.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</row>
    <row r="360" spans="1:11" ht="16.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</row>
    <row r="361" spans="1:11" ht="16.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</row>
    <row r="362" spans="1:11" ht="16.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</row>
    <row r="363" spans="1:11" ht="16.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</row>
    <row r="364" spans="1:11" ht="16.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</row>
    <row r="365" spans="1:11" ht="16.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</row>
    <row r="366" spans="1:11" ht="16.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</row>
    <row r="367" spans="1:11" ht="16.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</row>
    <row r="368" spans="1:11" ht="16.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</row>
    <row r="369" spans="1:11" ht="16.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</row>
    <row r="370" spans="1:11" ht="16.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</row>
    <row r="371" spans="1:11" ht="16.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</row>
    <row r="372" spans="1:11" ht="16.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</row>
    <row r="373" spans="1:11" ht="16.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</row>
    <row r="374" spans="1:11" ht="16.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</row>
    <row r="375" spans="1:11" ht="16.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</row>
    <row r="376" spans="1:11" ht="16.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</row>
    <row r="377" spans="1:11" ht="16.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</row>
    <row r="378" spans="1:11" ht="16.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</row>
    <row r="379" spans="1:11" ht="16.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</row>
    <row r="380" spans="1:11" ht="16.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</row>
    <row r="381" spans="1:11" ht="16.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</row>
    <row r="382" spans="1:11" ht="16.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</row>
    <row r="383" spans="1:11" ht="16.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</row>
    <row r="384" spans="1:11" ht="16.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</row>
    <row r="385" spans="1:11" ht="16.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</row>
    <row r="386" spans="1:11" ht="16.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</row>
    <row r="387" spans="1:11" ht="16.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</row>
    <row r="388" spans="1:11" ht="16.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</row>
    <row r="389" spans="1:11" ht="16.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</row>
    <row r="390" spans="1:11" ht="16.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</row>
    <row r="391" spans="1:11" ht="16.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</row>
    <row r="392" spans="1:11" ht="16.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</row>
    <row r="393" spans="1:11" ht="16.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</row>
    <row r="394" spans="1:11" ht="16.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</row>
    <row r="395" spans="1:11" ht="16.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</row>
    <row r="396" spans="1:11" ht="16.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</row>
    <row r="397" spans="1:11" ht="16.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</row>
    <row r="398" spans="1:11" ht="16.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</row>
    <row r="399" spans="1:11" ht="16.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</row>
    <row r="400" spans="1:11" ht="16.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</row>
    <row r="401" spans="1:11" ht="16.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</row>
    <row r="402" spans="1:11" ht="16.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</row>
    <row r="403" spans="1:11" ht="16.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</row>
    <row r="404" spans="1:11" ht="16.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</row>
    <row r="405" spans="1:11" ht="16.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</row>
    <row r="406" spans="1:11" ht="16.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</row>
    <row r="407" spans="1:11" ht="16.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</row>
    <row r="408" spans="1:11" ht="16.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</row>
    <row r="409" spans="1:11" ht="16.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</row>
    <row r="410" spans="1:11" ht="16.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</row>
    <row r="411" spans="1:11" ht="16.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</row>
    <row r="412" spans="1:11" ht="16.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</row>
    <row r="413" spans="1:11" ht="16.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</row>
    <row r="414" spans="1:11" ht="16.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</row>
    <row r="415" spans="1:11" ht="16.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</row>
    <row r="416" spans="1:11" ht="16.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</row>
    <row r="417" spans="1:11" ht="16.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</row>
    <row r="418" spans="1:11" ht="16.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</row>
    <row r="419" spans="1:11" ht="16.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</row>
    <row r="420" spans="1:11" ht="16.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</row>
    <row r="421" spans="1:11" ht="16.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</row>
    <row r="422" spans="1:11" ht="16.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</row>
    <row r="423" spans="1:11" ht="16.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</row>
    <row r="424" spans="1:11" ht="16.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</row>
    <row r="425" spans="1:11" ht="16.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</row>
    <row r="426" spans="1:11" ht="16.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</row>
    <row r="427" spans="1:11" ht="16.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</row>
    <row r="428" spans="1:11" ht="16.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</row>
    <row r="429" spans="1:11" ht="16.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</row>
    <row r="430" spans="1:11" ht="16.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</row>
    <row r="431" spans="1:11" ht="16.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</row>
    <row r="432" spans="1:11" ht="16.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</row>
    <row r="433" spans="1:11" ht="16.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</row>
    <row r="434" spans="1:11" ht="16.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</row>
    <row r="435" spans="1:11" ht="16.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</row>
    <row r="436" spans="1:11" ht="16.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</row>
    <row r="437" spans="1:11" ht="16.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</row>
    <row r="438" spans="1:11" ht="16.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</row>
    <row r="439" spans="1:11" ht="16.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</row>
    <row r="440" spans="1:11" ht="16.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</row>
    <row r="441" spans="1:11" ht="16.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</row>
    <row r="442" spans="1:11" ht="16.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</row>
    <row r="443" spans="1:11" ht="16.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</row>
    <row r="444" spans="1:11" ht="16.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</row>
    <row r="445" spans="1:11" ht="16.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</row>
    <row r="446" spans="1:11" ht="16.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</row>
    <row r="447" spans="1:11" ht="16.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</row>
    <row r="448" spans="1:11" ht="16.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</row>
    <row r="449" spans="1:11" ht="16.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</row>
    <row r="450" spans="1:11" ht="16.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</row>
    <row r="451" spans="1:11" ht="16.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</row>
    <row r="452" spans="1:11" ht="16.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</row>
    <row r="453" spans="1:11" ht="16.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</row>
    <row r="454" spans="1:11" ht="16.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</row>
    <row r="455" spans="1:11" ht="16.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</row>
    <row r="456" spans="1:11" ht="16.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</row>
    <row r="457" spans="1:11" ht="16.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</row>
    <row r="458" spans="1:11" ht="16.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</row>
    <row r="459" spans="1:11" ht="16.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</row>
    <row r="460" spans="1:11" ht="16.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</row>
    <row r="461" spans="1:11" ht="16.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</row>
    <row r="462" spans="1:11" ht="16.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</row>
    <row r="463" spans="1:11" ht="16.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</row>
    <row r="464" spans="1:11" ht="16.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</row>
    <row r="465" spans="1:11" ht="16.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</row>
    <row r="466" spans="1:11" ht="16.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</row>
    <row r="467" spans="1:11" ht="16.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</row>
    <row r="468" spans="1:11" ht="16.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</row>
    <row r="469" spans="1:11" ht="16.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</row>
    <row r="470" spans="1:11" ht="16.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</row>
    <row r="471" spans="1:11" ht="16.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</row>
    <row r="472" spans="1:11" ht="16.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</row>
    <row r="473" spans="1:11" ht="16.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</row>
    <row r="474" spans="1:11" ht="16.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</row>
    <row r="475" spans="1:11" ht="16.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</row>
    <row r="476" spans="1:11" ht="16.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</row>
    <row r="477" spans="1:11" ht="16.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</row>
    <row r="478" spans="1:11" ht="16.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</row>
    <row r="479" spans="1:11" ht="16.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</row>
    <row r="480" spans="1:11" ht="16.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</row>
    <row r="481" spans="1:11" ht="16.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</row>
    <row r="482" spans="1:11" ht="16.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</row>
    <row r="483" spans="1:11" ht="16.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</row>
    <row r="484" spans="1:11" ht="16.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</row>
    <row r="485" spans="1:11" ht="16.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</row>
    <row r="486" spans="1:11" ht="16.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</row>
    <row r="487" spans="1:11" ht="16.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</row>
    <row r="488" spans="1:11" ht="16.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</row>
    <row r="489" spans="1:11" ht="16.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</row>
    <row r="490" spans="1:11" ht="16.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</row>
    <row r="491" spans="1:11" ht="16.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</row>
    <row r="492" spans="1:11" ht="16.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</row>
    <row r="493" spans="1:11" ht="16.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</row>
    <row r="494" spans="1:11" ht="16.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</row>
    <row r="495" spans="1:11" ht="16.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</row>
    <row r="496" spans="1:11" ht="16.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</row>
    <row r="497" spans="1:11" ht="16.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</row>
    <row r="498" spans="1:11" ht="16.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</row>
    <row r="499" spans="1:11" ht="16.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</row>
    <row r="500" spans="1:11" ht="16.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</row>
    <row r="501" spans="1:11" ht="16.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</row>
    <row r="502" spans="1:11" ht="16.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</row>
    <row r="503" spans="1:11" ht="16.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</row>
    <row r="504" spans="1:11" ht="16.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</row>
    <row r="505" spans="1:11" ht="16.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</row>
    <row r="506" spans="1:11" ht="16.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</row>
    <row r="507" spans="1:11" ht="16.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</row>
    <row r="508" spans="2:11" ht="16.5">
      <c r="B508" s="31"/>
      <c r="C508" s="31"/>
      <c r="E508" s="31"/>
      <c r="F508" s="31"/>
      <c r="G508" s="31"/>
      <c r="H508" s="31"/>
      <c r="I508" s="31"/>
      <c r="J508" s="31"/>
      <c r="K508" s="31"/>
    </row>
    <row r="509" spans="2:11" ht="16.5">
      <c r="B509" s="31"/>
      <c r="C509" s="31"/>
      <c r="E509" s="31"/>
      <c r="F509" s="31"/>
      <c r="G509" s="31"/>
      <c r="H509" s="31"/>
      <c r="I509" s="31"/>
      <c r="J509" s="31"/>
      <c r="K509" s="31"/>
    </row>
    <row r="510" spans="5:8" ht="16.5">
      <c r="E510" s="31"/>
      <c r="F510" s="31"/>
      <c r="G510" s="31"/>
      <c r="H510" s="31"/>
    </row>
    <row r="511" spans="5:8" ht="16.5">
      <c r="E511" s="31"/>
      <c r="F511" s="31"/>
      <c r="G511" s="31"/>
      <c r="H511" s="31"/>
    </row>
    <row r="512" spans="5:8" ht="16.5">
      <c r="E512" s="31"/>
      <c r="F512" s="31"/>
      <c r="G512" s="31"/>
      <c r="H512" s="31"/>
    </row>
    <row r="513" spans="5:8" ht="16.5">
      <c r="E513" s="31"/>
      <c r="F513" s="31"/>
      <c r="G513" s="31"/>
      <c r="H513" s="31"/>
    </row>
    <row r="514" spans="5:8" ht="16.5">
      <c r="E514" s="31"/>
      <c r="F514" s="31"/>
      <c r="G514" s="31"/>
      <c r="H514" s="31"/>
    </row>
    <row r="515" spans="5:8" ht="16.5">
      <c r="E515" s="31"/>
      <c r="F515" s="31"/>
      <c r="G515" s="31"/>
      <c r="H515" s="31"/>
    </row>
    <row r="516" spans="5:8" ht="16.5">
      <c r="E516" s="31"/>
      <c r="F516" s="31"/>
      <c r="G516" s="31"/>
      <c r="H516" s="31"/>
    </row>
    <row r="517" spans="5:8" ht="16.5">
      <c r="E517" s="31"/>
      <c r="F517" s="31"/>
      <c r="G517" s="31"/>
      <c r="H517" s="31"/>
    </row>
    <row r="518" spans="5:8" ht="16.5">
      <c r="E518" s="31"/>
      <c r="F518" s="31"/>
      <c r="G518" s="31"/>
      <c r="H518" s="31"/>
    </row>
    <row r="519" spans="5:8" ht="16.5">
      <c r="E519" s="31"/>
      <c r="F519" s="31"/>
      <c r="G519" s="31"/>
      <c r="H519" s="31"/>
    </row>
  </sheetData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29"/>
  <sheetViews>
    <sheetView showZeros="0" zoomScale="125" zoomScaleNormal="125" workbookViewId="0" topLeftCell="A1">
      <pane ySplit="6765" topLeftCell="BM55" activePane="topLeft" state="split"/>
      <selection pane="topLeft" activeCell="A5" sqref="A5"/>
      <selection pane="bottomLeft" activeCell="G63" sqref="G63"/>
    </sheetView>
  </sheetViews>
  <sheetFormatPr defaultColWidth="9.140625" defaultRowHeight="12.75"/>
  <cols>
    <col min="1" max="1" width="13.7109375" style="9" customWidth="1"/>
    <col min="2" max="2" width="9.7109375" style="8" customWidth="1"/>
    <col min="3" max="3" width="10.7109375" style="8" customWidth="1"/>
    <col min="4" max="4" width="9.28125" style="8" customWidth="1"/>
    <col min="5" max="5" width="8.421875" style="8" customWidth="1"/>
    <col min="6" max="6" width="3.8515625" style="8" customWidth="1"/>
    <col min="7" max="7" width="7.421875" style="17" customWidth="1"/>
    <col min="8" max="8" width="8.28125" style="17" customWidth="1"/>
    <col min="9" max="9" width="9.421875" style="17" customWidth="1"/>
    <col min="10" max="10" width="10.00390625" style="17" customWidth="1"/>
    <col min="11" max="11" width="3.8515625" style="68" customWidth="1"/>
    <col min="12" max="12" width="11.00390625" style="17" customWidth="1"/>
    <col min="13" max="13" width="11.28125" style="17" customWidth="1"/>
    <col min="14" max="14" width="12.00390625" style="17" customWidth="1"/>
    <col min="15" max="15" width="11.421875" style="17" customWidth="1"/>
    <col min="16" max="16" width="13.7109375" style="8" customWidth="1"/>
    <col min="17" max="16384" width="8.8515625" style="8" customWidth="1"/>
  </cols>
  <sheetData>
    <row r="1" spans="1:15" s="4" customFormat="1" ht="15.75">
      <c r="A1" s="1" t="s">
        <v>77</v>
      </c>
      <c r="B1" s="2"/>
      <c r="C1" s="24" t="s">
        <v>79</v>
      </c>
      <c r="D1" s="3"/>
      <c r="E1" s="3"/>
      <c r="F1" s="3"/>
      <c r="G1" s="66"/>
      <c r="H1" s="66"/>
      <c r="I1" s="66"/>
      <c r="J1" s="66"/>
      <c r="K1" s="67"/>
      <c r="L1" s="66"/>
      <c r="M1" s="66"/>
      <c r="N1" s="66"/>
      <c r="O1" s="66"/>
    </row>
    <row r="2" spans="1:15" s="4" customFormat="1" ht="15">
      <c r="A2" s="5" t="s">
        <v>78</v>
      </c>
      <c r="B2" s="6"/>
      <c r="G2" s="66"/>
      <c r="H2" s="66"/>
      <c r="I2" s="66"/>
      <c r="J2" s="66"/>
      <c r="K2" s="67"/>
      <c r="L2" s="66"/>
      <c r="M2" s="66"/>
      <c r="N2" s="66"/>
      <c r="O2" s="66"/>
    </row>
    <row r="3" spans="1:15" s="4" customFormat="1" ht="15">
      <c r="A3" s="1" t="s">
        <v>2</v>
      </c>
      <c r="B3" s="2"/>
      <c r="G3" s="66"/>
      <c r="H3" s="66"/>
      <c r="I3" s="66"/>
      <c r="J3" s="66"/>
      <c r="K3" s="67"/>
      <c r="L3" s="66"/>
      <c r="M3" s="66"/>
      <c r="N3" s="66"/>
      <c r="O3" s="66"/>
    </row>
    <row r="4" spans="1:2" ht="15">
      <c r="A4" s="5" t="s">
        <v>125</v>
      </c>
      <c r="B4" s="56"/>
    </row>
    <row r="5" spans="2:15" ht="15">
      <c r="B5" s="57" t="s">
        <v>83</v>
      </c>
      <c r="C5" s="58"/>
      <c r="D5" s="58"/>
      <c r="E5" s="63"/>
      <c r="G5" s="69" t="s">
        <v>84</v>
      </c>
      <c r="H5" s="70"/>
      <c r="I5" s="70"/>
      <c r="J5" s="71"/>
      <c r="L5" s="69" t="s">
        <v>85</v>
      </c>
      <c r="M5" s="70"/>
      <c r="N5" s="70"/>
      <c r="O5" s="71"/>
    </row>
    <row r="6" spans="1:15" s="13" customFormat="1" ht="15">
      <c r="A6" s="12"/>
      <c r="G6" s="72"/>
      <c r="H6" s="72"/>
      <c r="I6" s="72"/>
      <c r="J6" s="72"/>
      <c r="K6" s="73"/>
      <c r="L6" s="72"/>
      <c r="M6" s="72"/>
      <c r="N6" s="72"/>
      <c r="O6" s="72"/>
    </row>
    <row r="7" spans="1:15" s="54" customFormat="1" ht="15">
      <c r="A7" s="14" t="s">
        <v>4</v>
      </c>
      <c r="B7" s="54" t="s">
        <v>65</v>
      </c>
      <c r="C7" s="54" t="s">
        <v>66</v>
      </c>
      <c r="D7" s="54" t="s">
        <v>80</v>
      </c>
      <c r="E7" s="54" t="s">
        <v>67</v>
      </c>
      <c r="G7" s="20" t="s">
        <v>65</v>
      </c>
      <c r="H7" s="20" t="s">
        <v>66</v>
      </c>
      <c r="I7" s="20" t="s">
        <v>80</v>
      </c>
      <c r="J7" s="20" t="s">
        <v>67</v>
      </c>
      <c r="K7" s="74"/>
      <c r="L7" s="20" t="s">
        <v>65</v>
      </c>
      <c r="M7" s="20" t="s">
        <v>66</v>
      </c>
      <c r="N7" s="20" t="s">
        <v>80</v>
      </c>
      <c r="O7" s="20" t="s">
        <v>67</v>
      </c>
    </row>
    <row r="8" spans="1:15" s="54" customFormat="1" ht="15">
      <c r="A8" s="14" t="s">
        <v>6</v>
      </c>
      <c r="B8" s="54" t="s">
        <v>7</v>
      </c>
      <c r="C8" s="54" t="s">
        <v>7</v>
      </c>
      <c r="D8" s="54" t="s">
        <v>7</v>
      </c>
      <c r="E8" s="54" t="s">
        <v>7</v>
      </c>
      <c r="G8" s="20" t="s">
        <v>7</v>
      </c>
      <c r="H8" s="20" t="s">
        <v>7</v>
      </c>
      <c r="I8" s="20" t="s">
        <v>7</v>
      </c>
      <c r="J8" s="20" t="s">
        <v>7</v>
      </c>
      <c r="K8" s="74"/>
      <c r="L8" s="20" t="s">
        <v>8</v>
      </c>
      <c r="M8" s="20" t="s">
        <v>8</v>
      </c>
      <c r="N8" s="20" t="s">
        <v>8</v>
      </c>
      <c r="O8" s="20" t="s">
        <v>8</v>
      </c>
    </row>
    <row r="9" spans="1:15" s="54" customFormat="1" ht="15">
      <c r="A9" s="14" t="s">
        <v>5</v>
      </c>
      <c r="B9" s="54" t="s">
        <v>82</v>
      </c>
      <c r="C9" s="54" t="s">
        <v>82</v>
      </c>
      <c r="D9" s="54" t="s">
        <v>82</v>
      </c>
      <c r="E9" s="54" t="s">
        <v>82</v>
      </c>
      <c r="G9" s="20" t="s">
        <v>72</v>
      </c>
      <c r="H9" s="20" t="s">
        <v>72</v>
      </c>
      <c r="I9" s="74" t="s">
        <v>71</v>
      </c>
      <c r="J9" s="20" t="s">
        <v>71</v>
      </c>
      <c r="K9" s="74"/>
      <c r="L9" s="20" t="s">
        <v>72</v>
      </c>
      <c r="M9" s="20" t="s">
        <v>72</v>
      </c>
      <c r="N9" s="74" t="s">
        <v>71</v>
      </c>
      <c r="O9" s="20" t="s">
        <v>71</v>
      </c>
    </row>
    <row r="10" spans="1:15" ht="15">
      <c r="A10" s="13">
        <v>1711</v>
      </c>
      <c r="B10" s="16">
        <v>48</v>
      </c>
      <c r="C10" s="16">
        <v>24</v>
      </c>
      <c r="D10" s="16">
        <v>64</v>
      </c>
      <c r="E10" s="16"/>
      <c r="F10" s="15"/>
      <c r="G10" s="17">
        <v>0.34987972884321017</v>
      </c>
      <c r="H10" s="17">
        <v>0.17493986442160508</v>
      </c>
      <c r="I10" s="17">
        <v>0.4665063051242802</v>
      </c>
      <c r="J10" s="17">
        <v>0</v>
      </c>
      <c r="L10" s="17">
        <v>1.1179094686201618</v>
      </c>
      <c r="M10" s="17">
        <v>0.5589547343100809</v>
      </c>
      <c r="N10" s="17">
        <v>1.4905459581602158</v>
      </c>
      <c r="O10" s="17">
        <v>0</v>
      </c>
    </row>
    <row r="11" spans="1:15" ht="15">
      <c r="A11" s="13">
        <f>A10+1</f>
        <v>1712</v>
      </c>
      <c r="B11" s="16">
        <v>48</v>
      </c>
      <c r="C11" s="16">
        <v>24</v>
      </c>
      <c r="D11" s="16"/>
      <c r="E11" s="16"/>
      <c r="F11" s="15"/>
      <c r="G11" s="17">
        <v>0.34987972884321017</v>
      </c>
      <c r="H11" s="17">
        <v>0.17493986442160508</v>
      </c>
      <c r="I11" s="17">
        <v>0</v>
      </c>
      <c r="J11" s="17">
        <v>0</v>
      </c>
      <c r="L11" s="17">
        <v>1.1179094686201618</v>
      </c>
      <c r="M11" s="17">
        <v>0.5589547343100809</v>
      </c>
      <c r="N11" s="17">
        <v>0</v>
      </c>
      <c r="O11" s="17">
        <v>0</v>
      </c>
    </row>
    <row r="12" spans="1:15" ht="15">
      <c r="A12" s="13">
        <f>A11+1</f>
        <v>1713</v>
      </c>
      <c r="B12" s="16">
        <v>48</v>
      </c>
      <c r="C12" s="16">
        <v>24</v>
      </c>
      <c r="D12" s="16"/>
      <c r="E12" s="16"/>
      <c r="F12" s="15"/>
      <c r="G12" s="17">
        <v>0.34987972884321017</v>
      </c>
      <c r="H12" s="17">
        <v>0.17493986442160508</v>
      </c>
      <c r="I12" s="17">
        <v>0</v>
      </c>
      <c r="J12" s="17">
        <v>0</v>
      </c>
      <c r="L12" s="17">
        <v>1.1179094686201618</v>
      </c>
      <c r="M12" s="17">
        <v>0.5589547343100809</v>
      </c>
      <c r="N12" s="17">
        <v>0</v>
      </c>
      <c r="O12" s="17">
        <v>0</v>
      </c>
    </row>
    <row r="13" spans="1:15" ht="15">
      <c r="A13" s="13">
        <f>A12+1</f>
        <v>1714</v>
      </c>
      <c r="B13" s="16">
        <v>48</v>
      </c>
      <c r="C13" s="16">
        <v>24</v>
      </c>
      <c r="D13" s="16">
        <v>48</v>
      </c>
      <c r="E13" s="16"/>
      <c r="F13" s="15"/>
      <c r="G13" s="17">
        <v>0.34987972884321017</v>
      </c>
      <c r="H13" s="17">
        <v>0.17493986442160508</v>
      </c>
      <c r="I13" s="17">
        <v>0.34987972884321017</v>
      </c>
      <c r="J13" s="17">
        <v>0</v>
      </c>
      <c r="L13" s="17">
        <v>1.1179094686201618</v>
      </c>
      <c r="M13" s="17">
        <v>0.5589547343100809</v>
      </c>
      <c r="N13" s="17">
        <v>1.1179094686201618</v>
      </c>
      <c r="O13" s="17">
        <v>0</v>
      </c>
    </row>
    <row r="14" spans="1:15" ht="15">
      <c r="A14" s="13">
        <f>A13+1</f>
        <v>1715</v>
      </c>
      <c r="B14" s="16">
        <v>48</v>
      </c>
      <c r="C14" s="16">
        <v>24</v>
      </c>
      <c r="D14" s="16"/>
      <c r="E14" s="16"/>
      <c r="F14" s="15"/>
      <c r="G14" s="17">
        <v>0.34987972884321017</v>
      </c>
      <c r="H14" s="17">
        <v>0.17493986442160508</v>
      </c>
      <c r="I14" s="17">
        <v>0</v>
      </c>
      <c r="J14" s="17">
        <v>0</v>
      </c>
      <c r="L14" s="17">
        <v>1.1179094686201618</v>
      </c>
      <c r="M14" s="17">
        <v>0.5589547343100809</v>
      </c>
      <c r="N14" s="17">
        <v>0</v>
      </c>
      <c r="O14" s="17">
        <v>0</v>
      </c>
    </row>
    <row r="15" spans="1:15" ht="15">
      <c r="A15" s="13">
        <f>A14+1</f>
        <v>1716</v>
      </c>
      <c r="B15" s="16">
        <v>48</v>
      </c>
      <c r="C15" s="16">
        <v>28</v>
      </c>
      <c r="D15" s="16">
        <v>54</v>
      </c>
      <c r="E15" s="16"/>
      <c r="F15" s="15"/>
      <c r="G15" s="17">
        <v>0.34987972884321017</v>
      </c>
      <c r="H15" s="17">
        <v>0.20409650849187258</v>
      </c>
      <c r="I15" s="17">
        <v>0.3936146949486114</v>
      </c>
      <c r="J15" s="17">
        <v>0</v>
      </c>
      <c r="L15" s="17">
        <v>1.1179094686201618</v>
      </c>
      <c r="M15" s="17">
        <v>0.6521138566950944</v>
      </c>
      <c r="N15" s="17">
        <v>1.257648152197682</v>
      </c>
      <c r="O15" s="17">
        <v>0</v>
      </c>
    </row>
    <row r="16" spans="1:15" ht="15">
      <c r="A16" s="13">
        <v>1717</v>
      </c>
      <c r="B16" s="16">
        <v>48</v>
      </c>
      <c r="C16" s="16">
        <v>30</v>
      </c>
      <c r="D16" s="16">
        <v>86.6</v>
      </c>
      <c r="E16" s="16">
        <v>48</v>
      </c>
      <c r="F16" s="15"/>
      <c r="G16" s="17">
        <v>0.34987972884321017</v>
      </c>
      <c r="H16" s="17">
        <v>0.21867483052700634</v>
      </c>
      <c r="I16" s="17">
        <v>0.6312413441212916</v>
      </c>
      <c r="J16" s="17">
        <v>0.46920821114369504</v>
      </c>
      <c r="L16" s="17">
        <v>1.1179094686201618</v>
      </c>
      <c r="M16" s="17">
        <v>0.6986934178876011</v>
      </c>
      <c r="N16" s="17">
        <v>2.016894999635542</v>
      </c>
      <c r="O16" s="17">
        <v>1.4991788856304986</v>
      </c>
    </row>
    <row r="17" spans="1:15" ht="15">
      <c r="A17" s="13">
        <f>A16+1</f>
        <v>1718</v>
      </c>
      <c r="B17" s="16">
        <v>48</v>
      </c>
      <c r="C17" s="16">
        <v>32</v>
      </c>
      <c r="D17" s="16">
        <v>93.7</v>
      </c>
      <c r="E17" s="16">
        <v>48</v>
      </c>
      <c r="F17" s="15"/>
      <c r="G17" s="17">
        <v>0.34987972884321017</v>
      </c>
      <c r="H17" s="17">
        <v>0.2332531525621401</v>
      </c>
      <c r="I17" s="17">
        <v>0.6829943873460165</v>
      </c>
      <c r="J17" s="17">
        <v>0.46920821114369504</v>
      </c>
      <c r="L17" s="17">
        <v>1.1179094686201618</v>
      </c>
      <c r="M17" s="17">
        <v>0.7452729790801079</v>
      </c>
      <c r="N17" s="17">
        <v>2.182252441868941</v>
      </c>
      <c r="O17" s="17">
        <v>1.4991788856304986</v>
      </c>
    </row>
    <row r="18" spans="1:15" ht="15">
      <c r="A18" s="13">
        <f>A17+1</f>
        <v>1719</v>
      </c>
      <c r="B18" s="16"/>
      <c r="C18" s="16">
        <v>40</v>
      </c>
      <c r="D18" s="16"/>
      <c r="E18" s="16">
        <v>40</v>
      </c>
      <c r="F18" s="15"/>
      <c r="G18" s="17">
        <v>0</v>
      </c>
      <c r="H18" s="17">
        <v>0.2915664407026751</v>
      </c>
      <c r="I18" s="17">
        <v>0</v>
      </c>
      <c r="J18" s="17">
        <v>0.39100684261974583</v>
      </c>
      <c r="L18" s="17">
        <v>0</v>
      </c>
      <c r="M18" s="17">
        <v>0.9315912238501348</v>
      </c>
      <c r="N18" s="17">
        <v>0</v>
      </c>
      <c r="O18" s="17">
        <v>1.2493157380254154</v>
      </c>
    </row>
    <row r="19" spans="1:15" ht="15">
      <c r="A19" s="13">
        <f>A18+1</f>
        <v>1720</v>
      </c>
      <c r="B19" s="16">
        <v>48</v>
      </c>
      <c r="C19" s="16">
        <v>36</v>
      </c>
      <c r="D19" s="16"/>
      <c r="E19" s="16">
        <v>37.5</v>
      </c>
      <c r="F19" s="15"/>
      <c r="G19" s="17">
        <v>0.34987972884321017</v>
      </c>
      <c r="H19" s="17">
        <v>0.2624097966324076</v>
      </c>
      <c r="I19" s="17">
        <v>0</v>
      </c>
      <c r="J19" s="17">
        <v>0.36656891495601174</v>
      </c>
      <c r="L19" s="17">
        <v>1.1179094686201618</v>
      </c>
      <c r="M19" s="17">
        <v>0.8384321014651214</v>
      </c>
      <c r="N19" s="17">
        <v>0</v>
      </c>
      <c r="O19" s="17">
        <v>1.171233504398827</v>
      </c>
    </row>
    <row r="20" spans="1:15" ht="15">
      <c r="A20" s="13">
        <f>A19+1</f>
        <v>1721</v>
      </c>
      <c r="B20" s="16">
        <v>48</v>
      </c>
      <c r="C20" s="16">
        <v>30.4</v>
      </c>
      <c r="D20" s="16">
        <v>56</v>
      </c>
      <c r="E20" s="16">
        <v>37.15</v>
      </c>
      <c r="F20" s="15"/>
      <c r="G20" s="17">
        <v>0.34987972884321017</v>
      </c>
      <c r="H20" s="17">
        <v>0.2215904949340331</v>
      </c>
      <c r="I20" s="17">
        <v>0.40819301698374516</v>
      </c>
      <c r="J20" s="17">
        <v>0.36314760508308896</v>
      </c>
      <c r="L20" s="17">
        <v>1.1179094686201618</v>
      </c>
      <c r="M20" s="17">
        <v>0.7080093301261025</v>
      </c>
      <c r="N20" s="17">
        <v>1.3042277133901887</v>
      </c>
      <c r="O20" s="17">
        <v>1.1603019916911046</v>
      </c>
    </row>
    <row r="21" spans="1:15" ht="15">
      <c r="A21" s="13">
        <f>A20+1</f>
        <v>1722</v>
      </c>
      <c r="B21" s="16">
        <v>48</v>
      </c>
      <c r="C21" s="16">
        <v>29.3</v>
      </c>
      <c r="D21" s="16">
        <v>48</v>
      </c>
      <c r="E21" s="16">
        <v>32</v>
      </c>
      <c r="F21" s="15"/>
      <c r="G21" s="17">
        <v>0.34987972884321017</v>
      </c>
      <c r="H21" s="17">
        <v>0.21357241781470954</v>
      </c>
      <c r="I21" s="17">
        <v>0.34987972884321017</v>
      </c>
      <c r="J21" s="17">
        <v>0.3128054740957967</v>
      </c>
      <c r="L21" s="17">
        <v>1.1179094686201618</v>
      </c>
      <c r="M21" s="17">
        <v>0.6823905714702239</v>
      </c>
      <c r="N21" s="17">
        <v>1.1179094686201618</v>
      </c>
      <c r="O21" s="17">
        <v>0.9994525904203323</v>
      </c>
    </row>
    <row r="22" spans="1:15" ht="15">
      <c r="A22" s="13">
        <v>1723</v>
      </c>
      <c r="B22" s="16">
        <v>48</v>
      </c>
      <c r="C22" s="16">
        <v>24</v>
      </c>
      <c r="D22" s="16">
        <v>60</v>
      </c>
      <c r="E22" s="16">
        <v>32</v>
      </c>
      <c r="F22" s="15"/>
      <c r="G22" s="17">
        <v>0.34987972884321017</v>
      </c>
      <c r="H22" s="17">
        <v>0.17493986442160508</v>
      </c>
      <c r="I22" s="17">
        <v>0.4373496610540127</v>
      </c>
      <c r="J22" s="17">
        <v>0.3128054740957967</v>
      </c>
      <c r="L22" s="17">
        <v>1.1179094686201618</v>
      </c>
      <c r="M22" s="17">
        <v>0.5589547343100809</v>
      </c>
      <c r="N22" s="17">
        <v>1.3973868357752022</v>
      </c>
      <c r="O22" s="17">
        <v>0.9994525904203323</v>
      </c>
    </row>
    <row r="23" spans="1:15" ht="15">
      <c r="A23" s="13">
        <f>A22+1</f>
        <v>1724</v>
      </c>
      <c r="B23" s="16">
        <v>48</v>
      </c>
      <c r="C23" s="16">
        <v>24</v>
      </c>
      <c r="D23" s="16">
        <v>62</v>
      </c>
      <c r="E23" s="16">
        <v>36</v>
      </c>
      <c r="F23" s="15"/>
      <c r="G23" s="17">
        <v>0.34987972884321017</v>
      </c>
      <c r="H23" s="17">
        <v>0.17493986442160508</v>
      </c>
      <c r="I23" s="17">
        <v>0.45192798308914645</v>
      </c>
      <c r="J23" s="17">
        <v>0.3519061583577713</v>
      </c>
      <c r="L23" s="17">
        <v>1.1179094686201618</v>
      </c>
      <c r="M23" s="17">
        <v>0.5589547343100809</v>
      </c>
      <c r="N23" s="17">
        <v>1.443966396967709</v>
      </c>
      <c r="O23" s="17">
        <v>1.124384164222874</v>
      </c>
    </row>
    <row r="24" spans="1:15" ht="15">
      <c r="A24" s="13">
        <f>A23+1</f>
        <v>1725</v>
      </c>
      <c r="B24" s="16">
        <v>48</v>
      </c>
      <c r="C24" s="16">
        <v>22</v>
      </c>
      <c r="D24" s="16">
        <v>60</v>
      </c>
      <c r="E24" s="16">
        <v>36.4</v>
      </c>
      <c r="F24" s="15"/>
      <c r="G24" s="17">
        <v>0.34987972884321017</v>
      </c>
      <c r="H24" s="17">
        <v>0.16036154238647132</v>
      </c>
      <c r="I24" s="17">
        <v>0.4373496610540127</v>
      </c>
      <c r="J24" s="17">
        <v>0.35581622678396874</v>
      </c>
      <c r="L24" s="17">
        <v>1.1179094686201618</v>
      </c>
      <c r="M24" s="17">
        <v>0.5123751731175742</v>
      </c>
      <c r="N24" s="17">
        <v>1.3973868357752022</v>
      </c>
      <c r="O24" s="17">
        <v>1.136877321603128</v>
      </c>
    </row>
    <row r="25" spans="1:15" ht="15">
      <c r="A25" s="13">
        <f>A24+1</f>
        <v>1726</v>
      </c>
      <c r="B25" s="16">
        <v>48</v>
      </c>
      <c r="C25" s="16">
        <v>24</v>
      </c>
      <c r="D25" s="16"/>
      <c r="E25" s="16">
        <v>32</v>
      </c>
      <c r="F25" s="15"/>
      <c r="G25" s="17">
        <v>0.34987972884321017</v>
      </c>
      <c r="H25" s="17">
        <v>0.17493986442160508</v>
      </c>
      <c r="I25" s="17">
        <v>0</v>
      </c>
      <c r="J25" s="17">
        <v>0.3128054740957967</v>
      </c>
      <c r="L25" s="17">
        <v>1.1179094686201618</v>
      </c>
      <c r="M25" s="17">
        <v>0.5589547343100809</v>
      </c>
      <c r="N25" s="17">
        <v>0</v>
      </c>
      <c r="O25" s="17">
        <v>0.9994525904203323</v>
      </c>
    </row>
    <row r="26" spans="1:15" ht="15">
      <c r="A26" s="13">
        <f>A25+1</f>
        <v>1727</v>
      </c>
      <c r="B26" s="16">
        <v>51.3</v>
      </c>
      <c r="C26" s="16">
        <v>24</v>
      </c>
      <c r="D26" s="16"/>
      <c r="E26" s="16"/>
      <c r="F26" s="15"/>
      <c r="G26" s="17">
        <v>0.3739339602011808</v>
      </c>
      <c r="H26" s="17">
        <v>0.17493986442160508</v>
      </c>
      <c r="I26" s="17">
        <v>0</v>
      </c>
      <c r="J26" s="17">
        <v>0</v>
      </c>
      <c r="L26" s="17">
        <v>1.1947657445877977</v>
      </c>
      <c r="M26" s="17">
        <v>0.5589547343100809</v>
      </c>
      <c r="N26" s="17">
        <v>0</v>
      </c>
      <c r="O26" s="17">
        <v>0</v>
      </c>
    </row>
    <row r="27" spans="1:15" ht="15">
      <c r="A27" s="13">
        <f>A26+1</f>
        <v>1728</v>
      </c>
      <c r="B27" s="16">
        <v>52.2</v>
      </c>
      <c r="C27" s="16"/>
      <c r="D27" s="16"/>
      <c r="E27" s="16"/>
      <c r="F27" s="15"/>
      <c r="G27" s="17">
        <v>0.38049420511699106</v>
      </c>
      <c r="H27" s="17">
        <v>0</v>
      </c>
      <c r="I27" s="17">
        <v>0</v>
      </c>
      <c r="J27" s="17">
        <v>0</v>
      </c>
      <c r="L27" s="17">
        <v>1.215726547124426</v>
      </c>
      <c r="M27" s="17">
        <v>0</v>
      </c>
      <c r="N27" s="17">
        <v>0</v>
      </c>
      <c r="O27" s="17">
        <v>0</v>
      </c>
    </row>
    <row r="28" spans="1:15" ht="15">
      <c r="A28" s="13">
        <v>1729</v>
      </c>
      <c r="B28" s="16">
        <v>56</v>
      </c>
      <c r="C28" s="16"/>
      <c r="D28" s="16"/>
      <c r="E28" s="16">
        <v>28</v>
      </c>
      <c r="F28" s="15"/>
      <c r="G28" s="17">
        <v>0.40819301698374516</v>
      </c>
      <c r="H28" s="17">
        <v>0</v>
      </c>
      <c r="I28" s="17">
        <v>0</v>
      </c>
      <c r="J28" s="17">
        <v>0.2737047898338221</v>
      </c>
      <c r="L28" s="17">
        <v>1.2709089583788906</v>
      </c>
      <c r="M28" s="17">
        <v>0</v>
      </c>
      <c r="N28" s="17">
        <v>0</v>
      </c>
      <c r="O28" s="17">
        <v>0.8521798631476052</v>
      </c>
    </row>
    <row r="29" spans="1:15" ht="15">
      <c r="A29" s="13">
        <f>A28+1</f>
        <v>1730</v>
      </c>
      <c r="B29" s="16">
        <v>54.4</v>
      </c>
      <c r="C29" s="16">
        <v>24</v>
      </c>
      <c r="D29" s="16">
        <v>24</v>
      </c>
      <c r="E29" s="16">
        <v>48</v>
      </c>
      <c r="F29" s="15"/>
      <c r="G29" s="17">
        <v>0.3965303593556382</v>
      </c>
      <c r="H29" s="17">
        <v>0.17493986442160508</v>
      </c>
      <c r="I29" s="17">
        <v>0.17493986442160508</v>
      </c>
      <c r="J29" s="17">
        <v>0.46920821114369504</v>
      </c>
      <c r="L29" s="17">
        <v>1.2345972738537796</v>
      </c>
      <c r="M29" s="17">
        <v>0.5446752678766674</v>
      </c>
      <c r="N29" s="17">
        <v>0.5446752678766674</v>
      </c>
      <c r="O29" s="17">
        <v>1.4608797653958945</v>
      </c>
    </row>
    <row r="30" spans="1:15" ht="15">
      <c r="A30" s="13">
        <f>A29+1</f>
        <v>1731</v>
      </c>
      <c r="B30" s="16">
        <v>48</v>
      </c>
      <c r="C30" s="16">
        <v>24</v>
      </c>
      <c r="D30" s="16">
        <v>30</v>
      </c>
      <c r="E30" s="16">
        <v>36</v>
      </c>
      <c r="F30" s="15"/>
      <c r="G30" s="17">
        <v>0.34987972884321017</v>
      </c>
      <c r="H30" s="17">
        <v>0.17493986442160508</v>
      </c>
      <c r="I30" s="17">
        <v>0.21867483052700634</v>
      </c>
      <c r="J30" s="17">
        <v>0.3519061583577713</v>
      </c>
      <c r="L30" s="17">
        <v>1.0893505357533348</v>
      </c>
      <c r="M30" s="17">
        <v>0.5446752678766674</v>
      </c>
      <c r="N30" s="17">
        <v>0.6808440848458343</v>
      </c>
      <c r="O30" s="17">
        <v>1.0956598240469209</v>
      </c>
    </row>
    <row r="31" spans="1:15" ht="15">
      <c r="A31" s="13">
        <f>A30+1</f>
        <v>1732</v>
      </c>
      <c r="B31" s="16">
        <v>48.5</v>
      </c>
      <c r="C31" s="16">
        <v>24</v>
      </c>
      <c r="D31" s="16">
        <v>24</v>
      </c>
      <c r="E31" s="16">
        <v>31.5</v>
      </c>
      <c r="F31" s="15"/>
      <c r="G31" s="17">
        <v>0.3535243093519936</v>
      </c>
      <c r="H31" s="17">
        <v>0.17493986442160508</v>
      </c>
      <c r="I31" s="17">
        <v>0.17493986442160508</v>
      </c>
      <c r="J31" s="17">
        <v>0.30791788856304986</v>
      </c>
      <c r="L31" s="17">
        <v>1.1006979371674321</v>
      </c>
      <c r="M31" s="17">
        <v>0.5446752678766674</v>
      </c>
      <c r="N31" s="17">
        <v>0.5446752678766674</v>
      </c>
      <c r="O31" s="17">
        <v>0.9587023460410558</v>
      </c>
    </row>
    <row r="32" spans="1:15" ht="15">
      <c r="A32" s="13">
        <f>A31+1</f>
        <v>1733</v>
      </c>
      <c r="B32" s="16">
        <v>48</v>
      </c>
      <c r="C32" s="16">
        <v>24</v>
      </c>
      <c r="D32" s="16"/>
      <c r="E32" s="16">
        <v>40</v>
      </c>
      <c r="F32" s="15"/>
      <c r="G32" s="17">
        <v>0.34987972884321017</v>
      </c>
      <c r="H32" s="17">
        <v>0.17493986442160508</v>
      </c>
      <c r="I32" s="17">
        <v>0</v>
      </c>
      <c r="J32" s="17">
        <v>0.39100684261974583</v>
      </c>
      <c r="L32" s="17">
        <v>1.0893505357533348</v>
      </c>
      <c r="M32" s="17">
        <v>0.5446752678766674</v>
      </c>
      <c r="N32" s="17">
        <v>0</v>
      </c>
      <c r="O32" s="17">
        <v>1.2173998044965788</v>
      </c>
    </row>
    <row r="33" spans="1:15" ht="15">
      <c r="A33" s="13">
        <f>A32+1</f>
        <v>1734</v>
      </c>
      <c r="B33" s="16">
        <v>48</v>
      </c>
      <c r="C33" s="16">
        <v>30.7</v>
      </c>
      <c r="D33" s="16"/>
      <c r="E33" s="16">
        <v>41.5</v>
      </c>
      <c r="F33" s="15"/>
      <c r="G33" s="17">
        <v>0.34987972884321017</v>
      </c>
      <c r="H33" s="17">
        <v>0.22377724323930315</v>
      </c>
      <c r="I33" s="17">
        <v>0</v>
      </c>
      <c r="J33" s="17">
        <v>0.40566959921798634</v>
      </c>
      <c r="L33" s="17">
        <v>1.0893505357533348</v>
      </c>
      <c r="M33" s="17">
        <v>0.6967304468255704</v>
      </c>
      <c r="N33" s="17">
        <v>0</v>
      </c>
      <c r="O33" s="17">
        <v>1.2630522971652005</v>
      </c>
    </row>
    <row r="34" spans="1:15" ht="15">
      <c r="A34" s="13">
        <v>1735</v>
      </c>
      <c r="B34" s="16">
        <v>48</v>
      </c>
      <c r="C34" s="16">
        <v>25.7</v>
      </c>
      <c r="D34" s="16">
        <v>56</v>
      </c>
      <c r="E34" s="16">
        <v>32.8</v>
      </c>
      <c r="F34" s="15"/>
      <c r="G34" s="17">
        <v>0.34987972884321017</v>
      </c>
      <c r="H34" s="17">
        <v>0.18733143815146877</v>
      </c>
      <c r="I34" s="17">
        <v>0.40819301698374516</v>
      </c>
      <c r="J34" s="17">
        <v>0.3206256109481916</v>
      </c>
      <c r="L34" s="17">
        <v>1.0893505357533348</v>
      </c>
      <c r="M34" s="17">
        <v>0.583256432684598</v>
      </c>
      <c r="N34" s="17">
        <v>1.2709089583788906</v>
      </c>
      <c r="O34" s="17">
        <v>0.9982678396871946</v>
      </c>
    </row>
    <row r="35" spans="1:15" ht="15">
      <c r="A35" s="13">
        <v>1736</v>
      </c>
      <c r="B35" s="16">
        <v>47.6</v>
      </c>
      <c r="C35" s="16">
        <v>20.6</v>
      </c>
      <c r="D35" s="16">
        <v>60</v>
      </c>
      <c r="E35" s="16">
        <v>35.7</v>
      </c>
      <c r="F35" s="15"/>
      <c r="G35" s="17">
        <v>0.3469640644361834</v>
      </c>
      <c r="H35" s="17">
        <v>0.1501567169618777</v>
      </c>
      <c r="I35" s="17">
        <v>0.4373496610540127</v>
      </c>
      <c r="J35" s="17">
        <v>0.3489736070381232</v>
      </c>
      <c r="L35" s="17">
        <v>1.080272614622057</v>
      </c>
      <c r="M35" s="17">
        <v>0.46751293826080625</v>
      </c>
      <c r="N35" s="17">
        <v>1.3616881696916685</v>
      </c>
      <c r="O35" s="17">
        <v>1.0865293255131967</v>
      </c>
    </row>
    <row r="36" spans="1:15" ht="15">
      <c r="A36" s="13">
        <v>1737</v>
      </c>
      <c r="B36" s="16">
        <v>48</v>
      </c>
      <c r="C36" s="16">
        <v>20</v>
      </c>
      <c r="D36" s="16">
        <v>48</v>
      </c>
      <c r="E36" s="16">
        <v>41</v>
      </c>
      <c r="F36" s="15"/>
      <c r="G36" s="17">
        <v>0.34987972884321017</v>
      </c>
      <c r="H36" s="17">
        <v>0.14578322035133756</v>
      </c>
      <c r="I36" s="17">
        <v>0.34987972884321017</v>
      </c>
      <c r="J36" s="17">
        <v>0.4007820136852395</v>
      </c>
      <c r="L36" s="17">
        <v>1.0893505357533348</v>
      </c>
      <c r="M36" s="17">
        <v>0.45389605656388954</v>
      </c>
      <c r="N36" s="17">
        <v>1.0893505357533348</v>
      </c>
      <c r="O36" s="17">
        <v>1.2478347996089934</v>
      </c>
    </row>
    <row r="37" spans="1:15" ht="15">
      <c r="A37" s="13">
        <f aca="true" t="shared" si="0" ref="A37:A57">A36+1</f>
        <v>1738</v>
      </c>
      <c r="B37" s="16">
        <v>48</v>
      </c>
      <c r="C37" s="16">
        <v>20</v>
      </c>
      <c r="D37" s="16">
        <v>60</v>
      </c>
      <c r="E37" s="16">
        <v>29.3</v>
      </c>
      <c r="F37" s="15"/>
      <c r="G37" s="17">
        <v>0.34987972884321017</v>
      </c>
      <c r="H37" s="17">
        <v>0.14578322035133756</v>
      </c>
      <c r="I37" s="17">
        <v>0.4373496610540127</v>
      </c>
      <c r="J37" s="17">
        <v>0.28641251221896386</v>
      </c>
      <c r="L37" s="17">
        <v>1.0893505357533348</v>
      </c>
      <c r="M37" s="17">
        <v>0.45389605656388954</v>
      </c>
      <c r="N37" s="17">
        <v>1.3616881696916685</v>
      </c>
      <c r="O37" s="17">
        <v>0.891745356793744</v>
      </c>
    </row>
    <row r="38" spans="1:15" ht="15">
      <c r="A38" s="13">
        <f t="shared" si="0"/>
        <v>1739</v>
      </c>
      <c r="B38" s="16">
        <v>48</v>
      </c>
      <c r="C38" s="16">
        <v>24</v>
      </c>
      <c r="D38" s="16">
        <v>48</v>
      </c>
      <c r="E38" s="16">
        <v>31.1</v>
      </c>
      <c r="F38" s="15"/>
      <c r="G38" s="17">
        <v>0.34987972884321017</v>
      </c>
      <c r="H38" s="17">
        <v>0.17493986442160508</v>
      </c>
      <c r="I38" s="17">
        <v>0.34987972884321017</v>
      </c>
      <c r="J38" s="17">
        <v>0.3040078201368524</v>
      </c>
      <c r="L38" s="17">
        <v>1.0893505357533348</v>
      </c>
      <c r="M38" s="17">
        <v>0.5446752678766674</v>
      </c>
      <c r="N38" s="17">
        <v>1.0893505357533348</v>
      </c>
      <c r="O38" s="17">
        <v>0.94652834799609</v>
      </c>
    </row>
    <row r="39" spans="1:15" ht="15">
      <c r="A39" s="13">
        <f t="shared" si="0"/>
        <v>1740</v>
      </c>
      <c r="B39" s="16">
        <v>48.5</v>
      </c>
      <c r="C39" s="16">
        <v>24</v>
      </c>
      <c r="D39" s="16">
        <v>48</v>
      </c>
      <c r="E39" s="16">
        <v>26</v>
      </c>
      <c r="F39" s="15"/>
      <c r="G39" s="17">
        <v>0.3535243093519936</v>
      </c>
      <c r="H39" s="17">
        <v>0.17493986442160508</v>
      </c>
      <c r="I39" s="17">
        <v>0.34987972884321017</v>
      </c>
      <c r="J39" s="17">
        <v>0.2541544477028348</v>
      </c>
      <c r="L39" s="17">
        <v>1.1006979371674321</v>
      </c>
      <c r="M39" s="17">
        <v>0.5446752678766674</v>
      </c>
      <c r="N39" s="17">
        <v>1.0893505357533348</v>
      </c>
      <c r="O39" s="17">
        <v>0.7913098729227762</v>
      </c>
    </row>
    <row r="40" spans="1:15" ht="15">
      <c r="A40" s="13">
        <f t="shared" si="0"/>
        <v>1741</v>
      </c>
      <c r="B40" s="16">
        <v>49.1</v>
      </c>
      <c r="C40" s="16">
        <v>24.8</v>
      </c>
      <c r="D40" s="16">
        <v>60</v>
      </c>
      <c r="E40" s="16">
        <v>24.2</v>
      </c>
      <c r="F40" s="15"/>
      <c r="G40" s="17">
        <v>0.35789780596253373</v>
      </c>
      <c r="H40" s="17">
        <v>0.18077119323565857</v>
      </c>
      <c r="I40" s="17">
        <v>0.4373496610540127</v>
      </c>
      <c r="J40" s="17">
        <v>0.23655913978494625</v>
      </c>
      <c r="L40" s="17">
        <v>1.1143148188643488</v>
      </c>
      <c r="M40" s="17">
        <v>0.562831110139223</v>
      </c>
      <c r="N40" s="17">
        <v>1.3616881696916685</v>
      </c>
      <c r="O40" s="17">
        <v>0.7365268817204301</v>
      </c>
    </row>
    <row r="41" spans="1:15" ht="15">
      <c r="A41" s="13">
        <f t="shared" si="0"/>
        <v>1742</v>
      </c>
      <c r="B41" s="16">
        <v>54.5</v>
      </c>
      <c r="C41" s="16">
        <v>24</v>
      </c>
      <c r="D41" s="16">
        <v>42</v>
      </c>
      <c r="E41" s="16">
        <v>32.2</v>
      </c>
      <c r="F41" s="15"/>
      <c r="G41" s="17">
        <v>0.39725927545739487</v>
      </c>
      <c r="H41" s="17">
        <v>0.17493986442160508</v>
      </c>
      <c r="I41" s="17">
        <v>0.3061447627378089</v>
      </c>
      <c r="J41" s="17">
        <v>0.31476050830889546</v>
      </c>
      <c r="L41" s="17">
        <v>1.236866754136599</v>
      </c>
      <c r="M41" s="17">
        <v>0.5446752678766674</v>
      </c>
      <c r="N41" s="17">
        <v>0.953181718784168</v>
      </c>
      <c r="O41" s="17">
        <v>0.980006842619746</v>
      </c>
    </row>
    <row r="42" spans="1:15" ht="15">
      <c r="A42" s="13">
        <f t="shared" si="0"/>
        <v>1743</v>
      </c>
      <c r="B42" s="16">
        <v>48</v>
      </c>
      <c r="C42" s="16">
        <v>24</v>
      </c>
      <c r="D42" s="16">
        <v>48</v>
      </c>
      <c r="E42" s="16">
        <v>24</v>
      </c>
      <c r="F42" s="15"/>
      <c r="G42" s="17">
        <v>0.34987972884321017</v>
      </c>
      <c r="H42" s="17">
        <v>0.17493986442160508</v>
      </c>
      <c r="I42" s="17">
        <v>0.34987972884321017</v>
      </c>
      <c r="J42" s="17">
        <v>0.23460410557184752</v>
      </c>
      <c r="L42" s="17">
        <v>1.0893505357533348</v>
      </c>
      <c r="M42" s="17">
        <v>0.5446752678766674</v>
      </c>
      <c r="N42" s="17">
        <v>1.0893505357533348</v>
      </c>
      <c r="O42" s="17">
        <v>0.7304398826979472</v>
      </c>
    </row>
    <row r="43" spans="1:15" ht="15">
      <c r="A43" s="13">
        <f t="shared" si="0"/>
        <v>1744</v>
      </c>
      <c r="B43" s="16">
        <v>48</v>
      </c>
      <c r="C43" s="16">
        <v>27.6</v>
      </c>
      <c r="D43" s="16">
        <v>52</v>
      </c>
      <c r="E43" s="16">
        <v>23</v>
      </c>
      <c r="F43" s="15"/>
      <c r="G43" s="17">
        <v>0.34987972884321017</v>
      </c>
      <c r="H43" s="17">
        <v>0.20118084408484585</v>
      </c>
      <c r="I43" s="17">
        <v>0.3790363729134777</v>
      </c>
      <c r="J43" s="17">
        <v>0.22482893450635386</v>
      </c>
      <c r="L43" s="17">
        <v>1.0893505357533348</v>
      </c>
      <c r="M43" s="17">
        <v>0.6263765580581676</v>
      </c>
      <c r="N43" s="17">
        <v>1.180129747066113</v>
      </c>
      <c r="O43" s="17">
        <v>0.7000048875855328</v>
      </c>
    </row>
    <row r="44" spans="1:15" ht="15">
      <c r="A44" s="13">
        <f t="shared" si="0"/>
        <v>1745</v>
      </c>
      <c r="B44" s="16">
        <v>48</v>
      </c>
      <c r="C44" s="16"/>
      <c r="D44" s="16"/>
      <c r="E44" s="16">
        <v>24.5</v>
      </c>
      <c r="F44" s="15"/>
      <c r="G44" s="17">
        <v>0.34987972884321017</v>
      </c>
      <c r="H44" s="17">
        <v>0</v>
      </c>
      <c r="I44" s="17">
        <v>0</v>
      </c>
      <c r="J44" s="17">
        <v>0.23949169110459434</v>
      </c>
      <c r="L44" s="17">
        <v>1.0893505357533348</v>
      </c>
      <c r="M44" s="17">
        <v>0</v>
      </c>
      <c r="N44" s="17">
        <v>0</v>
      </c>
      <c r="O44" s="17">
        <v>0.7456573802541545</v>
      </c>
    </row>
    <row r="45" spans="1:15" ht="15">
      <c r="A45" s="13">
        <f t="shared" si="0"/>
        <v>1746</v>
      </c>
      <c r="B45" s="16">
        <v>58.2</v>
      </c>
      <c r="C45" s="16">
        <v>24</v>
      </c>
      <c r="D45" s="16"/>
      <c r="E45" s="16">
        <v>38.8</v>
      </c>
      <c r="F45" s="15"/>
      <c r="G45" s="17">
        <v>0.42422917122239234</v>
      </c>
      <c r="H45" s="17">
        <v>0.17493986442160508</v>
      </c>
      <c r="I45" s="17">
        <v>0</v>
      </c>
      <c r="J45" s="17">
        <v>0.37927663734115347</v>
      </c>
      <c r="L45" s="17">
        <v>1.3208375246009185</v>
      </c>
      <c r="M45" s="17">
        <v>0.5446752678766674</v>
      </c>
      <c r="N45" s="17">
        <v>0</v>
      </c>
      <c r="O45" s="17">
        <v>1.1808778103616813</v>
      </c>
    </row>
    <row r="46" spans="1:15" ht="15">
      <c r="A46" s="13">
        <f t="shared" si="0"/>
        <v>1747</v>
      </c>
      <c r="B46" s="16">
        <v>48</v>
      </c>
      <c r="C46" s="16">
        <v>25</v>
      </c>
      <c r="D46" s="16">
        <v>56</v>
      </c>
      <c r="E46" s="16">
        <v>32.7</v>
      </c>
      <c r="F46" s="15"/>
      <c r="G46" s="17">
        <v>0.34987972884321017</v>
      </c>
      <c r="H46" s="17">
        <v>0.18222902543917197</v>
      </c>
      <c r="I46" s="17">
        <v>0.40819301698374516</v>
      </c>
      <c r="J46" s="17">
        <v>0.3196480938416423</v>
      </c>
      <c r="L46" s="17">
        <v>1.0893505357533348</v>
      </c>
      <c r="M46" s="17">
        <v>0.5673700707048619</v>
      </c>
      <c r="N46" s="17">
        <v>1.2709089583788906</v>
      </c>
      <c r="O46" s="17">
        <v>0.9952243401759533</v>
      </c>
    </row>
    <row r="47" spans="1:15" ht="15">
      <c r="A47" s="13">
        <f t="shared" si="0"/>
        <v>1748</v>
      </c>
      <c r="B47" s="16">
        <v>48</v>
      </c>
      <c r="C47" s="16">
        <v>24</v>
      </c>
      <c r="D47" s="16">
        <v>50</v>
      </c>
      <c r="E47" s="16">
        <v>32.8</v>
      </c>
      <c r="F47" s="15"/>
      <c r="G47" s="17">
        <v>0.34987972884321017</v>
      </c>
      <c r="H47" s="17">
        <v>0.17493986442160508</v>
      </c>
      <c r="I47" s="17">
        <v>0.36445805087834393</v>
      </c>
      <c r="J47" s="17">
        <v>0.3206256109481916</v>
      </c>
      <c r="L47" s="17">
        <v>1.0893505357533348</v>
      </c>
      <c r="M47" s="17">
        <v>0.5446752678766674</v>
      </c>
      <c r="N47" s="17">
        <v>1.1347401414097238</v>
      </c>
      <c r="O47" s="17">
        <v>0.9982678396871946</v>
      </c>
    </row>
    <row r="48" spans="1:15" ht="15">
      <c r="A48" s="13">
        <f t="shared" si="0"/>
        <v>1749</v>
      </c>
      <c r="B48" s="16">
        <v>48</v>
      </c>
      <c r="C48" s="16">
        <v>16</v>
      </c>
      <c r="D48" s="16">
        <v>72</v>
      </c>
      <c r="E48" s="16">
        <v>36.5</v>
      </c>
      <c r="F48" s="15"/>
      <c r="G48" s="17">
        <v>0.34987972884321017</v>
      </c>
      <c r="H48" s="17">
        <v>0.11662657628107005</v>
      </c>
      <c r="I48" s="17">
        <v>0.5248195932648152</v>
      </c>
      <c r="J48" s="17">
        <v>0.3567937438905181</v>
      </c>
      <c r="L48" s="17">
        <v>1.0893505357533348</v>
      </c>
      <c r="M48" s="17">
        <v>0.3631168452511116</v>
      </c>
      <c r="N48" s="17">
        <v>1.6340258036300022</v>
      </c>
      <c r="O48" s="17">
        <v>1.1108773216031282</v>
      </c>
    </row>
    <row r="49" spans="1:15" ht="15">
      <c r="A49" s="13">
        <f t="shared" si="0"/>
        <v>1750</v>
      </c>
      <c r="B49" s="16">
        <v>48</v>
      </c>
      <c r="C49" s="16">
        <v>18.6</v>
      </c>
      <c r="D49" s="16">
        <v>53.3</v>
      </c>
      <c r="E49" s="16">
        <v>35.6</v>
      </c>
      <c r="F49" s="15"/>
      <c r="G49" s="17">
        <v>0.34987972884321017</v>
      </c>
      <c r="H49" s="17">
        <v>0.13557839492674395</v>
      </c>
      <c r="I49" s="17">
        <v>0.38851228223631457</v>
      </c>
      <c r="J49" s="17">
        <v>0.3479960899315738</v>
      </c>
      <c r="L49" s="17">
        <v>1.0893505357533348</v>
      </c>
      <c r="M49" s="17">
        <v>0.4221233326044173</v>
      </c>
      <c r="N49" s="17">
        <v>1.2096329907427654</v>
      </c>
      <c r="O49" s="17">
        <v>1.083485826001955</v>
      </c>
    </row>
    <row r="50" spans="1:15" ht="15">
      <c r="A50" s="13">
        <f t="shared" si="0"/>
        <v>1751</v>
      </c>
      <c r="B50" s="16">
        <v>55.3</v>
      </c>
      <c r="C50" s="16">
        <v>16</v>
      </c>
      <c r="D50" s="16">
        <v>48</v>
      </c>
      <c r="E50" s="16">
        <v>41</v>
      </c>
      <c r="F50" s="15"/>
      <c r="G50" s="17">
        <v>0.4030906042714483</v>
      </c>
      <c r="H50" s="17">
        <v>0.11662657628107005</v>
      </c>
      <c r="I50" s="17">
        <v>0.34987972884321017</v>
      </c>
      <c r="J50" s="17">
        <v>0.4007820136852395</v>
      </c>
      <c r="L50" s="17">
        <v>1.2550225963991544</v>
      </c>
      <c r="M50" s="17">
        <v>0.3631168452511116</v>
      </c>
      <c r="N50" s="17">
        <v>1.0893505357533348</v>
      </c>
      <c r="O50" s="17">
        <v>1.2478347996089934</v>
      </c>
    </row>
    <row r="51" spans="1:15" ht="15">
      <c r="A51" s="13">
        <f t="shared" si="0"/>
        <v>1752</v>
      </c>
      <c r="B51" s="16">
        <v>48</v>
      </c>
      <c r="C51" s="16">
        <v>25</v>
      </c>
      <c r="D51" s="16">
        <v>58.6</v>
      </c>
      <c r="E51" s="16">
        <v>33</v>
      </c>
      <c r="F51" s="15"/>
      <c r="G51" s="17">
        <v>0.34987972884321017</v>
      </c>
      <c r="H51" s="17">
        <v>0.18222902543917197</v>
      </c>
      <c r="I51" s="17">
        <v>0.4271448356294191</v>
      </c>
      <c r="J51" s="17">
        <v>0.3225806451612903</v>
      </c>
      <c r="L51" s="17">
        <v>1.0893505357533348</v>
      </c>
      <c r="M51" s="17">
        <v>0.5673700707048619</v>
      </c>
      <c r="N51" s="17">
        <v>1.3299154457321964</v>
      </c>
      <c r="O51" s="17">
        <v>1.0043548387096775</v>
      </c>
    </row>
    <row r="52" spans="1:15" ht="15">
      <c r="A52" s="13">
        <f t="shared" si="0"/>
        <v>1753</v>
      </c>
      <c r="B52" s="16">
        <v>48</v>
      </c>
      <c r="C52" s="16">
        <v>24</v>
      </c>
      <c r="D52" s="16">
        <v>66.6</v>
      </c>
      <c r="E52" s="16"/>
      <c r="F52" s="15"/>
      <c r="G52" s="17">
        <v>0.34987972884321017</v>
      </c>
      <c r="H52" s="17">
        <v>0.17493986442160508</v>
      </c>
      <c r="I52" s="17">
        <v>0.48545812376995406</v>
      </c>
      <c r="J52" s="17">
        <v>0</v>
      </c>
      <c r="L52" s="17">
        <v>1.0893505357533348</v>
      </c>
      <c r="M52" s="17">
        <v>0.5446752678766674</v>
      </c>
      <c r="N52" s="17">
        <v>1.511473868357752</v>
      </c>
      <c r="O52" s="17">
        <v>0</v>
      </c>
    </row>
    <row r="53" spans="1:15" ht="15">
      <c r="A53" s="13">
        <f t="shared" si="0"/>
        <v>1754</v>
      </c>
      <c r="B53" s="16">
        <v>48</v>
      </c>
      <c r="C53" s="16">
        <v>26.6</v>
      </c>
      <c r="D53" s="16"/>
      <c r="E53" s="16"/>
      <c r="F53" s="15"/>
      <c r="G53" s="17">
        <v>0.34987972884321017</v>
      </c>
      <c r="H53" s="17">
        <v>0.19389168306727897</v>
      </c>
      <c r="I53" s="17">
        <v>0</v>
      </c>
      <c r="J53" s="17">
        <v>0</v>
      </c>
      <c r="L53" s="17">
        <v>1.0893505357533348</v>
      </c>
      <c r="M53" s="17">
        <v>0.6036817552299731</v>
      </c>
      <c r="N53" s="17">
        <v>0</v>
      </c>
      <c r="O53" s="17">
        <v>0</v>
      </c>
    </row>
    <row r="54" spans="1:15" ht="15">
      <c r="A54" s="13">
        <f t="shared" si="0"/>
        <v>1755</v>
      </c>
      <c r="B54" s="16">
        <v>48</v>
      </c>
      <c r="C54" s="16">
        <v>40</v>
      </c>
      <c r="D54" s="16">
        <v>60</v>
      </c>
      <c r="E54" s="16">
        <v>40</v>
      </c>
      <c r="F54" s="15"/>
      <c r="G54" s="17">
        <v>0.34987972884321017</v>
      </c>
      <c r="H54" s="17">
        <v>0.2915664407026751</v>
      </c>
      <c r="I54" s="17">
        <v>0.4373496610540127</v>
      </c>
      <c r="J54" s="17">
        <v>0.39100684261974583</v>
      </c>
      <c r="L54" s="17">
        <v>1.0893505357533348</v>
      </c>
      <c r="M54" s="17">
        <v>0.9077921131277791</v>
      </c>
      <c r="N54" s="17">
        <v>1.3616881696916685</v>
      </c>
      <c r="O54" s="17">
        <v>1.2173998044965788</v>
      </c>
    </row>
    <row r="55" spans="1:15" ht="15">
      <c r="A55" s="13">
        <f t="shared" si="0"/>
        <v>1756</v>
      </c>
      <c r="B55" s="16">
        <v>48</v>
      </c>
      <c r="C55" s="16">
        <v>34</v>
      </c>
      <c r="D55" s="16"/>
      <c r="E55" s="16">
        <v>38.8</v>
      </c>
      <c r="F55" s="15"/>
      <c r="G55" s="17">
        <v>0.34987972884321017</v>
      </c>
      <c r="H55" s="17">
        <v>0.24783147459727387</v>
      </c>
      <c r="I55" s="17">
        <v>0</v>
      </c>
      <c r="J55" s="17">
        <v>0.37927663734115347</v>
      </c>
      <c r="L55" s="17">
        <v>1.0893505357533348</v>
      </c>
      <c r="M55" s="17">
        <v>0.7716232961586122</v>
      </c>
      <c r="N55" s="17">
        <v>0</v>
      </c>
      <c r="O55" s="17">
        <v>1.1808778103616813</v>
      </c>
    </row>
    <row r="56" spans="1:15" ht="15">
      <c r="A56" s="13">
        <f t="shared" si="0"/>
        <v>1757</v>
      </c>
      <c r="B56" s="16">
        <v>48</v>
      </c>
      <c r="C56" s="16">
        <v>24</v>
      </c>
      <c r="D56" s="16">
        <v>56</v>
      </c>
      <c r="E56" s="16">
        <v>28</v>
      </c>
      <c r="F56" s="15"/>
      <c r="G56" s="17">
        <v>0.34987972884321017</v>
      </c>
      <c r="H56" s="17">
        <v>0.17493986442160508</v>
      </c>
      <c r="I56" s="17">
        <v>0.40819301698374516</v>
      </c>
      <c r="J56" s="17">
        <v>0.2737047898338221</v>
      </c>
      <c r="L56" s="17">
        <v>1.0893505357533348</v>
      </c>
      <c r="M56" s="17">
        <v>0.5446752678766674</v>
      </c>
      <c r="N56" s="17">
        <v>1.2709089583788906</v>
      </c>
      <c r="O56" s="17">
        <v>0.8521798631476052</v>
      </c>
    </row>
    <row r="57" spans="1:15" ht="15">
      <c r="A57" s="13">
        <f t="shared" si="0"/>
        <v>1758</v>
      </c>
      <c r="B57" s="16">
        <v>48</v>
      </c>
      <c r="C57" s="16"/>
      <c r="D57" s="16">
        <v>60</v>
      </c>
      <c r="E57" s="16">
        <v>44</v>
      </c>
      <c r="F57" s="15"/>
      <c r="G57" s="17">
        <v>0.34987972884321017</v>
      </c>
      <c r="H57" s="17">
        <v>0</v>
      </c>
      <c r="I57" s="17">
        <v>0.4373496610540127</v>
      </c>
      <c r="J57" s="17">
        <v>0.43010752688172044</v>
      </c>
      <c r="L57" s="17">
        <v>1.0893505357533348</v>
      </c>
      <c r="M57" s="17">
        <v>0</v>
      </c>
      <c r="N57" s="17">
        <v>1.3616881696916685</v>
      </c>
      <c r="O57" s="17">
        <v>1.3391397849462368</v>
      </c>
    </row>
    <row r="58" spans="1:15" ht="15">
      <c r="A58" s="13">
        <v>1759</v>
      </c>
      <c r="B58" s="16"/>
      <c r="C58" s="16"/>
      <c r="D58" s="16">
        <v>72</v>
      </c>
      <c r="E58" s="16"/>
      <c r="F58" s="15"/>
      <c r="G58" s="17">
        <v>0</v>
      </c>
      <c r="H58" s="17">
        <v>0</v>
      </c>
      <c r="I58" s="17">
        <v>0.5248195932648152</v>
      </c>
      <c r="J58" s="17">
        <v>0</v>
      </c>
      <c r="L58" s="17">
        <v>0</v>
      </c>
      <c r="M58" s="17">
        <v>0</v>
      </c>
      <c r="N58" s="17">
        <v>1.6340258036300022</v>
      </c>
      <c r="O58" s="17">
        <v>0</v>
      </c>
    </row>
    <row r="59" spans="1:15" ht="15">
      <c r="A59" s="13">
        <f>A58+1</f>
        <v>1760</v>
      </c>
      <c r="B59" s="16">
        <v>48</v>
      </c>
      <c r="C59" s="16"/>
      <c r="D59" s="16"/>
      <c r="E59" s="16">
        <v>32</v>
      </c>
      <c r="F59" s="15"/>
      <c r="G59" s="17">
        <v>0.34987972884321017</v>
      </c>
      <c r="H59" s="17">
        <v>0</v>
      </c>
      <c r="I59" s="17">
        <v>0</v>
      </c>
      <c r="J59" s="17">
        <v>0.3128054740957967</v>
      </c>
      <c r="L59" s="17">
        <v>1.0893505357533348</v>
      </c>
      <c r="M59" s="17">
        <v>0</v>
      </c>
      <c r="N59" s="17">
        <v>0</v>
      </c>
      <c r="O59" s="17">
        <v>0.973919843597263</v>
      </c>
    </row>
    <row r="60" spans="1:15" ht="15">
      <c r="A60" s="13">
        <f>A59+1</f>
        <v>1761</v>
      </c>
      <c r="B60" s="16">
        <v>48</v>
      </c>
      <c r="C60" s="16"/>
      <c r="D60" s="16">
        <v>61.3</v>
      </c>
      <c r="E60" s="16">
        <v>24</v>
      </c>
      <c r="F60" s="15"/>
      <c r="G60" s="17">
        <v>0.34987972884321017</v>
      </c>
      <c r="H60" s="17">
        <v>0</v>
      </c>
      <c r="I60" s="17">
        <v>0.4468255703768496</v>
      </c>
      <c r="J60" s="17">
        <v>0.23460410557184752</v>
      </c>
      <c r="L60" s="17">
        <v>1.0893505357533348</v>
      </c>
      <c r="M60" s="17">
        <v>0</v>
      </c>
      <c r="N60" s="17">
        <v>1.3911914133683214</v>
      </c>
      <c r="O60" s="17">
        <v>0.7304398826979472</v>
      </c>
    </row>
    <row r="61" spans="1:15" ht="15">
      <c r="A61" s="13">
        <f>A60+1</f>
        <v>1762</v>
      </c>
      <c r="B61" s="16">
        <v>56</v>
      </c>
      <c r="C61" s="16"/>
      <c r="D61" s="16">
        <v>64</v>
      </c>
      <c r="E61" s="16">
        <v>30</v>
      </c>
      <c r="F61" s="15"/>
      <c r="G61" s="17">
        <v>0.40819301698374516</v>
      </c>
      <c r="H61" s="17">
        <v>0</v>
      </c>
      <c r="I61" s="17">
        <v>0.4665063051242802</v>
      </c>
      <c r="J61" s="17">
        <v>0.2932551319648094</v>
      </c>
      <c r="L61" s="17">
        <v>1.2709089583788906</v>
      </c>
      <c r="M61" s="17">
        <v>0</v>
      </c>
      <c r="N61" s="17">
        <v>1.4524673810044464</v>
      </c>
      <c r="O61" s="17">
        <v>0.9130498533724342</v>
      </c>
    </row>
    <row r="62" spans="1:6" ht="15">
      <c r="A62" s="12"/>
      <c r="B62" s="16"/>
      <c r="C62" s="16"/>
      <c r="D62" s="16"/>
      <c r="E62" s="16"/>
      <c r="F62" s="17"/>
    </row>
    <row r="63" spans="1:6" ht="15">
      <c r="A63" s="12"/>
      <c r="B63" s="16"/>
      <c r="C63" s="16"/>
      <c r="D63" s="16"/>
      <c r="E63" s="16"/>
      <c r="F63" s="17"/>
    </row>
    <row r="64" spans="1:6" ht="15">
      <c r="A64" s="12"/>
      <c r="B64" s="16"/>
      <c r="C64" s="16"/>
      <c r="D64" s="16"/>
      <c r="E64" s="16"/>
      <c r="F64" s="17"/>
    </row>
    <row r="65" spans="1:6" ht="15">
      <c r="A65" s="12"/>
      <c r="B65" s="16"/>
      <c r="C65" s="16"/>
      <c r="D65" s="16"/>
      <c r="E65" s="16"/>
      <c r="F65" s="17"/>
    </row>
    <row r="66" spans="1:6" ht="15">
      <c r="A66" s="12"/>
      <c r="B66" s="16"/>
      <c r="C66" s="16"/>
      <c r="D66" s="16"/>
      <c r="E66" s="16"/>
      <c r="F66" s="17"/>
    </row>
    <row r="67" spans="1:6" ht="15">
      <c r="A67" s="12"/>
      <c r="B67" s="16"/>
      <c r="C67" s="16"/>
      <c r="D67" s="16"/>
      <c r="E67" s="16"/>
      <c r="F67" s="17"/>
    </row>
    <row r="68" spans="1:6" ht="15">
      <c r="A68" s="12"/>
      <c r="B68" s="16"/>
      <c r="C68" s="16"/>
      <c r="D68" s="16"/>
      <c r="E68" s="16"/>
      <c r="F68" s="17"/>
    </row>
    <row r="69" spans="1:6" ht="15">
      <c r="A69" s="12"/>
      <c r="B69" s="16"/>
      <c r="C69" s="16"/>
      <c r="D69" s="16"/>
      <c r="E69" s="16"/>
      <c r="F69" s="17"/>
    </row>
    <row r="70" spans="1:6" ht="15">
      <c r="A70" s="12"/>
      <c r="B70" s="16"/>
      <c r="C70" s="16"/>
      <c r="D70" s="16"/>
      <c r="E70" s="16"/>
      <c r="F70" s="17"/>
    </row>
    <row r="71" spans="1:6" ht="15">
      <c r="A71" s="12"/>
      <c r="B71" s="16"/>
      <c r="C71" s="16"/>
      <c r="D71" s="16"/>
      <c r="E71" s="16"/>
      <c r="F71" s="17"/>
    </row>
    <row r="72" spans="1:6" ht="15">
      <c r="A72" s="12"/>
      <c r="B72" s="16"/>
      <c r="C72" s="16"/>
      <c r="D72" s="16"/>
      <c r="E72" s="16"/>
      <c r="F72" s="17"/>
    </row>
    <row r="73" spans="1:6" ht="15">
      <c r="A73" s="12"/>
      <c r="B73" s="16"/>
      <c r="C73" s="16"/>
      <c r="D73" s="16"/>
      <c r="E73" s="16"/>
      <c r="F73" s="17"/>
    </row>
    <row r="74" spans="1:6" ht="15">
      <c r="A74" s="12"/>
      <c r="B74" s="16"/>
      <c r="C74" s="16"/>
      <c r="D74" s="16"/>
      <c r="E74" s="16"/>
      <c r="F74" s="17"/>
    </row>
    <row r="75" spans="1:6" ht="15">
      <c r="A75" s="12"/>
      <c r="B75" s="16"/>
      <c r="C75" s="16"/>
      <c r="D75" s="16"/>
      <c r="E75" s="16"/>
      <c r="F75" s="17"/>
    </row>
    <row r="76" spans="1:6" ht="15">
      <c r="A76" s="12"/>
      <c r="B76" s="16"/>
      <c r="C76" s="16"/>
      <c r="D76" s="16"/>
      <c r="E76" s="16"/>
      <c r="F76" s="17"/>
    </row>
    <row r="77" spans="1:6" ht="15">
      <c r="A77" s="12"/>
      <c r="B77" s="17"/>
      <c r="C77" s="17"/>
      <c r="D77" s="17"/>
      <c r="E77" s="17"/>
      <c r="F77" s="17"/>
    </row>
    <row r="78" spans="1:6" ht="15">
      <c r="A78" s="12"/>
      <c r="B78" s="17"/>
      <c r="C78" s="17"/>
      <c r="D78" s="17"/>
      <c r="E78" s="17"/>
      <c r="F78" s="17"/>
    </row>
    <row r="79" spans="1:6" ht="15">
      <c r="A79" s="12"/>
      <c r="B79" s="17"/>
      <c r="C79" s="17"/>
      <c r="D79" s="17"/>
      <c r="E79" s="17"/>
      <c r="F79" s="17"/>
    </row>
    <row r="80" spans="1:6" ht="15">
      <c r="A80" s="12"/>
      <c r="B80" s="17"/>
      <c r="C80" s="17"/>
      <c r="D80" s="17"/>
      <c r="E80" s="17"/>
      <c r="F80" s="17"/>
    </row>
    <row r="81" spans="1:6" ht="15">
      <c r="A81" s="12"/>
      <c r="B81" s="17"/>
      <c r="C81" s="17"/>
      <c r="D81" s="17"/>
      <c r="E81" s="17"/>
      <c r="F81" s="17"/>
    </row>
    <row r="82" spans="1:6" ht="15">
      <c r="A82" s="12"/>
      <c r="B82" s="17"/>
      <c r="C82" s="17"/>
      <c r="D82" s="17"/>
      <c r="E82" s="17"/>
      <c r="F82" s="17"/>
    </row>
    <row r="83" spans="1:6" ht="15">
      <c r="A83" s="12"/>
      <c r="B83" s="17"/>
      <c r="C83" s="17"/>
      <c r="D83" s="17"/>
      <c r="E83" s="17"/>
      <c r="F83" s="17"/>
    </row>
    <row r="84" spans="1:6" ht="15">
      <c r="A84" s="12"/>
      <c r="B84" s="17"/>
      <c r="C84" s="17"/>
      <c r="D84" s="17"/>
      <c r="E84" s="17"/>
      <c r="F84" s="17"/>
    </row>
    <row r="85" spans="1:6" ht="15">
      <c r="A85" s="12"/>
      <c r="B85" s="17"/>
      <c r="C85" s="17"/>
      <c r="D85" s="17"/>
      <c r="E85" s="17"/>
      <c r="F85" s="17"/>
    </row>
    <row r="86" spans="1:6" ht="15">
      <c r="A86" s="12"/>
      <c r="B86" s="17"/>
      <c r="C86" s="17"/>
      <c r="D86" s="17"/>
      <c r="E86" s="17"/>
      <c r="F86" s="17"/>
    </row>
    <row r="87" spans="1:6" ht="15">
      <c r="A87" s="12"/>
      <c r="B87" s="17"/>
      <c r="C87" s="17"/>
      <c r="D87" s="17"/>
      <c r="E87" s="17"/>
      <c r="F87" s="17"/>
    </row>
    <row r="88" spans="1:6" ht="15">
      <c r="A88" s="12"/>
      <c r="B88" s="17"/>
      <c r="C88" s="17"/>
      <c r="D88" s="17"/>
      <c r="E88" s="17"/>
      <c r="F88" s="17"/>
    </row>
    <row r="89" spans="1:6" ht="15">
      <c r="A89" s="12"/>
      <c r="B89" s="17"/>
      <c r="C89" s="17"/>
      <c r="D89" s="17"/>
      <c r="E89" s="17"/>
      <c r="F89" s="17"/>
    </row>
    <row r="90" spans="1:6" ht="15">
      <c r="A90" s="12"/>
      <c r="B90" s="17"/>
      <c r="C90" s="17"/>
      <c r="D90" s="17"/>
      <c r="E90" s="17"/>
      <c r="F90" s="17"/>
    </row>
    <row r="91" spans="1:6" ht="15">
      <c r="A91" s="12"/>
      <c r="B91" s="17"/>
      <c r="C91" s="17"/>
      <c r="D91" s="17"/>
      <c r="E91" s="17"/>
      <c r="F91" s="17"/>
    </row>
    <row r="92" spans="1:6" ht="15">
      <c r="A92" s="12"/>
      <c r="B92" s="17"/>
      <c r="C92" s="17"/>
      <c r="D92" s="17"/>
      <c r="E92" s="17"/>
      <c r="F92" s="17"/>
    </row>
    <row r="93" spans="1:6" ht="15">
      <c r="A93" s="12"/>
      <c r="B93" s="17"/>
      <c r="C93" s="17"/>
      <c r="D93" s="17"/>
      <c r="E93" s="17"/>
      <c r="F93" s="17"/>
    </row>
    <row r="94" spans="1:6" ht="15">
      <c r="A94" s="12"/>
      <c r="B94" s="17"/>
      <c r="C94" s="17"/>
      <c r="D94" s="17"/>
      <c r="E94" s="17"/>
      <c r="F94" s="17"/>
    </row>
    <row r="95" spans="1:6" ht="15">
      <c r="A95" s="12"/>
      <c r="B95" s="17"/>
      <c r="C95" s="17"/>
      <c r="D95" s="17"/>
      <c r="E95" s="17"/>
      <c r="F95" s="17"/>
    </row>
    <row r="96" spans="1:6" ht="15">
      <c r="A96" s="12"/>
      <c r="B96" s="17"/>
      <c r="C96" s="17"/>
      <c r="D96" s="17"/>
      <c r="E96" s="17"/>
      <c r="F96" s="17"/>
    </row>
    <row r="97" spans="1:6" ht="15">
      <c r="A97" s="12"/>
      <c r="B97" s="17"/>
      <c r="C97" s="17"/>
      <c r="D97" s="17"/>
      <c r="E97" s="17"/>
      <c r="F97" s="17"/>
    </row>
    <row r="98" spans="1:6" ht="15">
      <c r="A98" s="12"/>
      <c r="B98" s="17"/>
      <c r="C98" s="17"/>
      <c r="D98" s="17"/>
      <c r="E98" s="17"/>
      <c r="F98" s="17"/>
    </row>
    <row r="99" spans="1:6" ht="15">
      <c r="A99" s="12"/>
      <c r="B99" s="17"/>
      <c r="C99" s="17"/>
      <c r="D99" s="17"/>
      <c r="E99" s="17"/>
      <c r="F99" s="17"/>
    </row>
    <row r="100" spans="1:6" ht="15">
      <c r="A100" s="12"/>
      <c r="B100" s="17"/>
      <c r="C100" s="17"/>
      <c r="D100" s="17"/>
      <c r="E100" s="17"/>
      <c r="F100" s="17"/>
    </row>
    <row r="101" spans="1:6" ht="15">
      <c r="A101" s="12"/>
      <c r="B101" s="17"/>
      <c r="C101" s="17"/>
      <c r="D101" s="17"/>
      <c r="E101" s="17"/>
      <c r="F101" s="17"/>
    </row>
    <row r="102" spans="1:6" ht="15">
      <c r="A102" s="12"/>
      <c r="B102" s="17"/>
      <c r="C102" s="17"/>
      <c r="D102" s="17"/>
      <c r="E102" s="17"/>
      <c r="F102" s="17"/>
    </row>
    <row r="103" spans="1:6" ht="15">
      <c r="A103" s="12"/>
      <c r="B103" s="17"/>
      <c r="C103" s="17"/>
      <c r="D103" s="17"/>
      <c r="E103" s="17"/>
      <c r="F103" s="17"/>
    </row>
    <row r="104" spans="1:6" ht="15">
      <c r="A104" s="12"/>
      <c r="B104" s="17"/>
      <c r="C104" s="17"/>
      <c r="D104" s="17"/>
      <c r="E104" s="17"/>
      <c r="F104" s="17"/>
    </row>
    <row r="105" spans="1:6" ht="15">
      <c r="A105" s="12"/>
      <c r="B105" s="17"/>
      <c r="C105" s="17"/>
      <c r="D105" s="17"/>
      <c r="E105" s="17"/>
      <c r="F105" s="17"/>
    </row>
    <row r="106" spans="1:6" ht="15">
      <c r="A106" s="12"/>
      <c r="B106" s="17"/>
      <c r="C106" s="17"/>
      <c r="D106" s="17"/>
      <c r="E106" s="17"/>
      <c r="F106" s="17"/>
    </row>
    <row r="107" spans="1:6" ht="15">
      <c r="A107" s="12"/>
      <c r="B107" s="17"/>
      <c r="C107" s="17"/>
      <c r="D107" s="17"/>
      <c r="E107" s="17"/>
      <c r="F107" s="17"/>
    </row>
    <row r="108" spans="1:6" ht="15">
      <c r="A108" s="12"/>
      <c r="B108" s="17"/>
      <c r="C108" s="17"/>
      <c r="D108" s="17"/>
      <c r="E108" s="17"/>
      <c r="F108" s="17"/>
    </row>
    <row r="109" spans="1:6" ht="15">
      <c r="A109" s="12"/>
      <c r="B109" s="17"/>
      <c r="C109" s="17"/>
      <c r="D109" s="17"/>
      <c r="E109" s="17"/>
      <c r="F109" s="17"/>
    </row>
    <row r="110" spans="1:6" ht="15">
      <c r="A110" s="12"/>
      <c r="B110" s="17"/>
      <c r="C110" s="17"/>
      <c r="D110" s="17"/>
      <c r="E110" s="17"/>
      <c r="F110" s="17"/>
    </row>
    <row r="111" spans="1:6" ht="15">
      <c r="A111" s="12"/>
      <c r="B111" s="17"/>
      <c r="C111" s="17"/>
      <c r="D111" s="17"/>
      <c r="E111" s="17"/>
      <c r="F111" s="17"/>
    </row>
    <row r="112" spans="1:6" ht="15">
      <c r="A112" s="12"/>
      <c r="B112" s="17"/>
      <c r="C112" s="17"/>
      <c r="D112" s="17"/>
      <c r="E112" s="17"/>
      <c r="F112" s="17"/>
    </row>
    <row r="113" spans="1:6" ht="15">
      <c r="A113" s="12"/>
      <c r="B113" s="17"/>
      <c r="C113" s="17"/>
      <c r="D113" s="17"/>
      <c r="E113" s="17"/>
      <c r="F113" s="17"/>
    </row>
    <row r="114" spans="1:6" ht="15">
      <c r="A114" s="12"/>
      <c r="B114" s="17"/>
      <c r="C114" s="17"/>
      <c r="D114" s="17"/>
      <c r="E114" s="17"/>
      <c r="F114" s="17"/>
    </row>
    <row r="115" spans="1:6" ht="15">
      <c r="A115" s="12"/>
      <c r="B115" s="17"/>
      <c r="C115" s="17"/>
      <c r="D115" s="17"/>
      <c r="E115" s="17"/>
      <c r="F115" s="17"/>
    </row>
    <row r="116" spans="1:6" ht="15">
      <c r="A116" s="12"/>
      <c r="B116" s="17"/>
      <c r="C116" s="17"/>
      <c r="D116" s="17"/>
      <c r="E116" s="17"/>
      <c r="F116" s="17"/>
    </row>
    <row r="117" spans="1:6" ht="15">
      <c r="A117" s="12"/>
      <c r="B117" s="17"/>
      <c r="C117" s="17"/>
      <c r="D117" s="17"/>
      <c r="E117" s="17"/>
      <c r="F117" s="17"/>
    </row>
    <row r="118" spans="1:6" ht="15">
      <c r="A118" s="12"/>
      <c r="B118" s="17"/>
      <c r="C118" s="17"/>
      <c r="D118" s="17"/>
      <c r="E118" s="17"/>
      <c r="F118" s="17"/>
    </row>
    <row r="119" spans="1:6" ht="15">
      <c r="A119" s="12"/>
      <c r="B119" s="17"/>
      <c r="C119" s="17"/>
      <c r="D119" s="17"/>
      <c r="E119" s="17"/>
      <c r="F119" s="17"/>
    </row>
    <row r="120" spans="1:6" ht="15">
      <c r="A120" s="12"/>
      <c r="B120" s="17"/>
      <c r="C120" s="17"/>
      <c r="D120" s="17"/>
      <c r="E120" s="17"/>
      <c r="F120" s="17"/>
    </row>
    <row r="121" spans="1:6" ht="15">
      <c r="A121" s="12"/>
      <c r="B121" s="17"/>
      <c r="C121" s="17"/>
      <c r="D121" s="17"/>
      <c r="E121" s="17"/>
      <c r="F121" s="17"/>
    </row>
    <row r="122" spans="1:6" ht="15">
      <c r="A122" s="12"/>
      <c r="B122" s="17"/>
      <c r="C122" s="17"/>
      <c r="D122" s="17"/>
      <c r="E122" s="17"/>
      <c r="F122" s="17"/>
    </row>
    <row r="123" spans="1:6" ht="15">
      <c r="A123" s="12"/>
      <c r="B123" s="17"/>
      <c r="C123" s="17"/>
      <c r="D123" s="17"/>
      <c r="E123" s="17"/>
      <c r="F123" s="17"/>
    </row>
    <row r="124" spans="1:6" ht="15">
      <c r="A124" s="12"/>
      <c r="B124" s="17"/>
      <c r="C124" s="17"/>
      <c r="D124" s="17"/>
      <c r="E124" s="17"/>
      <c r="F124" s="17"/>
    </row>
    <row r="125" spans="1:6" ht="15">
      <c r="A125" s="12"/>
      <c r="B125" s="17"/>
      <c r="C125" s="17"/>
      <c r="D125" s="17"/>
      <c r="E125" s="17"/>
      <c r="F125" s="17"/>
    </row>
    <row r="126" spans="1:6" ht="15">
      <c r="A126" s="12"/>
      <c r="B126" s="17"/>
      <c r="C126" s="17"/>
      <c r="D126" s="17"/>
      <c r="E126" s="17"/>
      <c r="F126" s="17"/>
    </row>
    <row r="127" spans="1:6" ht="15">
      <c r="A127" s="12"/>
      <c r="B127" s="17"/>
      <c r="C127" s="17"/>
      <c r="D127" s="17"/>
      <c r="E127" s="17"/>
      <c r="F127" s="17"/>
    </row>
    <row r="128" spans="1:6" ht="15">
      <c r="A128" s="12"/>
      <c r="B128" s="17"/>
      <c r="C128" s="17"/>
      <c r="D128" s="17"/>
      <c r="E128" s="17"/>
      <c r="F128" s="17"/>
    </row>
    <row r="129" spans="1:6" ht="15">
      <c r="A129" s="12"/>
      <c r="B129" s="17"/>
      <c r="C129" s="17"/>
      <c r="D129" s="17"/>
      <c r="E129" s="17"/>
      <c r="F129" s="17"/>
    </row>
    <row r="130" spans="1:5" ht="15">
      <c r="A130" s="12"/>
      <c r="B130" s="17"/>
      <c r="C130" s="17"/>
      <c r="D130" s="17"/>
      <c r="E130" s="17"/>
    </row>
    <row r="131" spans="1:5" ht="15">
      <c r="A131" s="12"/>
      <c r="B131" s="17"/>
      <c r="C131" s="17"/>
      <c r="D131" s="17"/>
      <c r="E131" s="17"/>
    </row>
    <row r="132" spans="1:5" ht="15">
      <c r="A132" s="12"/>
      <c r="B132" s="17"/>
      <c r="C132" s="17"/>
      <c r="D132" s="17"/>
      <c r="E132" s="17"/>
    </row>
    <row r="133" spans="1:5" ht="15">
      <c r="A133" s="12"/>
      <c r="B133" s="17"/>
      <c r="C133" s="17"/>
      <c r="D133" s="17"/>
      <c r="E133" s="17"/>
    </row>
    <row r="134" spans="1:5" ht="15">
      <c r="A134" s="12"/>
      <c r="B134" s="17"/>
      <c r="C134" s="17"/>
      <c r="D134" s="17"/>
      <c r="E134" s="17"/>
    </row>
    <row r="135" spans="1:5" ht="15">
      <c r="A135" s="12"/>
      <c r="B135" s="17"/>
      <c r="C135" s="17"/>
      <c r="D135" s="17"/>
      <c r="E135" s="17"/>
    </row>
    <row r="136" spans="1:5" ht="15">
      <c r="A136" s="12"/>
      <c r="B136" s="17"/>
      <c r="C136" s="17"/>
      <c r="D136" s="17"/>
      <c r="E136" s="17"/>
    </row>
    <row r="137" spans="1:5" ht="15">
      <c r="A137" s="12"/>
      <c r="B137" s="17"/>
      <c r="C137" s="17"/>
      <c r="D137" s="17"/>
      <c r="E137" s="17"/>
    </row>
    <row r="138" spans="1:5" ht="15">
      <c r="A138" s="12"/>
      <c r="B138" s="17"/>
      <c r="C138" s="17"/>
      <c r="D138" s="17"/>
      <c r="E138" s="17"/>
    </row>
    <row r="139" spans="1:5" ht="15">
      <c r="A139" s="12"/>
      <c r="B139" s="17"/>
      <c r="C139" s="17"/>
      <c r="D139" s="17"/>
      <c r="E139" s="17"/>
    </row>
    <row r="140" spans="1:5" ht="15">
      <c r="A140" s="12"/>
      <c r="B140" s="17"/>
      <c r="C140" s="17"/>
      <c r="D140" s="17"/>
      <c r="E140" s="17"/>
    </row>
    <row r="141" spans="1:5" ht="15">
      <c r="A141" s="12"/>
      <c r="B141" s="17"/>
      <c r="C141" s="17"/>
      <c r="D141" s="17"/>
      <c r="E141" s="17"/>
    </row>
    <row r="142" spans="1:5" ht="15">
      <c r="A142" s="12"/>
      <c r="B142" s="17"/>
      <c r="C142" s="17"/>
      <c r="D142" s="17"/>
      <c r="E142" s="17"/>
    </row>
    <row r="143" spans="1:5" ht="15">
      <c r="A143" s="12"/>
      <c r="B143" s="17"/>
      <c r="C143" s="17"/>
      <c r="D143" s="17"/>
      <c r="E143" s="17"/>
    </row>
    <row r="144" spans="1:5" ht="15">
      <c r="A144" s="12"/>
      <c r="B144" s="17"/>
      <c r="C144" s="17"/>
      <c r="D144" s="17"/>
      <c r="E144" s="17"/>
    </row>
    <row r="145" spans="1:5" ht="15">
      <c r="A145" s="12"/>
      <c r="B145" s="17"/>
      <c r="C145" s="17"/>
      <c r="D145" s="17"/>
      <c r="E145" s="17"/>
    </row>
    <row r="146" spans="1:5" ht="15">
      <c r="A146" s="12"/>
      <c r="B146" s="17"/>
      <c r="C146" s="17"/>
      <c r="D146" s="17"/>
      <c r="E146" s="17"/>
    </row>
    <row r="147" spans="1:5" ht="15">
      <c r="A147" s="12"/>
      <c r="B147" s="17"/>
      <c r="C147" s="17"/>
      <c r="D147" s="17"/>
      <c r="E147" s="17"/>
    </row>
    <row r="148" spans="1:5" ht="15">
      <c r="A148" s="12"/>
      <c r="B148" s="17"/>
      <c r="C148" s="17"/>
      <c r="D148" s="17"/>
      <c r="E148" s="17"/>
    </row>
    <row r="149" spans="1:5" ht="15">
      <c r="A149" s="12"/>
      <c r="B149" s="17"/>
      <c r="C149" s="17"/>
      <c r="D149" s="17"/>
      <c r="E149" s="17"/>
    </row>
    <row r="150" spans="1:5" ht="15">
      <c r="A150" s="12"/>
      <c r="B150" s="17"/>
      <c r="C150" s="17"/>
      <c r="D150" s="17"/>
      <c r="E150" s="17"/>
    </row>
    <row r="151" spans="1:5" ht="15">
      <c r="A151" s="12"/>
      <c r="B151" s="17"/>
      <c r="C151" s="17"/>
      <c r="D151" s="17"/>
      <c r="E151" s="17"/>
    </row>
    <row r="152" spans="1:5" ht="15">
      <c r="A152" s="12"/>
      <c r="B152" s="17"/>
      <c r="C152" s="17"/>
      <c r="D152" s="17"/>
      <c r="E152" s="17"/>
    </row>
    <row r="153" spans="1:5" ht="15">
      <c r="A153" s="12"/>
      <c r="B153" s="17"/>
      <c r="C153" s="17"/>
      <c r="D153" s="17"/>
      <c r="E153" s="17"/>
    </row>
    <row r="154" spans="1:5" ht="15">
      <c r="A154" s="12"/>
      <c r="B154" s="17"/>
      <c r="C154" s="17"/>
      <c r="D154" s="17"/>
      <c r="E154" s="17"/>
    </row>
    <row r="155" spans="1:5" ht="15">
      <c r="A155" s="12"/>
      <c r="B155" s="17"/>
      <c r="C155" s="17"/>
      <c r="D155" s="17"/>
      <c r="E155" s="17"/>
    </row>
    <row r="156" spans="1:5" ht="15">
      <c r="A156" s="12"/>
      <c r="B156" s="17"/>
      <c r="C156" s="17"/>
      <c r="D156" s="17"/>
      <c r="E156" s="17"/>
    </row>
    <row r="157" spans="1:5" ht="15">
      <c r="A157" s="12"/>
      <c r="B157" s="17"/>
      <c r="C157" s="17"/>
      <c r="D157" s="17"/>
      <c r="E157" s="17"/>
    </row>
    <row r="158" spans="1:5" ht="15">
      <c r="A158" s="12"/>
      <c r="B158" s="17"/>
      <c r="C158" s="17"/>
      <c r="D158" s="17"/>
      <c r="E158" s="17"/>
    </row>
    <row r="159" spans="1:5" ht="15">
      <c r="A159" s="12"/>
      <c r="B159" s="17"/>
      <c r="C159" s="17"/>
      <c r="D159" s="17"/>
      <c r="E159" s="17"/>
    </row>
    <row r="160" spans="1:5" ht="15">
      <c r="A160" s="12"/>
      <c r="B160" s="17"/>
      <c r="C160" s="17"/>
      <c r="D160" s="17"/>
      <c r="E160" s="17"/>
    </row>
    <row r="161" spans="1:5" ht="15">
      <c r="A161" s="12"/>
      <c r="B161" s="17"/>
      <c r="C161" s="17"/>
      <c r="D161" s="17"/>
      <c r="E161" s="17"/>
    </row>
    <row r="162" spans="1:5" ht="15">
      <c r="A162" s="12"/>
      <c r="B162" s="17"/>
      <c r="C162" s="17"/>
      <c r="D162" s="17"/>
      <c r="E162" s="17"/>
    </row>
    <row r="163" spans="1:5" ht="15">
      <c r="A163" s="12"/>
      <c r="B163" s="17"/>
      <c r="C163" s="17"/>
      <c r="D163" s="17"/>
      <c r="E163" s="17"/>
    </row>
    <row r="164" spans="1:5" ht="15">
      <c r="A164" s="12"/>
      <c r="B164" s="17"/>
      <c r="C164" s="17"/>
      <c r="D164" s="17"/>
      <c r="E164" s="17"/>
    </row>
    <row r="165" spans="1:5" ht="15">
      <c r="A165" s="12"/>
      <c r="B165" s="17"/>
      <c r="C165" s="17"/>
      <c r="D165" s="17"/>
      <c r="E165" s="17"/>
    </row>
    <row r="166" spans="1:5" ht="15">
      <c r="A166" s="12"/>
      <c r="B166" s="17"/>
      <c r="C166" s="17"/>
      <c r="D166" s="17"/>
      <c r="E166" s="17"/>
    </row>
    <row r="167" spans="1:5" ht="15">
      <c r="A167" s="12"/>
      <c r="B167" s="17"/>
      <c r="C167" s="17"/>
      <c r="D167" s="17"/>
      <c r="E167" s="17"/>
    </row>
    <row r="168" spans="1:5" ht="15">
      <c r="A168" s="12"/>
      <c r="B168" s="17"/>
      <c r="C168" s="17"/>
      <c r="D168" s="17"/>
      <c r="E168" s="17"/>
    </row>
    <row r="169" spans="1:5" ht="15">
      <c r="A169" s="12"/>
      <c r="B169" s="17"/>
      <c r="C169" s="17"/>
      <c r="D169" s="17"/>
      <c r="E169" s="17"/>
    </row>
    <row r="170" spans="1:5" ht="15">
      <c r="A170" s="12"/>
      <c r="B170" s="17"/>
      <c r="C170" s="17"/>
      <c r="D170" s="17"/>
      <c r="E170" s="17"/>
    </row>
    <row r="171" spans="1:5" ht="15">
      <c r="A171" s="12"/>
      <c r="B171" s="17"/>
      <c r="C171" s="17"/>
      <c r="D171" s="17"/>
      <c r="E171" s="17"/>
    </row>
    <row r="172" spans="1:5" ht="15">
      <c r="A172" s="12"/>
      <c r="B172" s="17"/>
      <c r="C172" s="17"/>
      <c r="D172" s="17"/>
      <c r="E172" s="17"/>
    </row>
    <row r="173" spans="1:5" ht="15">
      <c r="A173" s="12"/>
      <c r="B173" s="17"/>
      <c r="C173" s="17"/>
      <c r="D173" s="17"/>
      <c r="E173" s="17"/>
    </row>
    <row r="174" spans="1:5" ht="15">
      <c r="A174" s="12"/>
      <c r="B174" s="17"/>
      <c r="C174" s="17"/>
      <c r="D174" s="17"/>
      <c r="E174" s="17"/>
    </row>
    <row r="175" spans="1:5" ht="15">
      <c r="A175" s="12"/>
      <c r="B175" s="17"/>
      <c r="C175" s="17"/>
      <c r="D175" s="17"/>
      <c r="E175" s="17"/>
    </row>
    <row r="176" spans="1:5" ht="15">
      <c r="A176" s="12"/>
      <c r="B176" s="17"/>
      <c r="C176" s="17"/>
      <c r="D176" s="17"/>
      <c r="E176" s="17"/>
    </row>
    <row r="177" spans="1:5" ht="15">
      <c r="A177" s="12"/>
      <c r="B177" s="17"/>
      <c r="C177" s="17"/>
      <c r="D177" s="17"/>
      <c r="E177" s="17"/>
    </row>
    <row r="178" spans="1:5" ht="15">
      <c r="A178" s="12"/>
      <c r="B178" s="17"/>
      <c r="C178" s="17"/>
      <c r="D178" s="17"/>
      <c r="E178" s="17"/>
    </row>
    <row r="179" spans="1:5" ht="15">
      <c r="A179" s="12"/>
      <c r="B179" s="17"/>
      <c r="C179" s="17"/>
      <c r="D179" s="17"/>
      <c r="E179" s="17"/>
    </row>
    <row r="180" spans="1:5" ht="15">
      <c r="A180" s="12"/>
      <c r="B180" s="17"/>
      <c r="C180" s="17"/>
      <c r="D180" s="17"/>
      <c r="E180" s="17"/>
    </row>
    <row r="181" spans="1:5" ht="15">
      <c r="A181" s="12"/>
      <c r="B181" s="17"/>
      <c r="C181" s="17"/>
      <c r="D181" s="17"/>
      <c r="E181" s="17"/>
    </row>
    <row r="182" spans="1:5" ht="15">
      <c r="A182" s="12"/>
      <c r="B182" s="17"/>
      <c r="C182" s="17"/>
      <c r="D182" s="17"/>
      <c r="E182" s="17"/>
    </row>
    <row r="183" spans="1:5" ht="15">
      <c r="A183" s="12"/>
      <c r="B183" s="17"/>
      <c r="C183" s="17"/>
      <c r="D183" s="17"/>
      <c r="E183" s="17"/>
    </row>
    <row r="184" spans="1:5" ht="15">
      <c r="A184" s="12"/>
      <c r="B184" s="17"/>
      <c r="C184" s="17"/>
      <c r="D184" s="17"/>
      <c r="E184" s="17"/>
    </row>
    <row r="185" spans="1:5" ht="15">
      <c r="A185" s="12"/>
      <c r="B185" s="17"/>
      <c r="C185" s="17"/>
      <c r="D185" s="17"/>
      <c r="E185" s="17"/>
    </row>
    <row r="186" spans="1:5" ht="15">
      <c r="A186" s="12"/>
      <c r="B186" s="17"/>
      <c r="C186" s="17"/>
      <c r="D186" s="17"/>
      <c r="E186" s="17"/>
    </row>
    <row r="187" spans="1:5" ht="15">
      <c r="A187" s="12"/>
      <c r="B187" s="17"/>
      <c r="C187" s="17"/>
      <c r="D187" s="17"/>
      <c r="E187" s="17"/>
    </row>
    <row r="188" spans="1:5" ht="15">
      <c r="A188" s="12"/>
      <c r="B188" s="17"/>
      <c r="C188" s="17"/>
      <c r="D188" s="17"/>
      <c r="E188" s="17"/>
    </row>
    <row r="1729" ht="15">
      <c r="E1729" s="18"/>
    </row>
  </sheetData>
  <printOptions gridLines="1"/>
  <pageMargins left="0.2362204724409449" right="0.2362204724409449" top="0.2362204724409449" bottom="0.5118110236220472" header="0" footer="0.5118110236220472"/>
  <pageSetup orientation="portrait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2"/>
  <sheetViews>
    <sheetView showZeros="0" zoomScale="125" zoomScaleNormal="125" workbookViewId="0" topLeftCell="A1">
      <selection activeCell="A5" sqref="A5"/>
    </sheetView>
  </sheetViews>
  <sheetFormatPr defaultColWidth="9.140625" defaultRowHeight="12.75"/>
  <cols>
    <col min="1" max="1" width="14.28125" style="9" customWidth="1"/>
    <col min="2" max="2" width="8.421875" style="8" customWidth="1"/>
    <col min="3" max="3" width="9.8515625" style="8" customWidth="1"/>
    <col min="4" max="4" width="9.28125" style="8" customWidth="1"/>
    <col min="5" max="5" width="8.00390625" style="8" customWidth="1"/>
    <col min="6" max="6" width="7.421875" style="8" customWidth="1"/>
    <col min="7" max="7" width="4.7109375" style="8" customWidth="1"/>
    <col min="8" max="8" width="9.28125" style="8" customWidth="1"/>
    <col min="9" max="9" width="8.140625" style="8" customWidth="1"/>
    <col min="10" max="10" width="8.8515625" style="8" customWidth="1"/>
    <col min="11" max="11" width="9.8515625" style="8" customWidth="1"/>
    <col min="12" max="12" width="7.28125" style="8" customWidth="1"/>
    <col min="13" max="13" width="3.8515625" style="8" customWidth="1"/>
    <col min="14" max="14" width="11.28125" style="8" customWidth="1"/>
    <col min="15" max="15" width="11.8515625" style="8" customWidth="1"/>
    <col min="16" max="16" width="14.7109375" style="8" customWidth="1"/>
    <col min="17" max="17" width="11.421875" style="8" customWidth="1"/>
    <col min="18" max="18" width="11.28125" style="8" customWidth="1"/>
    <col min="19" max="16384" width="8.8515625" style="8" customWidth="1"/>
  </cols>
  <sheetData>
    <row r="1" spans="1:6" ht="15.75">
      <c r="A1" s="1" t="s">
        <v>77</v>
      </c>
      <c r="B1" s="22"/>
      <c r="C1" s="24" t="s">
        <v>79</v>
      </c>
      <c r="D1" s="9"/>
      <c r="E1" s="9"/>
      <c r="F1" s="9"/>
    </row>
    <row r="2" spans="1:2" ht="15">
      <c r="A2" s="5" t="s">
        <v>78</v>
      </c>
      <c r="B2" s="7"/>
    </row>
    <row r="3" spans="1:2" ht="15">
      <c r="A3" s="1" t="s">
        <v>2</v>
      </c>
      <c r="B3" s="22"/>
    </row>
    <row r="4" spans="1:2" ht="15">
      <c r="A4" s="5" t="s">
        <v>125</v>
      </c>
      <c r="B4" s="56"/>
    </row>
    <row r="5" spans="2:18" ht="15">
      <c r="B5" s="57" t="s">
        <v>83</v>
      </c>
      <c r="C5" s="58"/>
      <c r="D5" s="58"/>
      <c r="E5" s="58"/>
      <c r="F5" s="63"/>
      <c r="H5" s="65" t="s">
        <v>84</v>
      </c>
      <c r="I5" s="58"/>
      <c r="J5" s="58"/>
      <c r="K5" s="58"/>
      <c r="L5" s="63"/>
      <c r="N5" s="57" t="s">
        <v>103</v>
      </c>
      <c r="O5" s="58"/>
      <c r="P5" s="58"/>
      <c r="Q5" s="58"/>
      <c r="R5" s="63"/>
    </row>
    <row r="6" spans="1:16" s="13" customFormat="1" ht="15">
      <c r="A6" s="12"/>
      <c r="P6" s="13" t="s">
        <v>104</v>
      </c>
    </row>
    <row r="7" spans="1:18" s="54" customFormat="1" ht="15">
      <c r="A7" s="14" t="s">
        <v>4</v>
      </c>
      <c r="B7" s="54" t="s">
        <v>108</v>
      </c>
      <c r="C7" s="54" t="s">
        <v>109</v>
      </c>
      <c r="D7" s="54" t="s">
        <v>110</v>
      </c>
      <c r="E7" s="54" t="s">
        <v>112</v>
      </c>
      <c r="F7" s="54" t="s">
        <v>111</v>
      </c>
      <c r="H7" s="54" t="s">
        <v>108</v>
      </c>
      <c r="I7" s="54" t="s">
        <v>109</v>
      </c>
      <c r="J7" s="54" t="s">
        <v>110</v>
      </c>
      <c r="K7" s="54" t="s">
        <v>112</v>
      </c>
      <c r="L7" s="54" t="s">
        <v>111</v>
      </c>
      <c r="N7" s="54" t="s">
        <v>108</v>
      </c>
      <c r="O7" s="54" t="s">
        <v>109</v>
      </c>
      <c r="P7" s="54" t="s">
        <v>110</v>
      </c>
      <c r="Q7" s="54" t="s">
        <v>112</v>
      </c>
      <c r="R7" s="54" t="s">
        <v>111</v>
      </c>
    </row>
    <row r="8" spans="1:18" s="54" customFormat="1" ht="15">
      <c r="A8" s="14" t="s">
        <v>6</v>
      </c>
      <c r="B8" s="54" t="s">
        <v>7</v>
      </c>
      <c r="C8" s="54" t="s">
        <v>7</v>
      </c>
      <c r="D8" s="64" t="s">
        <v>7</v>
      </c>
      <c r="E8" s="54" t="s">
        <v>7</v>
      </c>
      <c r="F8" s="54" t="s">
        <v>7</v>
      </c>
      <c r="H8" s="54" t="s">
        <v>7</v>
      </c>
      <c r="I8" s="54" t="s">
        <v>7</v>
      </c>
      <c r="J8" s="64" t="s">
        <v>7</v>
      </c>
      <c r="K8" s="54" t="s">
        <v>7</v>
      </c>
      <c r="L8" s="54" t="s">
        <v>7</v>
      </c>
      <c r="N8" s="54" t="s">
        <v>8</v>
      </c>
      <c r="O8" s="54" t="s">
        <v>8</v>
      </c>
      <c r="P8" s="54" t="s">
        <v>8</v>
      </c>
      <c r="Q8" s="54" t="s">
        <v>8</v>
      </c>
      <c r="R8" s="54" t="s">
        <v>8</v>
      </c>
    </row>
    <row r="9" spans="1:18" s="54" customFormat="1" ht="15">
      <c r="A9" s="14" t="s">
        <v>5</v>
      </c>
      <c r="B9" s="54" t="s">
        <v>24</v>
      </c>
      <c r="C9" s="54" t="s">
        <v>70</v>
      </c>
      <c r="D9" s="54" t="s">
        <v>69</v>
      </c>
      <c r="E9" s="54" t="s">
        <v>24</v>
      </c>
      <c r="F9" s="54" t="s">
        <v>34</v>
      </c>
      <c r="H9" s="54" t="s">
        <v>71</v>
      </c>
      <c r="I9" s="54" t="s">
        <v>71</v>
      </c>
      <c r="J9" s="55" t="s">
        <v>69</v>
      </c>
      <c r="K9" s="54" t="s">
        <v>71</v>
      </c>
      <c r="L9" s="54" t="s">
        <v>68</v>
      </c>
      <c r="N9" s="54" t="s">
        <v>71</v>
      </c>
      <c r="O9" s="54" t="s">
        <v>71</v>
      </c>
      <c r="P9" s="55" t="s">
        <v>72</v>
      </c>
      <c r="Q9" s="54" t="s">
        <v>71</v>
      </c>
      <c r="R9" s="54" t="s">
        <v>68</v>
      </c>
    </row>
    <row r="10" spans="1:18" ht="15">
      <c r="A10" s="13">
        <v>1711</v>
      </c>
      <c r="B10" s="16">
        <v>24</v>
      </c>
      <c r="C10" s="16">
        <v>12</v>
      </c>
      <c r="D10" s="16">
        <v>47</v>
      </c>
      <c r="E10" s="16">
        <v>4</v>
      </c>
      <c r="F10" s="16"/>
      <c r="G10" s="16"/>
      <c r="H10" s="16">
        <f>+B10/Notes!$D$37</f>
        <v>2.089682194166304</v>
      </c>
      <c r="I10" s="16">
        <f>+C10/Notes!$D$36</f>
        <v>26.408450704225352</v>
      </c>
      <c r="J10" s="16">
        <f>D10</f>
        <v>47</v>
      </c>
      <c r="K10" s="16">
        <f>+E10/Notes!$D$37</f>
        <v>0.348280365694384</v>
      </c>
      <c r="L10" s="16">
        <f>+F10/Notes!D$41</f>
        <v>0</v>
      </c>
      <c r="N10" s="15">
        <f>+H10*Notes!$B142</f>
        <v>6.676795820635613</v>
      </c>
      <c r="O10" s="15">
        <f>+I10*Notes!$B142</f>
        <v>84.37830105633803</v>
      </c>
      <c r="P10" s="15">
        <f>+J10*Notes!$B142/8</f>
        <v>18.771359375</v>
      </c>
      <c r="Q10" s="17">
        <f>+K10*Notes!$B142</f>
        <v>1.1127993034392687</v>
      </c>
      <c r="R10" s="15">
        <f>+L10*Notes!$B142</f>
        <v>0</v>
      </c>
    </row>
    <row r="11" spans="1:18" ht="15">
      <c r="A11" s="13">
        <f>A10+1</f>
        <v>1712</v>
      </c>
      <c r="B11" s="16">
        <v>24</v>
      </c>
      <c r="C11" s="16">
        <v>12</v>
      </c>
      <c r="D11" s="16">
        <v>48</v>
      </c>
      <c r="E11" s="16">
        <v>4.1</v>
      </c>
      <c r="F11" s="16"/>
      <c r="G11" s="16"/>
      <c r="H11" s="16">
        <f>+B11/Notes!$D$37</f>
        <v>2.089682194166304</v>
      </c>
      <c r="I11" s="16">
        <f>+C11/Notes!$D$36</f>
        <v>26.408450704225352</v>
      </c>
      <c r="J11" s="16">
        <f aca="true" t="shared" si="0" ref="J11:J61">D11</f>
        <v>48</v>
      </c>
      <c r="K11" s="16">
        <f>+E11/Notes!$D$37</f>
        <v>0.3569873748367436</v>
      </c>
      <c r="L11" s="16">
        <f>+F11/Notes!D$41</f>
        <v>0</v>
      </c>
      <c r="N11" s="15">
        <f>+H11*Notes!$B143</f>
        <v>6.676795820635613</v>
      </c>
      <c r="O11" s="15">
        <f>+I11*Notes!$B143</f>
        <v>84.37830105633803</v>
      </c>
      <c r="P11" s="15">
        <f>+J11*Notes!$B143/8</f>
        <v>19.170749999999998</v>
      </c>
      <c r="Q11" s="17">
        <f>+K11*Notes!$B143</f>
        <v>1.1406192860252504</v>
      </c>
      <c r="R11" s="15">
        <f>+L11*Notes!$B143</f>
        <v>0</v>
      </c>
    </row>
    <row r="12" spans="1:18" ht="15">
      <c r="A12" s="13">
        <f>A11+1</f>
        <v>1713</v>
      </c>
      <c r="B12" s="16">
        <v>24</v>
      </c>
      <c r="C12" s="16">
        <v>12</v>
      </c>
      <c r="D12" s="16">
        <v>48</v>
      </c>
      <c r="E12" s="16">
        <v>4.1</v>
      </c>
      <c r="F12" s="16"/>
      <c r="G12" s="16"/>
      <c r="H12" s="16">
        <f>+B12/Notes!$D$37</f>
        <v>2.089682194166304</v>
      </c>
      <c r="I12" s="16">
        <f>+C12/Notes!$D$36</f>
        <v>26.408450704225352</v>
      </c>
      <c r="J12" s="16">
        <f t="shared" si="0"/>
        <v>48</v>
      </c>
      <c r="K12" s="16">
        <f>+E12/Notes!$D$37</f>
        <v>0.3569873748367436</v>
      </c>
      <c r="L12" s="16">
        <f>+F12/Notes!D$41</f>
        <v>0</v>
      </c>
      <c r="N12" s="15">
        <f>+H12*Notes!$B144</f>
        <v>6.676795820635613</v>
      </c>
      <c r="O12" s="15">
        <f>+I12*Notes!$B144</f>
        <v>84.37830105633803</v>
      </c>
      <c r="P12" s="15">
        <f>+J12*Notes!$B144/8</f>
        <v>19.170749999999998</v>
      </c>
      <c r="Q12" s="17">
        <f>+K12*Notes!$B144</f>
        <v>1.1406192860252504</v>
      </c>
      <c r="R12" s="15">
        <f>+L12*Notes!$B144</f>
        <v>0</v>
      </c>
    </row>
    <row r="13" spans="1:18" ht="15">
      <c r="A13" s="13">
        <f>A12+1</f>
        <v>1714</v>
      </c>
      <c r="B13" s="16">
        <v>24</v>
      </c>
      <c r="C13" s="16">
        <v>12</v>
      </c>
      <c r="D13" s="16">
        <v>48</v>
      </c>
      <c r="E13" s="16">
        <v>4.3</v>
      </c>
      <c r="F13" s="16"/>
      <c r="G13" s="16"/>
      <c r="H13" s="16">
        <f>+B13/Notes!$D$37</f>
        <v>2.089682194166304</v>
      </c>
      <c r="I13" s="16">
        <f>+C13/Notes!$D$36</f>
        <v>26.408450704225352</v>
      </c>
      <c r="J13" s="16">
        <f t="shared" si="0"/>
        <v>48</v>
      </c>
      <c r="K13" s="16">
        <f>+E13/Notes!$D$37</f>
        <v>0.37440139312146276</v>
      </c>
      <c r="L13" s="16">
        <f>+F13/Notes!D$41</f>
        <v>0</v>
      </c>
      <c r="N13" s="15">
        <f>+H13*Notes!$B145</f>
        <v>6.676795820635613</v>
      </c>
      <c r="O13" s="15">
        <f>+I13*Notes!$B145</f>
        <v>84.37830105633803</v>
      </c>
      <c r="P13" s="15">
        <f>+J13*Notes!$B145/8</f>
        <v>19.170749999999998</v>
      </c>
      <c r="Q13" s="17">
        <f>+K13*Notes!$B145</f>
        <v>1.1962592511972137</v>
      </c>
      <c r="R13" s="15">
        <f>+L13*Notes!$B145</f>
        <v>0</v>
      </c>
    </row>
    <row r="14" spans="1:18" ht="15">
      <c r="A14" s="13">
        <f>A13+1</f>
        <v>1715</v>
      </c>
      <c r="B14" s="16">
        <v>24</v>
      </c>
      <c r="C14" s="16">
        <v>12</v>
      </c>
      <c r="D14" s="16">
        <v>48</v>
      </c>
      <c r="E14" s="16"/>
      <c r="F14" s="16"/>
      <c r="G14" s="16"/>
      <c r="H14" s="16">
        <f>+B14/Notes!$D$37</f>
        <v>2.089682194166304</v>
      </c>
      <c r="I14" s="16">
        <f>+C14/Notes!$D$36</f>
        <v>26.408450704225352</v>
      </c>
      <c r="J14" s="16">
        <f t="shared" si="0"/>
        <v>48</v>
      </c>
      <c r="K14" s="16">
        <f>+E14/Notes!$D$37</f>
        <v>0</v>
      </c>
      <c r="L14" s="16">
        <f>+F14/Notes!D$41</f>
        <v>0</v>
      </c>
      <c r="N14" s="15">
        <f>+H14*Notes!$B146</f>
        <v>6.676795820635613</v>
      </c>
      <c r="O14" s="15">
        <f>+I14*Notes!$B146</f>
        <v>84.37830105633803</v>
      </c>
      <c r="P14" s="15">
        <f>+J14*Notes!$B146/8</f>
        <v>19.170749999999998</v>
      </c>
      <c r="Q14" s="17">
        <f>+K14*Notes!$B146</f>
        <v>0</v>
      </c>
      <c r="R14" s="15">
        <f>+L14*Notes!$B146</f>
        <v>0</v>
      </c>
    </row>
    <row r="15" spans="1:18" ht="15">
      <c r="A15" s="13">
        <f>A14+1</f>
        <v>1716</v>
      </c>
      <c r="B15" s="16">
        <v>24</v>
      </c>
      <c r="C15" s="16">
        <v>12</v>
      </c>
      <c r="D15" s="16">
        <v>44.4</v>
      </c>
      <c r="E15" s="16">
        <v>5.5</v>
      </c>
      <c r="F15" s="16"/>
      <c r="G15" s="16"/>
      <c r="H15" s="16">
        <f>+B15/Notes!$D$37</f>
        <v>2.089682194166304</v>
      </c>
      <c r="I15" s="16">
        <f>+C15/Notes!$D$36</f>
        <v>26.408450704225352</v>
      </c>
      <c r="J15" s="16">
        <f t="shared" si="0"/>
        <v>44.4</v>
      </c>
      <c r="K15" s="16">
        <f>+E15/Notes!$D$37</f>
        <v>0.478885502829778</v>
      </c>
      <c r="L15" s="16">
        <f>+F15/Notes!D$41</f>
        <v>0</v>
      </c>
      <c r="N15" s="15">
        <f>+H15*Notes!$B147</f>
        <v>6.676795820635613</v>
      </c>
      <c r="O15" s="15">
        <f>+I15*Notes!$B147</f>
        <v>84.37830105633803</v>
      </c>
      <c r="P15" s="15">
        <f>+J15*Notes!$B147/8</f>
        <v>17.73294375</v>
      </c>
      <c r="Q15" s="17">
        <f>+K15*Notes!$B147</f>
        <v>1.5300990422289944</v>
      </c>
      <c r="R15" s="15">
        <f>+L15*Notes!$B147</f>
        <v>0</v>
      </c>
    </row>
    <row r="16" spans="1:18" ht="15">
      <c r="A16" s="13">
        <v>1717</v>
      </c>
      <c r="B16" s="16">
        <v>24</v>
      </c>
      <c r="C16" s="16">
        <v>12.6</v>
      </c>
      <c r="D16" s="16">
        <v>44.4</v>
      </c>
      <c r="E16" s="16">
        <v>4</v>
      </c>
      <c r="F16" s="16"/>
      <c r="G16" s="16"/>
      <c r="H16" s="16">
        <f>+B16/Notes!$D$37</f>
        <v>2.089682194166304</v>
      </c>
      <c r="I16" s="16">
        <f>+C16/Notes!$D$36</f>
        <v>27.728873239436616</v>
      </c>
      <c r="J16" s="16">
        <f t="shared" si="0"/>
        <v>44.4</v>
      </c>
      <c r="K16" s="16">
        <f>+E16/Notes!$D$37</f>
        <v>0.348280365694384</v>
      </c>
      <c r="L16" s="16">
        <f>+F16/Notes!D$41</f>
        <v>0</v>
      </c>
      <c r="N16" s="15">
        <f>+H16*Notes!$B148</f>
        <v>6.676795820635613</v>
      </c>
      <c r="O16" s="15">
        <f>+I16*Notes!$B148</f>
        <v>88.59721610915491</v>
      </c>
      <c r="P16" s="15">
        <f>+J16*Notes!$B148/8</f>
        <v>17.73294375</v>
      </c>
      <c r="Q16" s="17">
        <f>+K16*Notes!$B148</f>
        <v>1.1127993034392687</v>
      </c>
      <c r="R16" s="15">
        <f>+L16*Notes!$B148</f>
        <v>0</v>
      </c>
    </row>
    <row r="17" spans="1:18" ht="15">
      <c r="A17" s="13">
        <f>A16+1</f>
        <v>1718</v>
      </c>
      <c r="B17" s="16">
        <v>24</v>
      </c>
      <c r="C17" s="16">
        <v>13.3</v>
      </c>
      <c r="D17" s="16">
        <v>57.1</v>
      </c>
      <c r="E17" s="16">
        <v>4</v>
      </c>
      <c r="F17" s="16"/>
      <c r="G17" s="16"/>
      <c r="H17" s="16">
        <f>+B17/Notes!$D$37</f>
        <v>2.089682194166304</v>
      </c>
      <c r="I17" s="16">
        <f>+C17/Notes!$D$36</f>
        <v>29.2693661971831</v>
      </c>
      <c r="J17" s="16">
        <f t="shared" si="0"/>
        <v>57.1</v>
      </c>
      <c r="K17" s="16">
        <f>+E17/Notes!$D$37</f>
        <v>0.348280365694384</v>
      </c>
      <c r="L17" s="16">
        <f>+F17/Notes!D$41</f>
        <v>0</v>
      </c>
      <c r="N17" s="15">
        <f>+H17*Notes!$B149</f>
        <v>6.676795820635613</v>
      </c>
      <c r="O17" s="15">
        <f>+I17*Notes!$B149</f>
        <v>93.51928367077466</v>
      </c>
      <c r="P17" s="15">
        <f>+J17*Notes!$B149/8</f>
        <v>22.8052046875</v>
      </c>
      <c r="Q17" s="17">
        <f>+K17*Notes!$B149</f>
        <v>1.1127993034392687</v>
      </c>
      <c r="R17" s="15">
        <f>+L17*Notes!$B149</f>
        <v>0</v>
      </c>
    </row>
    <row r="18" spans="1:18" ht="15">
      <c r="A18" s="13">
        <f>A17+1</f>
        <v>1719</v>
      </c>
      <c r="B18" s="16">
        <v>24</v>
      </c>
      <c r="C18" s="16">
        <v>14.5</v>
      </c>
      <c r="D18" s="16">
        <v>36.3</v>
      </c>
      <c r="E18" s="16">
        <v>5.5</v>
      </c>
      <c r="F18" s="16"/>
      <c r="G18" s="16"/>
      <c r="H18" s="16">
        <f>+B18/Notes!$D$37</f>
        <v>2.089682194166304</v>
      </c>
      <c r="I18" s="16">
        <f>+C18/Notes!$D$36</f>
        <v>31.910211267605632</v>
      </c>
      <c r="J18" s="16">
        <f t="shared" si="0"/>
        <v>36.3</v>
      </c>
      <c r="K18" s="16">
        <f>+E18/Notes!$D$37</f>
        <v>0.478885502829778</v>
      </c>
      <c r="L18" s="16">
        <f>+F18/Notes!D$41</f>
        <v>0</v>
      </c>
      <c r="N18" s="15">
        <f>+H18*Notes!$B150</f>
        <v>6.676795820635613</v>
      </c>
      <c r="O18" s="15">
        <f>+I18*Notes!$B150</f>
        <v>101.95711377640845</v>
      </c>
      <c r="P18" s="15">
        <f>+J18*Notes!$B150/8</f>
        <v>14.4978796875</v>
      </c>
      <c r="Q18" s="17">
        <f>+K18*Notes!$B150</f>
        <v>1.5300990422289944</v>
      </c>
      <c r="R18" s="15">
        <f>+L18*Notes!$B150</f>
        <v>0</v>
      </c>
    </row>
    <row r="19" spans="1:18" ht="15">
      <c r="A19" s="13">
        <f>A18+1</f>
        <v>1720</v>
      </c>
      <c r="B19" s="16">
        <v>24</v>
      </c>
      <c r="C19" s="16">
        <v>12</v>
      </c>
      <c r="D19" s="16">
        <v>46</v>
      </c>
      <c r="E19" s="16">
        <v>7.6</v>
      </c>
      <c r="F19" s="16"/>
      <c r="G19" s="16"/>
      <c r="H19" s="16">
        <f>+B19/Notes!$D$37</f>
        <v>2.089682194166304</v>
      </c>
      <c r="I19" s="16">
        <f>+C19/Notes!$D$36</f>
        <v>26.408450704225352</v>
      </c>
      <c r="J19" s="16">
        <f t="shared" si="0"/>
        <v>46</v>
      </c>
      <c r="K19" s="16">
        <f>+E19/Notes!$D$37</f>
        <v>0.6617326948193296</v>
      </c>
      <c r="L19" s="16">
        <f>+F19/Notes!D$41</f>
        <v>0</v>
      </c>
      <c r="N19" s="15">
        <f>+H19*Notes!$B151</f>
        <v>6.676795820635613</v>
      </c>
      <c r="O19" s="15">
        <f>+I19*Notes!$B151</f>
        <v>84.37830105633803</v>
      </c>
      <c r="P19" s="15">
        <f>+J19*Notes!$B151/8</f>
        <v>18.37196875</v>
      </c>
      <c r="Q19" s="17">
        <f>+K19*Notes!$B151</f>
        <v>2.1143186765346105</v>
      </c>
      <c r="R19" s="15">
        <f>+L19*Notes!$B151</f>
        <v>0</v>
      </c>
    </row>
    <row r="20" spans="1:18" ht="15">
      <c r="A20" s="13">
        <f>A19+1</f>
        <v>1721</v>
      </c>
      <c r="B20" s="16">
        <v>24</v>
      </c>
      <c r="C20" s="16">
        <v>12</v>
      </c>
      <c r="D20" s="16">
        <v>53.3</v>
      </c>
      <c r="E20" s="16">
        <v>8</v>
      </c>
      <c r="F20" s="16"/>
      <c r="G20" s="16"/>
      <c r="H20" s="16">
        <f>+B20/Notes!$D$37</f>
        <v>2.089682194166304</v>
      </c>
      <c r="I20" s="16">
        <f>+C20/Notes!$D$36</f>
        <v>26.408450704225352</v>
      </c>
      <c r="J20" s="16">
        <f t="shared" si="0"/>
        <v>53.3</v>
      </c>
      <c r="K20" s="16">
        <f>+E20/Notes!$D$37</f>
        <v>0.696560731388768</v>
      </c>
      <c r="L20" s="16">
        <f>+F20/Notes!D$41</f>
        <v>0</v>
      </c>
      <c r="N20" s="15">
        <f>+H20*Notes!$B152</f>
        <v>6.676795820635613</v>
      </c>
      <c r="O20" s="15">
        <f>+I20*Notes!$B152</f>
        <v>84.37830105633803</v>
      </c>
      <c r="P20" s="15">
        <f>+J20*Notes!$B152/8</f>
        <v>21.2875203125</v>
      </c>
      <c r="Q20" s="17">
        <f>+K20*Notes!$B152</f>
        <v>2.2255986068785374</v>
      </c>
      <c r="R20" s="15">
        <f>+L20*Notes!$B152</f>
        <v>0</v>
      </c>
    </row>
    <row r="21" spans="1:18" ht="15">
      <c r="A21" s="13">
        <f>A20+1</f>
        <v>1722</v>
      </c>
      <c r="B21" s="16">
        <v>24</v>
      </c>
      <c r="C21" s="16">
        <v>11</v>
      </c>
      <c r="D21" s="16">
        <v>48</v>
      </c>
      <c r="E21" s="16">
        <v>8</v>
      </c>
      <c r="F21" s="16"/>
      <c r="G21" s="16"/>
      <c r="H21" s="16">
        <f>+B21/Notes!$D$37</f>
        <v>2.089682194166304</v>
      </c>
      <c r="I21" s="16">
        <f>+C21/Notes!$D$36</f>
        <v>24.207746478873236</v>
      </c>
      <c r="J21" s="16">
        <f t="shared" si="0"/>
        <v>48</v>
      </c>
      <c r="K21" s="16">
        <f>+E21/Notes!$D$37</f>
        <v>0.696560731388768</v>
      </c>
      <c r="L21" s="16">
        <f>+F21/Notes!D$41</f>
        <v>0</v>
      </c>
      <c r="N21" s="15">
        <f>+H21*Notes!$B153</f>
        <v>6.676795820635613</v>
      </c>
      <c r="O21" s="15">
        <f>+I21*Notes!$B153</f>
        <v>77.34677596830984</v>
      </c>
      <c r="P21" s="15">
        <f>+J21*Notes!$B153/8</f>
        <v>19.170749999999998</v>
      </c>
      <c r="Q21" s="17">
        <f>+K21*Notes!$B153</f>
        <v>2.2255986068785374</v>
      </c>
      <c r="R21" s="15">
        <f>+L21*Notes!$B153</f>
        <v>0</v>
      </c>
    </row>
    <row r="22" spans="1:18" ht="15">
      <c r="A22" s="13">
        <v>1723</v>
      </c>
      <c r="B22" s="16">
        <v>24</v>
      </c>
      <c r="C22" s="16"/>
      <c r="D22" s="16">
        <v>48</v>
      </c>
      <c r="E22" s="16">
        <v>6</v>
      </c>
      <c r="F22" s="16"/>
      <c r="G22" s="16"/>
      <c r="H22" s="16">
        <f>+B22/Notes!$D$37</f>
        <v>2.089682194166304</v>
      </c>
      <c r="I22" s="16">
        <f>+C22/Notes!$D$36</f>
        <v>0</v>
      </c>
      <c r="J22" s="16">
        <f t="shared" si="0"/>
        <v>48</v>
      </c>
      <c r="K22" s="16">
        <f>+E22/Notes!$D$37</f>
        <v>0.522420548541576</v>
      </c>
      <c r="L22" s="16">
        <f>+F22/Notes!D$41</f>
        <v>0</v>
      </c>
      <c r="N22" s="15">
        <f>+H22*Notes!$B154</f>
        <v>6.676795820635613</v>
      </c>
      <c r="O22" s="15">
        <f>+I22*Notes!$B154</f>
        <v>0</v>
      </c>
      <c r="P22" s="15">
        <f>+J22*Notes!$B154/8</f>
        <v>19.170749999999998</v>
      </c>
      <c r="Q22" s="17">
        <f>+K22*Notes!$B154</f>
        <v>1.6691989551589033</v>
      </c>
      <c r="R22" s="15">
        <f>+L22*Notes!$B154</f>
        <v>0</v>
      </c>
    </row>
    <row r="23" spans="1:18" ht="15">
      <c r="A23" s="13">
        <f>A22+1</f>
        <v>1724</v>
      </c>
      <c r="B23" s="16">
        <v>24</v>
      </c>
      <c r="C23" s="16">
        <v>12</v>
      </c>
      <c r="D23" s="16">
        <v>48</v>
      </c>
      <c r="E23" s="16">
        <v>6.5</v>
      </c>
      <c r="F23" s="16"/>
      <c r="G23" s="16"/>
      <c r="H23" s="16">
        <f>+B23/Notes!$D$37</f>
        <v>2.089682194166304</v>
      </c>
      <c r="I23" s="16">
        <f>+C23/Notes!$D$36</f>
        <v>26.408450704225352</v>
      </c>
      <c r="J23" s="16">
        <f t="shared" si="0"/>
        <v>48</v>
      </c>
      <c r="K23" s="16">
        <f>+E23/Notes!$D$37</f>
        <v>0.5659555942533739</v>
      </c>
      <c r="L23" s="16">
        <f>+F23/Notes!D$41</f>
        <v>0</v>
      </c>
      <c r="N23" s="15">
        <f>+H23*Notes!$B155</f>
        <v>6.676795820635613</v>
      </c>
      <c r="O23" s="15">
        <f>+I23*Notes!$B155</f>
        <v>84.37830105633803</v>
      </c>
      <c r="P23" s="15">
        <f>+J23*Notes!$B155/8</f>
        <v>19.170749999999998</v>
      </c>
      <c r="Q23" s="17">
        <f>+K23*Notes!$B155</f>
        <v>1.8082988680888115</v>
      </c>
      <c r="R23" s="15">
        <f>+L23*Notes!$B155</f>
        <v>0</v>
      </c>
    </row>
    <row r="24" spans="1:18" ht="15">
      <c r="A24" s="13">
        <f>A23+1</f>
        <v>1725</v>
      </c>
      <c r="B24" s="16">
        <v>24</v>
      </c>
      <c r="C24" s="16">
        <v>12</v>
      </c>
      <c r="D24" s="16">
        <v>48</v>
      </c>
      <c r="E24" s="16">
        <v>4.8</v>
      </c>
      <c r="F24" s="16"/>
      <c r="G24" s="16"/>
      <c r="H24" s="16">
        <f>+B24/Notes!$D$37</f>
        <v>2.089682194166304</v>
      </c>
      <c r="I24" s="16">
        <f>+C24/Notes!$D$36</f>
        <v>26.408450704225352</v>
      </c>
      <c r="J24" s="16">
        <f t="shared" si="0"/>
        <v>48</v>
      </c>
      <c r="K24" s="16">
        <f>+E24/Notes!$D$37</f>
        <v>0.41793643883326076</v>
      </c>
      <c r="L24" s="16">
        <f>+F24/Notes!D$41</f>
        <v>0</v>
      </c>
      <c r="N24" s="15">
        <f>+H24*Notes!$B156</f>
        <v>6.676795820635613</v>
      </c>
      <c r="O24" s="15">
        <f>+I24*Notes!$B156</f>
        <v>84.37830105633803</v>
      </c>
      <c r="P24" s="15">
        <f>+J24*Notes!$B156/8</f>
        <v>19.170749999999998</v>
      </c>
      <c r="Q24" s="17">
        <f>+K24*Notes!$B156</f>
        <v>1.3353591641271223</v>
      </c>
      <c r="R24" s="15">
        <f>+L24*Notes!$B156</f>
        <v>0</v>
      </c>
    </row>
    <row r="25" spans="1:18" ht="15">
      <c r="A25" s="13">
        <f>A24+1</f>
        <v>1726</v>
      </c>
      <c r="B25" s="16"/>
      <c r="C25" s="16"/>
      <c r="D25" s="16">
        <v>43</v>
      </c>
      <c r="E25" s="16">
        <v>7</v>
      </c>
      <c r="F25" s="16"/>
      <c r="G25" s="16"/>
      <c r="H25" s="16">
        <f>+B25/Notes!$D$37</f>
        <v>0</v>
      </c>
      <c r="I25" s="16">
        <f>+C25/Notes!$D$36</f>
        <v>0</v>
      </c>
      <c r="J25" s="16">
        <f t="shared" si="0"/>
        <v>43</v>
      </c>
      <c r="K25" s="16">
        <f>+E25/Notes!$D$37</f>
        <v>0.6094906399651719</v>
      </c>
      <c r="L25" s="16">
        <f>+F25/Notes!D$41</f>
        <v>0</v>
      </c>
      <c r="N25" s="15">
        <f>+H25*Notes!$B157</f>
        <v>0</v>
      </c>
      <c r="O25" s="15">
        <f>+I25*Notes!$B157</f>
        <v>0</v>
      </c>
      <c r="P25" s="15">
        <f>+J25*Notes!$B157/8</f>
        <v>17.173796875</v>
      </c>
      <c r="Q25" s="17">
        <f>+K25*Notes!$B157</f>
        <v>1.94739878101872</v>
      </c>
      <c r="R25" s="15">
        <f>+L25*Notes!$B157</f>
        <v>0</v>
      </c>
    </row>
    <row r="26" spans="1:18" ht="15">
      <c r="A26" s="13">
        <f>A25+1</f>
        <v>1727</v>
      </c>
      <c r="B26" s="16"/>
      <c r="C26" s="16">
        <v>12</v>
      </c>
      <c r="D26" s="16">
        <v>40.5</v>
      </c>
      <c r="E26" s="16">
        <v>8</v>
      </c>
      <c r="F26" s="16"/>
      <c r="G26" s="16"/>
      <c r="H26" s="16">
        <f>+B26/Notes!$D$37</f>
        <v>0</v>
      </c>
      <c r="I26" s="16">
        <f>+C26/Notes!$D$36</f>
        <v>26.408450704225352</v>
      </c>
      <c r="J26" s="16">
        <f t="shared" si="0"/>
        <v>40.5</v>
      </c>
      <c r="K26" s="16">
        <f>+E26/Notes!$D$37</f>
        <v>0.696560731388768</v>
      </c>
      <c r="L26" s="16">
        <f>+F26/Notes!D$41</f>
        <v>0</v>
      </c>
      <c r="N26" s="15">
        <f>+H26*Notes!$B158</f>
        <v>0</v>
      </c>
      <c r="O26" s="15">
        <f>+I26*Notes!$B158</f>
        <v>84.37830105633803</v>
      </c>
      <c r="P26" s="15">
        <f>+J26*Notes!$B158/8</f>
        <v>16.1753203125</v>
      </c>
      <c r="Q26" s="17">
        <f>+K26*Notes!$B158</f>
        <v>2.2255986068785374</v>
      </c>
      <c r="R26" s="15">
        <f>+L26*Notes!$B158</f>
        <v>0</v>
      </c>
    </row>
    <row r="27" spans="1:18" ht="15">
      <c r="A27" s="13">
        <f>A26+1</f>
        <v>1728</v>
      </c>
      <c r="B27" s="16"/>
      <c r="C27" s="16"/>
      <c r="D27" s="16">
        <v>40</v>
      </c>
      <c r="E27" s="16">
        <v>6</v>
      </c>
      <c r="F27" s="16"/>
      <c r="G27" s="16"/>
      <c r="H27" s="16">
        <f>+B27/Notes!$D$37</f>
        <v>0</v>
      </c>
      <c r="I27" s="16">
        <f>+C27/Notes!$D$36</f>
        <v>0</v>
      </c>
      <c r="J27" s="16">
        <f t="shared" si="0"/>
        <v>40</v>
      </c>
      <c r="K27" s="16">
        <f>+E27/Notes!$D$37</f>
        <v>0.522420548541576</v>
      </c>
      <c r="L27" s="16">
        <f>+F27/Notes!D$41</f>
        <v>0</v>
      </c>
      <c r="N27" s="15">
        <f>+H27*Notes!$B159</f>
        <v>0</v>
      </c>
      <c r="O27" s="15">
        <f>+I27*Notes!$B159</f>
        <v>0</v>
      </c>
      <c r="P27" s="15">
        <f>+J27*Notes!$B159/8</f>
        <v>15.975625</v>
      </c>
      <c r="Q27" s="17">
        <f>+K27*Notes!$B159</f>
        <v>1.6691989551589033</v>
      </c>
      <c r="R27" s="15">
        <f>+L27*Notes!$B159</f>
        <v>0</v>
      </c>
    </row>
    <row r="28" spans="1:18" ht="15">
      <c r="A28" s="13">
        <v>1729</v>
      </c>
      <c r="B28" s="16"/>
      <c r="C28" s="16">
        <v>8.5</v>
      </c>
      <c r="D28" s="16">
        <v>38</v>
      </c>
      <c r="E28" s="16">
        <v>8</v>
      </c>
      <c r="F28" s="16"/>
      <c r="G28" s="16"/>
      <c r="H28" s="16">
        <f>+B28/Notes!$D$37</f>
        <v>0</v>
      </c>
      <c r="I28" s="16">
        <f>+C28/Notes!$D$36</f>
        <v>18.705985915492956</v>
      </c>
      <c r="J28" s="16">
        <f t="shared" si="0"/>
        <v>38</v>
      </c>
      <c r="K28" s="16">
        <f>+E28/Notes!$D$37</f>
        <v>0.696560731388768</v>
      </c>
      <c r="L28" s="16">
        <f>+F28/Notes!D$41</f>
        <v>0</v>
      </c>
      <c r="N28" s="15">
        <f>+H28*Notes!$B160</f>
        <v>0</v>
      </c>
      <c r="O28" s="15">
        <f>+I28*Notes!$B160</f>
        <v>58.24108714788732</v>
      </c>
      <c r="P28" s="15">
        <f>+J28*Notes!$B160/8</f>
        <v>14.789125</v>
      </c>
      <c r="Q28" s="17">
        <f>+K28*Notes!$B160</f>
        <v>2.168741837178929</v>
      </c>
      <c r="R28" s="15">
        <f>+L28*Notes!$B160</f>
        <v>0</v>
      </c>
    </row>
    <row r="29" spans="1:18" ht="15">
      <c r="A29" s="13">
        <f>A28+1</f>
        <v>1730</v>
      </c>
      <c r="B29" s="16">
        <v>20</v>
      </c>
      <c r="C29" s="16">
        <v>8.5</v>
      </c>
      <c r="D29" s="16">
        <v>43</v>
      </c>
      <c r="E29" s="16">
        <v>8</v>
      </c>
      <c r="F29" s="16"/>
      <c r="G29" s="16"/>
      <c r="H29" s="16">
        <f>+B29/Notes!$D$37</f>
        <v>1.74140182847192</v>
      </c>
      <c r="I29" s="16">
        <f>+C29/Notes!$D$36</f>
        <v>18.705985915492956</v>
      </c>
      <c r="J29" s="16">
        <f t="shared" si="0"/>
        <v>43</v>
      </c>
      <c r="K29" s="16">
        <f>+E29/Notes!$D$37</f>
        <v>0.696560731388768</v>
      </c>
      <c r="L29" s="16">
        <f>+F29/Notes!D$41</f>
        <v>0</v>
      </c>
      <c r="N29" s="15">
        <f>+H29*Notes!$B161</f>
        <v>5.421854592947323</v>
      </c>
      <c r="O29" s="15">
        <f>+I29*Notes!$B161</f>
        <v>58.24108714788732</v>
      </c>
      <c r="P29" s="15">
        <f>+J29*Notes!$B161/8</f>
        <v>16.7350625</v>
      </c>
      <c r="Q29" s="17">
        <f>+K29*Notes!$B161</f>
        <v>2.168741837178929</v>
      </c>
      <c r="R29" s="15">
        <f>+L29*Notes!$B161</f>
        <v>0</v>
      </c>
    </row>
    <row r="30" spans="1:18" ht="15">
      <c r="A30" s="13">
        <f>A29+1</f>
        <v>1731</v>
      </c>
      <c r="B30" s="16">
        <v>20</v>
      </c>
      <c r="C30" s="16">
        <v>8.2</v>
      </c>
      <c r="D30" s="16">
        <v>48</v>
      </c>
      <c r="E30" s="16">
        <v>6.4</v>
      </c>
      <c r="F30" s="16"/>
      <c r="G30" s="16"/>
      <c r="H30" s="16">
        <f>+B30/Notes!$D$37</f>
        <v>1.74140182847192</v>
      </c>
      <c r="I30" s="16">
        <f>+C30/Notes!$D$36</f>
        <v>18.04577464788732</v>
      </c>
      <c r="J30" s="16">
        <f t="shared" si="0"/>
        <v>48</v>
      </c>
      <c r="K30" s="16">
        <f>+E30/Notes!$D$37</f>
        <v>0.5572485851110144</v>
      </c>
      <c r="L30" s="16">
        <f>+F30/Notes!D$41</f>
        <v>0</v>
      </c>
      <c r="N30" s="15">
        <f>+H30*Notes!$B162</f>
        <v>5.421854592947323</v>
      </c>
      <c r="O30" s="15">
        <f>+I30*Notes!$B162</f>
        <v>56.18551936619718</v>
      </c>
      <c r="P30" s="15">
        <f>+J30*Notes!$B162/8</f>
        <v>18.681</v>
      </c>
      <c r="Q30" s="17">
        <f>+K30*Notes!$B162</f>
        <v>1.7349934697431433</v>
      </c>
      <c r="R30" s="15">
        <f>+L30*Notes!$B162</f>
        <v>0</v>
      </c>
    </row>
    <row r="31" spans="1:18" ht="15">
      <c r="A31" s="13">
        <f>A30+1</f>
        <v>1732</v>
      </c>
      <c r="B31" s="16">
        <v>20.6</v>
      </c>
      <c r="C31" s="16">
        <v>8.5</v>
      </c>
      <c r="D31" s="16">
        <v>48</v>
      </c>
      <c r="E31" s="16">
        <v>4</v>
      </c>
      <c r="F31" s="16">
        <v>24</v>
      </c>
      <c r="G31" s="16"/>
      <c r="H31" s="16">
        <f>+B31/Notes!$D$37</f>
        <v>1.7936438833260777</v>
      </c>
      <c r="I31" s="16">
        <f>+C31/Notes!$D$36</f>
        <v>18.705985915492956</v>
      </c>
      <c r="J31" s="16">
        <f t="shared" si="0"/>
        <v>48</v>
      </c>
      <c r="K31" s="16">
        <f>+E31/Notes!$D$37</f>
        <v>0.348280365694384</v>
      </c>
      <c r="L31" s="16">
        <f>+F31/Notes!D$41</f>
        <v>10.126582278481012</v>
      </c>
      <c r="N31" s="15">
        <f>+H31*Notes!$B163</f>
        <v>5.584510230735743</v>
      </c>
      <c r="O31" s="15">
        <f>+I31*Notes!$B163</f>
        <v>58.24108714788732</v>
      </c>
      <c r="P31" s="15">
        <f>+J31*Notes!$B163/8</f>
        <v>18.681</v>
      </c>
      <c r="Q31" s="17">
        <f>+K31*Notes!$B163</f>
        <v>1.0843709185894645</v>
      </c>
      <c r="R31" s="15">
        <f>+L31*Notes!$B163</f>
        <v>31.52911392405063</v>
      </c>
    </row>
    <row r="32" spans="1:18" ht="15">
      <c r="A32" s="13">
        <f>A31+1</f>
        <v>1733</v>
      </c>
      <c r="B32" s="16">
        <v>20</v>
      </c>
      <c r="C32" s="16">
        <v>9</v>
      </c>
      <c r="D32" s="16">
        <v>48</v>
      </c>
      <c r="E32" s="16">
        <v>4.5</v>
      </c>
      <c r="F32" s="16"/>
      <c r="G32" s="16"/>
      <c r="H32" s="16">
        <f>+B32/Notes!$D$37</f>
        <v>1.74140182847192</v>
      </c>
      <c r="I32" s="16">
        <f>+C32/Notes!$D$36</f>
        <v>19.806338028169012</v>
      </c>
      <c r="J32" s="16">
        <f t="shared" si="0"/>
        <v>48</v>
      </c>
      <c r="K32" s="16">
        <f>+E32/Notes!$D$37</f>
        <v>0.391815411406182</v>
      </c>
      <c r="L32" s="16">
        <f>+F32/Notes!D$41</f>
        <v>0</v>
      </c>
      <c r="N32" s="15">
        <f>+H32*Notes!$B164</f>
        <v>5.421854592947323</v>
      </c>
      <c r="O32" s="15">
        <f>+I32*Notes!$B164</f>
        <v>61.667033450704224</v>
      </c>
      <c r="P32" s="15">
        <f>+J32*Notes!$B164/8</f>
        <v>18.681</v>
      </c>
      <c r="Q32" s="17">
        <f>+K32*Notes!$B164</f>
        <v>1.2199172834131478</v>
      </c>
      <c r="R32" s="15">
        <f>+L32*Notes!$B164</f>
        <v>0</v>
      </c>
    </row>
    <row r="33" spans="1:18" ht="15">
      <c r="A33" s="13">
        <f>A32+1</f>
        <v>1734</v>
      </c>
      <c r="B33" s="16">
        <v>20</v>
      </c>
      <c r="C33" s="16">
        <v>9</v>
      </c>
      <c r="D33" s="16">
        <v>48</v>
      </c>
      <c r="E33" s="16">
        <v>7.5</v>
      </c>
      <c r="F33" s="16"/>
      <c r="G33" s="16"/>
      <c r="H33" s="16">
        <f>+B33/Notes!$D$37</f>
        <v>1.74140182847192</v>
      </c>
      <c r="I33" s="16">
        <f>+C33/Notes!$D$36</f>
        <v>19.806338028169012</v>
      </c>
      <c r="J33" s="16">
        <f t="shared" si="0"/>
        <v>48</v>
      </c>
      <c r="K33" s="16">
        <f>+E33/Notes!$D$37</f>
        <v>0.65302568567697</v>
      </c>
      <c r="L33" s="16">
        <f>+F33/Notes!D$41</f>
        <v>0</v>
      </c>
      <c r="N33" s="15">
        <f>+H33*Notes!$B165</f>
        <v>5.421854592947323</v>
      </c>
      <c r="O33" s="15">
        <f>+I33*Notes!$B165</f>
        <v>61.667033450704224</v>
      </c>
      <c r="P33" s="15">
        <f>+J33*Notes!$B165/8</f>
        <v>18.681</v>
      </c>
      <c r="Q33" s="17">
        <f>+K33*Notes!$B165</f>
        <v>2.033195472355246</v>
      </c>
      <c r="R33" s="15">
        <f>+L33*Notes!$B165</f>
        <v>0</v>
      </c>
    </row>
    <row r="34" spans="1:18" ht="15">
      <c r="A34" s="13">
        <v>1735</v>
      </c>
      <c r="B34" s="16">
        <v>20</v>
      </c>
      <c r="C34" s="16">
        <v>9</v>
      </c>
      <c r="D34" s="16">
        <v>46</v>
      </c>
      <c r="E34" s="16">
        <v>8</v>
      </c>
      <c r="F34" s="16"/>
      <c r="G34" s="16"/>
      <c r="H34" s="16">
        <f>+B34/Notes!$D$37</f>
        <v>1.74140182847192</v>
      </c>
      <c r="I34" s="16">
        <f>+C34/Notes!$D$36</f>
        <v>19.806338028169012</v>
      </c>
      <c r="J34" s="16">
        <f t="shared" si="0"/>
        <v>46</v>
      </c>
      <c r="K34" s="16">
        <f>+E34/Notes!$D$37</f>
        <v>0.696560731388768</v>
      </c>
      <c r="L34" s="16">
        <f>+F34/Notes!D$41</f>
        <v>0</v>
      </c>
      <c r="N34" s="15">
        <f>+H34*Notes!$B166</f>
        <v>5.421854592947323</v>
      </c>
      <c r="O34" s="15">
        <f>+I34*Notes!$B166</f>
        <v>61.667033450704224</v>
      </c>
      <c r="P34" s="15">
        <f>+J34*Notes!$B166/8</f>
        <v>17.902625</v>
      </c>
      <c r="Q34" s="17">
        <f>+K34*Notes!$B166</f>
        <v>2.168741837178929</v>
      </c>
      <c r="R34" s="15">
        <f>+L34*Notes!$B166</f>
        <v>0</v>
      </c>
    </row>
    <row r="35" spans="1:18" ht="15">
      <c r="A35" s="13">
        <v>1736</v>
      </c>
      <c r="B35" s="16">
        <v>20</v>
      </c>
      <c r="C35" s="16"/>
      <c r="D35" s="16">
        <v>42</v>
      </c>
      <c r="E35" s="16">
        <v>8</v>
      </c>
      <c r="F35" s="16"/>
      <c r="G35" s="16"/>
      <c r="H35" s="16">
        <f>+B35/Notes!$D$37</f>
        <v>1.74140182847192</v>
      </c>
      <c r="I35" s="16">
        <f>+C35/Notes!$D$36</f>
        <v>0</v>
      </c>
      <c r="J35" s="16">
        <f t="shared" si="0"/>
        <v>42</v>
      </c>
      <c r="K35" s="16">
        <f>+E35/Notes!$D$37</f>
        <v>0.696560731388768</v>
      </c>
      <c r="L35" s="16">
        <f>+F35/Notes!D$41</f>
        <v>0</v>
      </c>
      <c r="N35" s="15">
        <f>+H35*Notes!$B167</f>
        <v>5.421854592947323</v>
      </c>
      <c r="O35" s="15">
        <f>+I35*Notes!$B167</f>
        <v>0</v>
      </c>
      <c r="P35" s="15">
        <f>+J35*Notes!$B167/8</f>
        <v>16.345875</v>
      </c>
      <c r="Q35" s="17">
        <f>+K35*Notes!$B167</f>
        <v>2.168741837178929</v>
      </c>
      <c r="R35" s="15">
        <f>+L35*Notes!$B167</f>
        <v>0</v>
      </c>
    </row>
    <row r="36" spans="1:18" ht="15">
      <c r="A36" s="13">
        <v>1737</v>
      </c>
      <c r="B36" s="16">
        <v>20</v>
      </c>
      <c r="C36" s="16"/>
      <c r="D36" s="16">
        <v>37</v>
      </c>
      <c r="E36" s="16">
        <v>7.5</v>
      </c>
      <c r="F36" s="16"/>
      <c r="G36" s="16"/>
      <c r="H36" s="16">
        <f>+B36/Notes!$D$37</f>
        <v>1.74140182847192</v>
      </c>
      <c r="I36" s="16">
        <f>+C36/Notes!$D$36</f>
        <v>0</v>
      </c>
      <c r="J36" s="16">
        <f t="shared" si="0"/>
        <v>37</v>
      </c>
      <c r="K36" s="16">
        <f>+E36/Notes!$D$37</f>
        <v>0.65302568567697</v>
      </c>
      <c r="L36" s="16">
        <f>+F36/Notes!D$41</f>
        <v>0</v>
      </c>
      <c r="N36" s="15">
        <f>+H36*Notes!$B168</f>
        <v>5.421854592947323</v>
      </c>
      <c r="O36" s="15">
        <f>+I36*Notes!$B168</f>
        <v>0</v>
      </c>
      <c r="P36" s="15">
        <f>+J36*Notes!$B168/8</f>
        <v>14.3999375</v>
      </c>
      <c r="Q36" s="17">
        <f>+K36*Notes!$B168</f>
        <v>2.033195472355246</v>
      </c>
      <c r="R36" s="15">
        <f>+L36*Notes!$B168</f>
        <v>0</v>
      </c>
    </row>
    <row r="37" spans="1:18" ht="15">
      <c r="A37" s="13">
        <f aca="true" t="shared" si="1" ref="A37:A57">A36+1</f>
        <v>1738</v>
      </c>
      <c r="B37" s="16">
        <v>20</v>
      </c>
      <c r="C37" s="16">
        <v>9</v>
      </c>
      <c r="D37" s="16">
        <v>32</v>
      </c>
      <c r="E37" s="16">
        <v>8</v>
      </c>
      <c r="F37" s="16"/>
      <c r="G37" s="16"/>
      <c r="H37" s="16">
        <f>+B37/Notes!$D$37</f>
        <v>1.74140182847192</v>
      </c>
      <c r="I37" s="16">
        <f>+C37/Notes!$D$36</f>
        <v>19.806338028169012</v>
      </c>
      <c r="J37" s="16">
        <f t="shared" si="0"/>
        <v>32</v>
      </c>
      <c r="K37" s="16">
        <f>+E37/Notes!$D$37</f>
        <v>0.696560731388768</v>
      </c>
      <c r="L37" s="16">
        <f>+F37/Notes!D$41</f>
        <v>0</v>
      </c>
      <c r="N37" s="15">
        <f>+H37*Notes!$B169</f>
        <v>5.421854592947323</v>
      </c>
      <c r="O37" s="15">
        <f>+I37*Notes!$B169</f>
        <v>61.667033450704224</v>
      </c>
      <c r="P37" s="15">
        <f>+J37*Notes!$B169/8</f>
        <v>12.454</v>
      </c>
      <c r="Q37" s="17">
        <f>+K37*Notes!$B169</f>
        <v>2.168741837178929</v>
      </c>
      <c r="R37" s="15">
        <f>+L37*Notes!$B169</f>
        <v>0</v>
      </c>
    </row>
    <row r="38" spans="1:18" ht="15">
      <c r="A38" s="13">
        <f t="shared" si="1"/>
        <v>1739</v>
      </c>
      <c r="B38" s="16">
        <v>20</v>
      </c>
      <c r="C38" s="16">
        <v>7.2</v>
      </c>
      <c r="D38" s="16">
        <v>33.3</v>
      </c>
      <c r="E38" s="16">
        <v>7</v>
      </c>
      <c r="F38" s="16"/>
      <c r="G38" s="16"/>
      <c r="H38" s="16">
        <f>+B38/Notes!$D$37</f>
        <v>1.74140182847192</v>
      </c>
      <c r="I38" s="16">
        <f>+C38/Notes!$D$36</f>
        <v>15.84507042253521</v>
      </c>
      <c r="J38" s="16">
        <f t="shared" si="0"/>
        <v>33.3</v>
      </c>
      <c r="K38" s="16">
        <f>+E38/Notes!$D$37</f>
        <v>0.6094906399651719</v>
      </c>
      <c r="L38" s="16">
        <f>+F38/Notes!D$41</f>
        <v>0</v>
      </c>
      <c r="N38" s="15">
        <f>+H38*Notes!$B170</f>
        <v>5.421854592947323</v>
      </c>
      <c r="O38" s="15">
        <f>+I38*Notes!$B170</f>
        <v>49.33362676056338</v>
      </c>
      <c r="P38" s="15">
        <f>+J38*Notes!$B170/8</f>
        <v>12.959943749999999</v>
      </c>
      <c r="Q38" s="17">
        <f>+K38*Notes!$B170</f>
        <v>1.897649107531563</v>
      </c>
      <c r="R38" s="15">
        <f>+L38*Notes!$B170</f>
        <v>0</v>
      </c>
    </row>
    <row r="39" spans="1:18" ht="15">
      <c r="A39" s="13">
        <f t="shared" si="1"/>
        <v>1740</v>
      </c>
      <c r="B39" s="16">
        <v>20</v>
      </c>
      <c r="C39" s="16">
        <v>8</v>
      </c>
      <c r="D39" s="16">
        <v>37.6</v>
      </c>
      <c r="E39" s="16">
        <v>5.4</v>
      </c>
      <c r="F39" s="16"/>
      <c r="G39" s="16"/>
      <c r="H39" s="16">
        <f>+B39/Notes!$D$37</f>
        <v>1.74140182847192</v>
      </c>
      <c r="I39" s="16">
        <f>+C39/Notes!$D$36</f>
        <v>17.6056338028169</v>
      </c>
      <c r="J39" s="16">
        <f t="shared" si="0"/>
        <v>37.6</v>
      </c>
      <c r="K39" s="16">
        <f>+E39/Notes!$D$37</f>
        <v>0.47017849368741843</v>
      </c>
      <c r="L39" s="16">
        <f>+F39/Notes!D$41</f>
        <v>0</v>
      </c>
      <c r="N39" s="15">
        <f>+H39*Notes!$B171</f>
        <v>5.421854592947323</v>
      </c>
      <c r="O39" s="15">
        <f>+I39*Notes!$B171</f>
        <v>54.815140845070424</v>
      </c>
      <c r="P39" s="15">
        <f>+J39*Notes!$B171/8</f>
        <v>14.633450000000002</v>
      </c>
      <c r="Q39" s="17">
        <f>+K39*Notes!$B171</f>
        <v>1.4639007400957773</v>
      </c>
      <c r="R39" s="15">
        <f>+L39*Notes!$B171</f>
        <v>0</v>
      </c>
    </row>
    <row r="40" spans="1:18" ht="15">
      <c r="A40" s="13">
        <f t="shared" si="1"/>
        <v>1741</v>
      </c>
      <c r="B40" s="16">
        <v>20</v>
      </c>
      <c r="C40" s="16">
        <v>8</v>
      </c>
      <c r="D40" s="16">
        <v>48</v>
      </c>
      <c r="E40" s="16">
        <v>7.5</v>
      </c>
      <c r="F40" s="16"/>
      <c r="G40" s="16"/>
      <c r="H40" s="16">
        <f>+B40/Notes!$D$37</f>
        <v>1.74140182847192</v>
      </c>
      <c r="I40" s="16">
        <f>+C40/Notes!$D$36</f>
        <v>17.6056338028169</v>
      </c>
      <c r="J40" s="16">
        <f t="shared" si="0"/>
        <v>48</v>
      </c>
      <c r="K40" s="16">
        <f>+E40/Notes!$D$37</f>
        <v>0.65302568567697</v>
      </c>
      <c r="L40" s="16">
        <f>+F40/Notes!D$41</f>
        <v>0</v>
      </c>
      <c r="N40" s="15">
        <f>+H40*Notes!$B172</f>
        <v>5.421854592947323</v>
      </c>
      <c r="O40" s="15">
        <f>+I40*Notes!$B172</f>
        <v>54.815140845070424</v>
      </c>
      <c r="P40" s="15">
        <f>+J40*Notes!$B172/8</f>
        <v>18.681</v>
      </c>
      <c r="Q40" s="17">
        <f>+K40*Notes!$B172</f>
        <v>2.033195472355246</v>
      </c>
      <c r="R40" s="15">
        <f>+L40*Notes!$B172</f>
        <v>0</v>
      </c>
    </row>
    <row r="41" spans="1:18" ht="15">
      <c r="A41" s="13">
        <f t="shared" si="1"/>
        <v>1742</v>
      </c>
      <c r="B41" s="16">
        <v>20</v>
      </c>
      <c r="C41" s="16"/>
      <c r="D41" s="16">
        <v>48.3</v>
      </c>
      <c r="E41" s="16">
        <v>6.1</v>
      </c>
      <c r="F41" s="16"/>
      <c r="G41" s="16"/>
      <c r="H41" s="16">
        <f>+B41/Notes!$D$37</f>
        <v>1.74140182847192</v>
      </c>
      <c r="I41" s="16">
        <f>+C41/Notes!$D$36</f>
        <v>0</v>
      </c>
      <c r="J41" s="16">
        <f t="shared" si="0"/>
        <v>48.3</v>
      </c>
      <c r="K41" s="16">
        <f>+E41/Notes!$D$37</f>
        <v>0.5311275576839356</v>
      </c>
      <c r="L41" s="16">
        <f>+F41/Notes!D$41</f>
        <v>0</v>
      </c>
      <c r="N41" s="15">
        <f>+H41*Notes!$B173</f>
        <v>5.421854592947323</v>
      </c>
      <c r="O41" s="15">
        <f>+I41*Notes!$B173</f>
        <v>0</v>
      </c>
      <c r="P41" s="15">
        <f>+J41*Notes!$B173/8</f>
        <v>18.79775625</v>
      </c>
      <c r="Q41" s="17">
        <f>+K41*Notes!$B173</f>
        <v>1.6536656508489336</v>
      </c>
      <c r="R41" s="15">
        <f>+L41*Notes!$B173</f>
        <v>0</v>
      </c>
    </row>
    <row r="42" spans="1:18" ht="15">
      <c r="A42" s="13">
        <f t="shared" si="1"/>
        <v>1743</v>
      </c>
      <c r="B42" s="16">
        <v>20</v>
      </c>
      <c r="C42" s="16">
        <v>8.5</v>
      </c>
      <c r="D42" s="16">
        <v>46.6</v>
      </c>
      <c r="E42" s="16">
        <v>6</v>
      </c>
      <c r="F42" s="16"/>
      <c r="G42" s="16"/>
      <c r="H42" s="16">
        <f>+B42/Notes!$D$37</f>
        <v>1.74140182847192</v>
      </c>
      <c r="I42" s="16">
        <f>+C42/Notes!$D$36</f>
        <v>18.705985915492956</v>
      </c>
      <c r="J42" s="16">
        <f t="shared" si="0"/>
        <v>46.6</v>
      </c>
      <c r="K42" s="16">
        <f>+E42/Notes!$D$37</f>
        <v>0.522420548541576</v>
      </c>
      <c r="L42" s="16">
        <f>+F42/Notes!D$41</f>
        <v>0</v>
      </c>
      <c r="N42" s="15">
        <f>+H42*Notes!$B174</f>
        <v>5.421854592947323</v>
      </c>
      <c r="O42" s="15">
        <f>+I42*Notes!$B174</f>
        <v>58.24108714788732</v>
      </c>
      <c r="P42" s="15">
        <f>+J42*Notes!$B174/8</f>
        <v>18.1361375</v>
      </c>
      <c r="Q42" s="17">
        <f>+K42*Notes!$B174</f>
        <v>1.6265563778841972</v>
      </c>
      <c r="R42" s="15">
        <f>+L42*Notes!$B174</f>
        <v>0</v>
      </c>
    </row>
    <row r="43" spans="1:18" ht="15">
      <c r="A43" s="13">
        <f t="shared" si="1"/>
        <v>1744</v>
      </c>
      <c r="B43" s="16">
        <v>20</v>
      </c>
      <c r="C43" s="16">
        <v>9</v>
      </c>
      <c r="D43" s="16">
        <v>48</v>
      </c>
      <c r="E43" s="16">
        <v>6.3</v>
      </c>
      <c r="F43" s="16">
        <v>24</v>
      </c>
      <c r="G43" s="16"/>
      <c r="H43" s="16">
        <f>+B43/Notes!$D$37</f>
        <v>1.74140182847192</v>
      </c>
      <c r="I43" s="16">
        <f>+C43/Notes!$D$36</f>
        <v>19.806338028169012</v>
      </c>
      <c r="J43" s="16">
        <f t="shared" si="0"/>
        <v>48</v>
      </c>
      <c r="K43" s="16">
        <f>+E43/Notes!$D$37</f>
        <v>0.5485415759686548</v>
      </c>
      <c r="L43" s="16">
        <f>+F43/Notes!D$41</f>
        <v>10.126582278481012</v>
      </c>
      <c r="N43" s="15">
        <f>+H43*Notes!$B175</f>
        <v>5.421854592947323</v>
      </c>
      <c r="O43" s="15">
        <f>+I43*Notes!$B175</f>
        <v>61.667033450704224</v>
      </c>
      <c r="P43" s="15">
        <f>+J43*Notes!$B175/8</f>
        <v>18.681</v>
      </c>
      <c r="Q43" s="17">
        <f>+K43*Notes!$B175</f>
        <v>1.7078841967784069</v>
      </c>
      <c r="R43" s="15">
        <f>+L43*Notes!$B175</f>
        <v>31.52911392405063</v>
      </c>
    </row>
    <row r="44" spans="1:18" ht="15">
      <c r="A44" s="13">
        <f t="shared" si="1"/>
        <v>1745</v>
      </c>
      <c r="B44" s="16">
        <v>20</v>
      </c>
      <c r="C44" s="16">
        <v>7</v>
      </c>
      <c r="D44" s="16">
        <v>48</v>
      </c>
      <c r="E44" s="16">
        <v>6</v>
      </c>
      <c r="F44" s="16"/>
      <c r="G44" s="16"/>
      <c r="H44" s="16">
        <f>+B44/Notes!$D$37</f>
        <v>1.74140182847192</v>
      </c>
      <c r="I44" s="16">
        <f>+C44/Notes!$D$36</f>
        <v>15.404929577464788</v>
      </c>
      <c r="J44" s="16">
        <f t="shared" si="0"/>
        <v>48</v>
      </c>
      <c r="K44" s="16">
        <f>+E44/Notes!$D$37</f>
        <v>0.522420548541576</v>
      </c>
      <c r="L44" s="16">
        <f>+F44/Notes!D$41</f>
        <v>0</v>
      </c>
      <c r="N44" s="15">
        <f>+H44*Notes!$B176</f>
        <v>5.421854592947323</v>
      </c>
      <c r="O44" s="15">
        <f>+I44*Notes!$B176</f>
        <v>47.96324823943662</v>
      </c>
      <c r="P44" s="15">
        <f>+J44*Notes!$B176/8</f>
        <v>18.681</v>
      </c>
      <c r="Q44" s="17">
        <f>+K44*Notes!$B176</f>
        <v>1.6265563778841972</v>
      </c>
      <c r="R44" s="15">
        <f>+L44*Notes!$B176</f>
        <v>0</v>
      </c>
    </row>
    <row r="45" spans="1:18" ht="15">
      <c r="A45" s="13">
        <f t="shared" si="1"/>
        <v>1746</v>
      </c>
      <c r="B45" s="16">
        <v>20</v>
      </c>
      <c r="C45" s="16">
        <v>12</v>
      </c>
      <c r="D45" s="16">
        <v>48</v>
      </c>
      <c r="E45" s="16">
        <v>6.8</v>
      </c>
      <c r="F45" s="16"/>
      <c r="G45" s="16"/>
      <c r="H45" s="16">
        <f>+B45/Notes!$D$37</f>
        <v>1.74140182847192</v>
      </c>
      <c r="I45" s="16">
        <f>+C45/Notes!$D$36</f>
        <v>26.408450704225352</v>
      </c>
      <c r="J45" s="16">
        <f t="shared" si="0"/>
        <v>48</v>
      </c>
      <c r="K45" s="16">
        <f>+E45/Notes!$D$37</f>
        <v>0.5920766216804528</v>
      </c>
      <c r="L45" s="16">
        <f>+F45/Notes!D$41</f>
        <v>0</v>
      </c>
      <c r="N45" s="15">
        <f>+H45*Notes!$B177</f>
        <v>5.421854592947323</v>
      </c>
      <c r="O45" s="15">
        <f>+I45*Notes!$B177</f>
        <v>82.22271126760563</v>
      </c>
      <c r="P45" s="15">
        <f>+J45*Notes!$B177/8</f>
        <v>18.681</v>
      </c>
      <c r="Q45" s="17">
        <f>+K45*Notes!$B177</f>
        <v>1.84343056160209</v>
      </c>
      <c r="R45" s="15">
        <f>+L45*Notes!$B177</f>
        <v>0</v>
      </c>
    </row>
    <row r="46" spans="1:18" ht="15">
      <c r="A46" s="13">
        <f t="shared" si="1"/>
        <v>1747</v>
      </c>
      <c r="B46" s="16">
        <v>20</v>
      </c>
      <c r="C46" s="16">
        <v>12</v>
      </c>
      <c r="D46" s="16">
        <v>49</v>
      </c>
      <c r="E46" s="16">
        <v>6.9</v>
      </c>
      <c r="F46" s="16">
        <v>21.5</v>
      </c>
      <c r="G46" s="16"/>
      <c r="H46" s="16">
        <f>+B46/Notes!$D$37</f>
        <v>1.74140182847192</v>
      </c>
      <c r="I46" s="16">
        <f>+C46/Notes!$D$36</f>
        <v>26.408450704225352</v>
      </c>
      <c r="J46" s="16">
        <f t="shared" si="0"/>
        <v>49</v>
      </c>
      <c r="K46" s="16">
        <f>+E46/Notes!$D$37</f>
        <v>0.6007836308228124</v>
      </c>
      <c r="L46" s="16">
        <f>+F46/Notes!D$41</f>
        <v>9.071729957805907</v>
      </c>
      <c r="N46" s="15">
        <f>+H46*Notes!$B178</f>
        <v>5.421854592947323</v>
      </c>
      <c r="O46" s="15">
        <f>+I46*Notes!$B178</f>
        <v>82.22271126760563</v>
      </c>
      <c r="P46" s="15">
        <f>+J46*Notes!$B178/8</f>
        <v>19.0701875</v>
      </c>
      <c r="Q46" s="17">
        <f>+K46*Notes!$B178</f>
        <v>1.8705398345668265</v>
      </c>
      <c r="R46" s="15">
        <f>+L46*Notes!$B178</f>
        <v>28.244831223628694</v>
      </c>
    </row>
    <row r="47" spans="1:18" ht="15">
      <c r="A47" s="13">
        <f t="shared" si="1"/>
        <v>1748</v>
      </c>
      <c r="B47" s="16">
        <v>20</v>
      </c>
      <c r="C47" s="16">
        <v>10</v>
      </c>
      <c r="D47" s="16">
        <v>49.4</v>
      </c>
      <c r="E47" s="16">
        <v>6</v>
      </c>
      <c r="F47" s="16">
        <v>17.6</v>
      </c>
      <c r="G47" s="16"/>
      <c r="H47" s="16">
        <f>+B47/Notes!$D$37</f>
        <v>1.74140182847192</v>
      </c>
      <c r="I47" s="16">
        <f>+C47/Notes!$D$36</f>
        <v>22.007042253521124</v>
      </c>
      <c r="J47" s="16">
        <f t="shared" si="0"/>
        <v>49.4</v>
      </c>
      <c r="K47" s="16">
        <f>+E47/Notes!$D$37</f>
        <v>0.522420548541576</v>
      </c>
      <c r="L47" s="16">
        <f>+F47/Notes!D$41</f>
        <v>7.4261603375527425</v>
      </c>
      <c r="N47" s="15">
        <f>+H47*Notes!$B179</f>
        <v>5.421854592947323</v>
      </c>
      <c r="O47" s="15">
        <f>+I47*Notes!$B179</f>
        <v>68.51892605633802</v>
      </c>
      <c r="P47" s="15">
        <f>+J47*Notes!$B179/8</f>
        <v>19.2258625</v>
      </c>
      <c r="Q47" s="17">
        <f>+K47*Notes!$B179</f>
        <v>1.6265563778841972</v>
      </c>
      <c r="R47" s="15">
        <f>+L47*Notes!$B179</f>
        <v>23.121350210970466</v>
      </c>
    </row>
    <row r="48" spans="1:18" ht="15">
      <c r="A48" s="13">
        <f t="shared" si="1"/>
        <v>1749</v>
      </c>
      <c r="B48" s="16">
        <v>20</v>
      </c>
      <c r="C48" s="16">
        <v>9.3</v>
      </c>
      <c r="D48" s="16">
        <v>50.2</v>
      </c>
      <c r="E48" s="16">
        <v>6.6</v>
      </c>
      <c r="F48" s="16">
        <v>15.3</v>
      </c>
      <c r="G48" s="16"/>
      <c r="H48" s="16">
        <f>+B48/Notes!$D$37</f>
        <v>1.74140182847192</v>
      </c>
      <c r="I48" s="16">
        <f>+C48/Notes!$D$36</f>
        <v>20.466549295774648</v>
      </c>
      <c r="J48" s="16">
        <f t="shared" si="0"/>
        <v>50.2</v>
      </c>
      <c r="K48" s="16">
        <f>+E48/Notes!$D$37</f>
        <v>0.5746626033957336</v>
      </c>
      <c r="L48" s="16">
        <f>+F48/Notes!D$41</f>
        <v>6.455696202531645</v>
      </c>
      <c r="N48" s="15">
        <f>+H48*Notes!$B180</f>
        <v>5.421854592947323</v>
      </c>
      <c r="O48" s="15">
        <f>+I48*Notes!$B180</f>
        <v>63.72260123239437</v>
      </c>
      <c r="P48" s="15">
        <f>+J48*Notes!$B180/8</f>
        <v>19.537212500000003</v>
      </c>
      <c r="Q48" s="17">
        <f>+K48*Notes!$B180</f>
        <v>1.7892120156726168</v>
      </c>
      <c r="R48" s="15">
        <f>+L48*Notes!$B180</f>
        <v>20.09981012658228</v>
      </c>
    </row>
    <row r="49" spans="1:18" ht="15">
      <c r="A49" s="13">
        <f t="shared" si="1"/>
        <v>1750</v>
      </c>
      <c r="B49" s="16">
        <v>20</v>
      </c>
      <c r="C49" s="16">
        <v>8</v>
      </c>
      <c r="D49" s="16">
        <v>51.6</v>
      </c>
      <c r="E49" s="16">
        <v>7</v>
      </c>
      <c r="F49" s="16">
        <v>15.3</v>
      </c>
      <c r="G49" s="16"/>
      <c r="H49" s="16">
        <f>+B49/Notes!$D$37</f>
        <v>1.74140182847192</v>
      </c>
      <c r="I49" s="16">
        <f>+C49/Notes!$D$36</f>
        <v>17.6056338028169</v>
      </c>
      <c r="J49" s="16">
        <f t="shared" si="0"/>
        <v>51.6</v>
      </c>
      <c r="K49" s="16">
        <f>+E49/Notes!$D$37</f>
        <v>0.6094906399651719</v>
      </c>
      <c r="L49" s="16">
        <f>+F49/Notes!D$41</f>
        <v>6.455696202531645</v>
      </c>
      <c r="N49" s="15">
        <f>+H49*Notes!$B181</f>
        <v>5.421854592947323</v>
      </c>
      <c r="O49" s="15">
        <f>+I49*Notes!$B181</f>
        <v>54.815140845070424</v>
      </c>
      <c r="P49" s="15">
        <f>+J49*Notes!$B181/8</f>
        <v>20.082075000000003</v>
      </c>
      <c r="Q49" s="17">
        <f>+K49*Notes!$B181</f>
        <v>1.897649107531563</v>
      </c>
      <c r="R49" s="15">
        <f>+L49*Notes!$B181</f>
        <v>20.09981012658228</v>
      </c>
    </row>
    <row r="50" spans="1:18" ht="15">
      <c r="A50" s="13">
        <f t="shared" si="1"/>
        <v>1751</v>
      </c>
      <c r="B50" s="16">
        <v>20</v>
      </c>
      <c r="C50" s="16"/>
      <c r="D50" s="16">
        <v>51.9</v>
      </c>
      <c r="E50" s="16">
        <v>6.5</v>
      </c>
      <c r="F50" s="16">
        <v>12</v>
      </c>
      <c r="G50" s="16"/>
      <c r="H50" s="16">
        <f>+B50/Notes!$D$37</f>
        <v>1.74140182847192</v>
      </c>
      <c r="I50" s="16">
        <f>+C50/Notes!$D$36</f>
        <v>0</v>
      </c>
      <c r="J50" s="16">
        <f t="shared" si="0"/>
        <v>51.9</v>
      </c>
      <c r="K50" s="16">
        <f>+E50/Notes!$D$37</f>
        <v>0.5659555942533739</v>
      </c>
      <c r="L50" s="16">
        <f>+F50/Notes!D$41</f>
        <v>5.063291139240506</v>
      </c>
      <c r="N50" s="15">
        <f>+H50*Notes!$B182</f>
        <v>5.421854592947323</v>
      </c>
      <c r="O50" s="15">
        <f>+I50*Notes!$B182</f>
        <v>0</v>
      </c>
      <c r="P50" s="15">
        <f>+J50*Notes!$B182/8</f>
        <v>20.19883125</v>
      </c>
      <c r="Q50" s="17">
        <f>+K50*Notes!$B182</f>
        <v>1.76210274270788</v>
      </c>
      <c r="R50" s="15">
        <f>+L50*Notes!$B182</f>
        <v>15.764556962025315</v>
      </c>
    </row>
    <row r="51" spans="1:18" ht="15">
      <c r="A51" s="13">
        <f t="shared" si="1"/>
        <v>1752</v>
      </c>
      <c r="B51" s="16">
        <v>20</v>
      </c>
      <c r="C51" s="16">
        <v>10.3</v>
      </c>
      <c r="D51" s="16">
        <v>49.7</v>
      </c>
      <c r="E51" s="16">
        <v>10</v>
      </c>
      <c r="F51" s="16">
        <v>12</v>
      </c>
      <c r="G51" s="16"/>
      <c r="H51" s="16">
        <f>+B51/Notes!$D$37</f>
        <v>1.74140182847192</v>
      </c>
      <c r="I51" s="16">
        <f>+C51/Notes!$D$36</f>
        <v>22.66725352112676</v>
      </c>
      <c r="J51" s="16">
        <f t="shared" si="0"/>
        <v>49.7</v>
      </c>
      <c r="K51" s="16">
        <f>+E51/Notes!$D$37</f>
        <v>0.87070091423596</v>
      </c>
      <c r="L51" s="16">
        <f>+F51/Notes!D$41</f>
        <v>5.063291139240506</v>
      </c>
      <c r="N51" s="15">
        <f>+H51*Notes!$B183</f>
        <v>5.421854592947323</v>
      </c>
      <c r="O51" s="15">
        <f>+I51*Notes!$B183</f>
        <v>70.57449383802818</v>
      </c>
      <c r="P51" s="15">
        <f>+J51*Notes!$B183/8</f>
        <v>19.342618750000003</v>
      </c>
      <c r="Q51" s="17">
        <f>+K51*Notes!$B183</f>
        <v>2.7109272964736615</v>
      </c>
      <c r="R51" s="15">
        <f>+L51*Notes!$B183</f>
        <v>15.764556962025315</v>
      </c>
    </row>
    <row r="52" spans="1:18" ht="15">
      <c r="A52" s="13">
        <f t="shared" si="1"/>
        <v>1753</v>
      </c>
      <c r="B52" s="16">
        <v>20</v>
      </c>
      <c r="C52" s="16">
        <v>9</v>
      </c>
      <c r="D52" s="16">
        <v>48</v>
      </c>
      <c r="E52" s="16">
        <v>10</v>
      </c>
      <c r="F52" s="16">
        <v>8.8</v>
      </c>
      <c r="G52" s="16"/>
      <c r="H52" s="16">
        <f>+B52/Notes!$D$37</f>
        <v>1.74140182847192</v>
      </c>
      <c r="I52" s="16">
        <f>+C52/Notes!$D$36</f>
        <v>19.806338028169012</v>
      </c>
      <c r="J52" s="16">
        <f t="shared" si="0"/>
        <v>48</v>
      </c>
      <c r="K52" s="16">
        <f>+E52/Notes!$D$37</f>
        <v>0.87070091423596</v>
      </c>
      <c r="L52" s="16">
        <f>+F52/Notes!D$41</f>
        <v>3.7130801687763713</v>
      </c>
      <c r="N52" s="15">
        <f>+H52*Notes!$B184</f>
        <v>5.421854592947323</v>
      </c>
      <c r="O52" s="15">
        <f>+I52*Notes!$B184</f>
        <v>61.667033450704224</v>
      </c>
      <c r="P52" s="15">
        <f>+J52*Notes!$B184/8</f>
        <v>18.681</v>
      </c>
      <c r="Q52" s="17">
        <f>+K52*Notes!$B184</f>
        <v>2.7109272964736615</v>
      </c>
      <c r="R52" s="15">
        <f>+L52*Notes!$B184</f>
        <v>11.560675105485233</v>
      </c>
    </row>
    <row r="53" spans="1:18" ht="15">
      <c r="A53" s="13">
        <f t="shared" si="1"/>
        <v>1754</v>
      </c>
      <c r="B53" s="16">
        <v>20</v>
      </c>
      <c r="C53" s="16"/>
      <c r="D53" s="16">
        <v>48</v>
      </c>
      <c r="E53" s="16">
        <v>11</v>
      </c>
      <c r="F53" s="16">
        <v>12</v>
      </c>
      <c r="G53" s="16"/>
      <c r="H53" s="16">
        <f>+B53/Notes!$D$37</f>
        <v>1.74140182847192</v>
      </c>
      <c r="I53" s="16">
        <f>+C53/Notes!$D$36</f>
        <v>0</v>
      </c>
      <c r="J53" s="16">
        <f t="shared" si="0"/>
        <v>48</v>
      </c>
      <c r="K53" s="16">
        <f>+E53/Notes!$D$37</f>
        <v>0.957771005659556</v>
      </c>
      <c r="L53" s="16">
        <f>+F53/Notes!D$41</f>
        <v>5.063291139240506</v>
      </c>
      <c r="N53" s="15">
        <f>+H53*Notes!$B185</f>
        <v>5.421854592947323</v>
      </c>
      <c r="O53" s="15">
        <f>+I53*Notes!$B185</f>
        <v>0</v>
      </c>
      <c r="P53" s="15">
        <f>+J53*Notes!$B185/8</f>
        <v>18.681</v>
      </c>
      <c r="Q53" s="17">
        <f>+K53*Notes!$B185</f>
        <v>2.9820200261210275</v>
      </c>
      <c r="R53" s="15">
        <f>+L53*Notes!$B185</f>
        <v>15.764556962025315</v>
      </c>
    </row>
    <row r="54" spans="1:18" ht="15">
      <c r="A54" s="13">
        <f t="shared" si="1"/>
        <v>1755</v>
      </c>
      <c r="B54" s="16">
        <v>20</v>
      </c>
      <c r="C54" s="16"/>
      <c r="D54" s="16">
        <v>64</v>
      </c>
      <c r="E54" s="16">
        <v>13.1</v>
      </c>
      <c r="F54" s="16"/>
      <c r="G54" s="16"/>
      <c r="H54" s="16">
        <f>+B54/Notes!$D$37</f>
        <v>1.74140182847192</v>
      </c>
      <c r="I54" s="16">
        <f>+C54/Notes!$D$36</f>
        <v>0</v>
      </c>
      <c r="J54" s="16">
        <f t="shared" si="0"/>
        <v>64</v>
      </c>
      <c r="K54" s="16">
        <f>+E54/Notes!$D$37</f>
        <v>1.1406181976491077</v>
      </c>
      <c r="L54" s="16">
        <f>+F54/Notes!D$41</f>
        <v>0</v>
      </c>
      <c r="N54" s="15">
        <f>+H54*Notes!$B186</f>
        <v>5.421854592947323</v>
      </c>
      <c r="O54" s="15">
        <f>+I54*Notes!$B186</f>
        <v>0</v>
      </c>
      <c r="P54" s="15">
        <f>+J54*Notes!$B186/8</f>
        <v>24.908</v>
      </c>
      <c r="Q54" s="17">
        <f>+K54*Notes!$B186</f>
        <v>3.5513147583804967</v>
      </c>
      <c r="R54" s="15">
        <f>+L54*Notes!$B186</f>
        <v>0</v>
      </c>
    </row>
    <row r="55" spans="1:18" ht="15">
      <c r="A55" s="13">
        <f t="shared" si="1"/>
        <v>1756</v>
      </c>
      <c r="B55" s="16">
        <v>20</v>
      </c>
      <c r="C55" s="16">
        <v>6</v>
      </c>
      <c r="D55" s="16">
        <v>48</v>
      </c>
      <c r="E55" s="16">
        <v>15.3</v>
      </c>
      <c r="F55" s="16"/>
      <c r="G55" s="16"/>
      <c r="H55" s="16">
        <f>+B55/Notes!$D$37</f>
        <v>1.74140182847192</v>
      </c>
      <c r="I55" s="16">
        <f>+C55/Notes!$D$36</f>
        <v>13.204225352112676</v>
      </c>
      <c r="J55" s="16">
        <f t="shared" si="0"/>
        <v>48</v>
      </c>
      <c r="K55" s="16">
        <f>+E55/Notes!$D$37</f>
        <v>1.3321723987810188</v>
      </c>
      <c r="L55" s="16">
        <f>+F55/Notes!D$41</f>
        <v>0</v>
      </c>
      <c r="N55" s="15">
        <f>+H55*Notes!$B187</f>
        <v>5.421854592947323</v>
      </c>
      <c r="O55" s="15">
        <f>+I55*Notes!$B187</f>
        <v>41.111355633802816</v>
      </c>
      <c r="P55" s="15">
        <f>+J55*Notes!$B187/8</f>
        <v>18.681</v>
      </c>
      <c r="Q55" s="17">
        <f>+K55*Notes!$B187</f>
        <v>4.147718763604702</v>
      </c>
      <c r="R55" s="15">
        <f>+L55*Notes!$B187</f>
        <v>0</v>
      </c>
    </row>
    <row r="56" spans="1:18" ht="15">
      <c r="A56" s="13">
        <f t="shared" si="1"/>
        <v>1757</v>
      </c>
      <c r="B56" s="16">
        <v>20</v>
      </c>
      <c r="C56" s="16"/>
      <c r="D56" s="16">
        <v>56</v>
      </c>
      <c r="E56" s="16">
        <v>11.6</v>
      </c>
      <c r="F56" s="16"/>
      <c r="G56" s="16"/>
      <c r="H56" s="16">
        <f>+B56/Notes!$D$37</f>
        <v>1.74140182847192</v>
      </c>
      <c r="I56" s="16">
        <f>+C56/Notes!$D$36</f>
        <v>0</v>
      </c>
      <c r="J56" s="16">
        <f t="shared" si="0"/>
        <v>56</v>
      </c>
      <c r="K56" s="16">
        <f>+E56/Notes!$D$37</f>
        <v>1.0100130605137136</v>
      </c>
      <c r="L56" s="16">
        <f>+F56/Notes!D$41</f>
        <v>0</v>
      </c>
      <c r="N56" s="15">
        <f>+H56*Notes!$B188</f>
        <v>5.421854592947323</v>
      </c>
      <c r="O56" s="15">
        <f>+I56*Notes!$B188</f>
        <v>0</v>
      </c>
      <c r="P56" s="15">
        <f>+J56*Notes!$B188/8</f>
        <v>21.7945</v>
      </c>
      <c r="Q56" s="17">
        <f>+K56*Notes!$B188</f>
        <v>3.1446756639094477</v>
      </c>
      <c r="R56" s="15">
        <f>+L56*Notes!$B188</f>
        <v>0</v>
      </c>
    </row>
    <row r="57" spans="1:18" ht="15">
      <c r="A57" s="13">
        <f t="shared" si="1"/>
        <v>1758</v>
      </c>
      <c r="B57" s="16"/>
      <c r="C57" s="16"/>
      <c r="D57" s="16"/>
      <c r="E57" s="16">
        <v>9.8</v>
      </c>
      <c r="F57" s="16"/>
      <c r="G57" s="16"/>
      <c r="H57" s="16">
        <f>+B57/Notes!$D$37</f>
        <v>0</v>
      </c>
      <c r="I57" s="16">
        <f>+C57/Notes!$D$36</f>
        <v>0</v>
      </c>
      <c r="J57" s="16">
        <f t="shared" si="0"/>
        <v>0</v>
      </c>
      <c r="K57" s="16">
        <f>+E57/Notes!$D$37</f>
        <v>0.8532868959512409</v>
      </c>
      <c r="L57" s="16">
        <f>+F57/Notes!D$41</f>
        <v>0</v>
      </c>
      <c r="N57" s="15">
        <f>+H57*Notes!$B189</f>
        <v>0</v>
      </c>
      <c r="O57" s="15">
        <f>+I57*Notes!$B189</f>
        <v>0</v>
      </c>
      <c r="P57" s="15">
        <f>+J57*Notes!$B189/8</f>
        <v>0</v>
      </c>
      <c r="Q57" s="17">
        <f>+K57*Notes!$B189</f>
        <v>2.6567087505441886</v>
      </c>
      <c r="R57" s="15">
        <f>+L57*Notes!$B189</f>
        <v>0</v>
      </c>
    </row>
    <row r="58" spans="1:18" ht="15">
      <c r="A58" s="13">
        <v>1759</v>
      </c>
      <c r="B58" s="16"/>
      <c r="C58" s="16"/>
      <c r="D58" s="16">
        <v>56</v>
      </c>
      <c r="E58" s="16">
        <v>8.9</v>
      </c>
      <c r="F58" s="16"/>
      <c r="G58" s="16"/>
      <c r="H58" s="16">
        <f>+B58/Notes!$D$37</f>
        <v>0</v>
      </c>
      <c r="I58" s="16">
        <f>+C58/Notes!$D$36</f>
        <v>0</v>
      </c>
      <c r="J58" s="16">
        <f t="shared" si="0"/>
        <v>56</v>
      </c>
      <c r="K58" s="16">
        <f>+E58/Notes!$D$37</f>
        <v>0.7749238136700044</v>
      </c>
      <c r="L58" s="16">
        <f>+F58/Notes!D$41</f>
        <v>0</v>
      </c>
      <c r="N58" s="15">
        <f>+H58*Notes!$B190</f>
        <v>0</v>
      </c>
      <c r="O58" s="15">
        <f>+I58*Notes!$B190</f>
        <v>0</v>
      </c>
      <c r="P58" s="15">
        <f>+J58*Notes!$B190/8</f>
        <v>21.7945</v>
      </c>
      <c r="Q58" s="17">
        <f>+K58*Notes!$B190</f>
        <v>2.4127252938615587</v>
      </c>
      <c r="R58" s="15">
        <f>+L58*Notes!$B190</f>
        <v>0</v>
      </c>
    </row>
    <row r="59" spans="1:18" ht="15">
      <c r="A59" s="13">
        <f>A58+1</f>
        <v>1760</v>
      </c>
      <c r="B59" s="16">
        <v>20.8</v>
      </c>
      <c r="C59" s="16">
        <v>10.2</v>
      </c>
      <c r="D59" s="16">
        <v>54</v>
      </c>
      <c r="E59" s="16">
        <v>8</v>
      </c>
      <c r="F59" s="16">
        <v>12</v>
      </c>
      <c r="G59" s="16"/>
      <c r="H59" s="16">
        <f>+B59/Notes!$D$37</f>
        <v>1.8110579016107968</v>
      </c>
      <c r="I59" s="16">
        <f>+C59/Notes!$D$36</f>
        <v>22.447183098591548</v>
      </c>
      <c r="J59" s="16">
        <f t="shared" si="0"/>
        <v>54</v>
      </c>
      <c r="K59" s="16">
        <f>+E59/Notes!$D$37</f>
        <v>0.696560731388768</v>
      </c>
      <c r="L59" s="16">
        <f>+F59/Notes!D$41</f>
        <v>5.063291139240506</v>
      </c>
      <c r="N59" s="15">
        <f>+H59*Notes!$B191</f>
        <v>5.638728776665216</v>
      </c>
      <c r="O59" s="15">
        <f>+I59*Notes!$B191</f>
        <v>69.88930457746478</v>
      </c>
      <c r="P59" s="15">
        <f>+J59*Notes!$B191/8</f>
        <v>21.016125000000002</v>
      </c>
      <c r="Q59" s="17">
        <f>+K59*Notes!$B191</f>
        <v>2.168741837178929</v>
      </c>
      <c r="R59" s="15">
        <f>+L59*Notes!$B191</f>
        <v>15.764556962025315</v>
      </c>
    </row>
    <row r="60" spans="1:18" ht="15">
      <c r="A60" s="13">
        <f>A59+1</f>
        <v>1761</v>
      </c>
      <c r="B60" s="16">
        <v>22.3</v>
      </c>
      <c r="C60" s="16">
        <v>8</v>
      </c>
      <c r="D60" s="16">
        <v>52</v>
      </c>
      <c r="E60" s="16">
        <v>8.1</v>
      </c>
      <c r="F60" s="16">
        <v>14.3</v>
      </c>
      <c r="G60" s="16"/>
      <c r="H60" s="16">
        <f>+B60/Notes!$D$37</f>
        <v>1.9416630387461908</v>
      </c>
      <c r="I60" s="16">
        <f>+C60/Notes!$D$36</f>
        <v>17.6056338028169</v>
      </c>
      <c r="J60" s="16">
        <f t="shared" si="0"/>
        <v>52</v>
      </c>
      <c r="K60" s="16">
        <f>+E60/Notes!$D$37</f>
        <v>0.7052677405311275</v>
      </c>
      <c r="L60" s="16">
        <f>+F60/Notes!D$41</f>
        <v>6.033755274261603</v>
      </c>
      <c r="N60" s="15">
        <f>+H60*Notes!$B192</f>
        <v>6.045367871136265</v>
      </c>
      <c r="O60" s="15">
        <f>+I60*Notes!$B192</f>
        <v>54.815140845070424</v>
      </c>
      <c r="P60" s="15">
        <f>+J60*Notes!$B192/8</f>
        <v>20.237750000000002</v>
      </c>
      <c r="Q60" s="17">
        <f>+K60*Notes!$B192</f>
        <v>2.1958511101436655</v>
      </c>
      <c r="R60" s="15">
        <f>+L60*Notes!$B192</f>
        <v>18.786097046413502</v>
      </c>
    </row>
    <row r="61" spans="1:18" ht="15">
      <c r="A61" s="13">
        <f>A60+1</f>
        <v>1762</v>
      </c>
      <c r="B61" s="16">
        <v>20</v>
      </c>
      <c r="C61" s="16">
        <v>8</v>
      </c>
      <c r="D61" s="16">
        <v>60</v>
      </c>
      <c r="E61" s="16">
        <v>8</v>
      </c>
      <c r="F61" s="16">
        <v>16</v>
      </c>
      <c r="G61" s="16"/>
      <c r="H61" s="16">
        <f>+B61/Notes!$D$37</f>
        <v>1.74140182847192</v>
      </c>
      <c r="I61" s="16">
        <f>+C61/Notes!$D$36</f>
        <v>17.6056338028169</v>
      </c>
      <c r="J61" s="16">
        <f t="shared" si="0"/>
        <v>60</v>
      </c>
      <c r="K61" s="16">
        <f>+E61/Notes!$D$37</f>
        <v>0.696560731388768</v>
      </c>
      <c r="L61" s="16">
        <f>+F61/Notes!D$41</f>
        <v>6.751054852320674</v>
      </c>
      <c r="N61" s="15">
        <f>+H61*Notes!$B193</f>
        <v>5.421854592947323</v>
      </c>
      <c r="O61" s="15">
        <f>+I61*Notes!$B193</f>
        <v>54.815140845070424</v>
      </c>
      <c r="P61" s="15">
        <f>+J61*Notes!$B193/8</f>
        <v>23.35125</v>
      </c>
      <c r="Q61" s="17">
        <f>+K61*Notes!$B193</f>
        <v>2.168741837178929</v>
      </c>
      <c r="R61" s="15">
        <f>+L61*Notes!$B193</f>
        <v>21.01940928270042</v>
      </c>
    </row>
    <row r="62" spans="1:3" ht="15">
      <c r="A62" s="12"/>
      <c r="B62" s="20"/>
      <c r="C62" s="20"/>
    </row>
    <row r="63" spans="1:3" ht="15">
      <c r="A63" s="12"/>
      <c r="B63" s="20"/>
      <c r="C63" s="20"/>
    </row>
    <row r="64" spans="1:3" ht="15">
      <c r="A64" s="12"/>
      <c r="B64" s="20"/>
      <c r="C64" s="20"/>
    </row>
    <row r="65" spans="1:3" ht="15">
      <c r="A65" s="12"/>
      <c r="B65" s="20"/>
      <c r="C65" s="20"/>
    </row>
    <row r="66" spans="1:3" ht="15">
      <c r="A66" s="12"/>
      <c r="B66" s="20"/>
      <c r="C66" s="20"/>
    </row>
    <row r="67" spans="1:3" ht="15">
      <c r="A67" s="12"/>
      <c r="B67" s="20"/>
      <c r="C67" s="20"/>
    </row>
    <row r="68" spans="1:3" ht="15">
      <c r="A68" s="12"/>
      <c r="B68" s="20"/>
      <c r="C68" s="20"/>
    </row>
    <row r="69" spans="1:3" ht="15">
      <c r="A69" s="12"/>
      <c r="B69" s="20"/>
      <c r="C69" s="20"/>
    </row>
    <row r="70" spans="1:3" ht="15">
      <c r="A70" s="12"/>
      <c r="B70" s="20"/>
      <c r="C70" s="20"/>
    </row>
    <row r="71" spans="1:3" ht="15">
      <c r="A71" s="12"/>
      <c r="B71" s="20"/>
      <c r="C71" s="20"/>
    </row>
    <row r="72" spans="1:3" ht="15">
      <c r="A72" s="12"/>
      <c r="B72" s="20"/>
      <c r="C72" s="20"/>
    </row>
    <row r="73" spans="1:3" ht="15">
      <c r="A73" s="12"/>
      <c r="B73" s="20"/>
      <c r="C73" s="20"/>
    </row>
    <row r="74" spans="1:3" ht="15">
      <c r="A74" s="12"/>
      <c r="B74" s="20"/>
      <c r="C74" s="20"/>
    </row>
    <row r="75" spans="1:3" ht="15">
      <c r="A75" s="12"/>
      <c r="B75" s="20"/>
      <c r="C75" s="20"/>
    </row>
    <row r="76" spans="1:3" ht="15">
      <c r="A76" s="12"/>
      <c r="B76" s="20"/>
      <c r="C76" s="20"/>
    </row>
    <row r="77" spans="1:3" ht="15">
      <c r="A77" s="12"/>
      <c r="B77" s="20"/>
      <c r="C77" s="20"/>
    </row>
    <row r="78" spans="1:3" ht="15">
      <c r="A78" s="12"/>
      <c r="B78" s="20"/>
      <c r="C78" s="20"/>
    </row>
    <row r="79" spans="1:3" ht="15">
      <c r="A79" s="12"/>
      <c r="B79" s="20"/>
      <c r="C79" s="20"/>
    </row>
    <row r="80" spans="1:3" ht="15">
      <c r="A80" s="12"/>
      <c r="B80" s="20"/>
      <c r="C80" s="20"/>
    </row>
    <row r="81" spans="1:3" ht="15">
      <c r="A81" s="12"/>
      <c r="B81" s="20"/>
      <c r="C81" s="20"/>
    </row>
    <row r="82" spans="1:3" ht="15">
      <c r="A82" s="12"/>
      <c r="B82" s="20"/>
      <c r="C82" s="20"/>
    </row>
    <row r="83" spans="1:3" ht="15">
      <c r="A83" s="12"/>
      <c r="B83" s="20"/>
      <c r="C83" s="20"/>
    </row>
    <row r="84" spans="1:3" ht="15">
      <c r="A84" s="12"/>
      <c r="B84" s="20"/>
      <c r="C84" s="20"/>
    </row>
    <row r="85" spans="1:3" ht="15">
      <c r="A85" s="12"/>
      <c r="B85" s="20"/>
      <c r="C85" s="20"/>
    </row>
    <row r="86" spans="1:3" ht="15">
      <c r="A86" s="12"/>
      <c r="B86" s="20"/>
      <c r="C86" s="20"/>
    </row>
    <row r="87" spans="1:3" ht="15">
      <c r="A87" s="12"/>
      <c r="B87" s="20"/>
      <c r="C87" s="20"/>
    </row>
    <row r="88" spans="1:3" ht="15">
      <c r="A88" s="12"/>
      <c r="B88" s="20"/>
      <c r="C88" s="21"/>
    </row>
    <row r="89" spans="1:3" ht="15">
      <c r="A89" s="12"/>
      <c r="B89" s="20"/>
      <c r="C89" s="20"/>
    </row>
    <row r="90" spans="1:3" ht="15">
      <c r="A90" s="12"/>
      <c r="B90" s="20"/>
      <c r="C90" s="20"/>
    </row>
    <row r="91" spans="1:3" ht="15">
      <c r="A91" s="12"/>
      <c r="B91" s="20"/>
      <c r="C91" s="20"/>
    </row>
    <row r="92" spans="1:3" ht="15">
      <c r="A92" s="12"/>
      <c r="B92" s="20"/>
      <c r="C92" s="20"/>
    </row>
    <row r="93" spans="1:3" ht="15">
      <c r="A93" s="12"/>
      <c r="B93" s="20"/>
      <c r="C93" s="20"/>
    </row>
    <row r="94" spans="1:3" ht="15">
      <c r="A94" s="12"/>
      <c r="B94" s="20"/>
      <c r="C94" s="20"/>
    </row>
    <row r="95" spans="1:3" ht="15">
      <c r="A95" s="12"/>
      <c r="B95" s="20"/>
      <c r="C95" s="20"/>
    </row>
    <row r="96" spans="1:3" ht="15">
      <c r="A96" s="12"/>
      <c r="B96" s="20"/>
      <c r="C96" s="20"/>
    </row>
    <row r="97" spans="1:3" ht="15">
      <c r="A97" s="12"/>
      <c r="B97" s="20"/>
      <c r="C97" s="20"/>
    </row>
    <row r="98" spans="1:3" ht="15">
      <c r="A98" s="12"/>
      <c r="B98" s="20"/>
      <c r="C98" s="20"/>
    </row>
    <row r="99" spans="1:3" ht="15">
      <c r="A99" s="12"/>
      <c r="B99" s="20"/>
      <c r="C99" s="20"/>
    </row>
    <row r="100" spans="1:3" ht="15">
      <c r="A100" s="12"/>
      <c r="B100" s="20"/>
      <c r="C100" s="20"/>
    </row>
    <row r="101" spans="1:3" ht="15">
      <c r="A101" s="12"/>
      <c r="B101" s="20"/>
      <c r="C101" s="20"/>
    </row>
    <row r="102" spans="1:3" ht="15">
      <c r="A102" s="12"/>
      <c r="B102" s="20"/>
      <c r="C102" s="20"/>
    </row>
    <row r="103" spans="1:3" ht="15">
      <c r="A103" s="12"/>
      <c r="B103" s="20"/>
      <c r="C103" s="20"/>
    </row>
    <row r="104" spans="1:3" ht="15">
      <c r="A104" s="12"/>
      <c r="B104" s="20"/>
      <c r="C104" s="20"/>
    </row>
    <row r="105" spans="1:3" ht="15">
      <c r="A105" s="12"/>
      <c r="B105" s="20"/>
      <c r="C105" s="20"/>
    </row>
    <row r="106" spans="1:3" ht="15">
      <c r="A106" s="12"/>
      <c r="B106" s="20"/>
      <c r="C106" s="20"/>
    </row>
    <row r="107" spans="1:3" ht="15">
      <c r="A107" s="12"/>
      <c r="B107" s="20"/>
      <c r="C107" s="20"/>
    </row>
    <row r="108" spans="1:3" ht="15">
      <c r="A108" s="12"/>
      <c r="B108" s="20"/>
      <c r="C108" s="20"/>
    </row>
    <row r="109" spans="1:3" ht="15">
      <c r="A109" s="12"/>
      <c r="B109" s="20"/>
      <c r="C109" s="20"/>
    </row>
    <row r="110" spans="1:3" ht="15">
      <c r="A110" s="12"/>
      <c r="B110" s="20"/>
      <c r="C110" s="20"/>
    </row>
    <row r="111" spans="1:3" ht="15">
      <c r="A111" s="12"/>
      <c r="B111" s="20"/>
      <c r="C111" s="20"/>
    </row>
    <row r="112" spans="1:3" ht="15">
      <c r="A112" s="12"/>
      <c r="B112" s="20"/>
      <c r="C112" s="20"/>
    </row>
    <row r="113" spans="1:3" ht="15">
      <c r="A113" s="12"/>
      <c r="B113" s="20"/>
      <c r="C113" s="20"/>
    </row>
    <row r="114" spans="1:3" ht="15">
      <c r="A114" s="12"/>
      <c r="B114" s="20"/>
      <c r="C114" s="20"/>
    </row>
    <row r="115" spans="1:3" ht="15">
      <c r="A115" s="12"/>
      <c r="B115" s="20"/>
      <c r="C115" s="20"/>
    </row>
    <row r="116" spans="1:3" ht="15">
      <c r="A116" s="12"/>
      <c r="B116" s="20"/>
      <c r="C116" s="20"/>
    </row>
    <row r="117" spans="1:3" ht="15">
      <c r="A117" s="12"/>
      <c r="B117" s="20"/>
      <c r="C117" s="20"/>
    </row>
    <row r="118" spans="1:3" ht="15">
      <c r="A118" s="12"/>
      <c r="B118" s="20"/>
      <c r="C118" s="20"/>
    </row>
    <row r="119" spans="1:3" ht="15">
      <c r="A119" s="12"/>
      <c r="B119" s="20"/>
      <c r="C119" s="20"/>
    </row>
    <row r="120" spans="1:3" ht="15">
      <c r="A120" s="12"/>
      <c r="B120" s="20"/>
      <c r="C120" s="20"/>
    </row>
    <row r="121" spans="1:3" ht="15">
      <c r="A121" s="12"/>
      <c r="B121" s="20"/>
      <c r="C121" s="20"/>
    </row>
    <row r="122" spans="1:3" ht="15">
      <c r="A122" s="12"/>
      <c r="B122" s="20"/>
      <c r="C122" s="20"/>
    </row>
    <row r="123" spans="1:3" ht="15">
      <c r="A123" s="12"/>
      <c r="B123" s="20"/>
      <c r="C123" s="20"/>
    </row>
    <row r="124" spans="1:3" ht="15">
      <c r="A124" s="12"/>
      <c r="B124" s="20"/>
      <c r="C124" s="20"/>
    </row>
    <row r="125" spans="1:3" ht="15">
      <c r="A125" s="12"/>
      <c r="B125" s="20"/>
      <c r="C125" s="20"/>
    </row>
    <row r="126" spans="1:3" ht="15">
      <c r="A126" s="12"/>
      <c r="B126" s="20"/>
      <c r="C126" s="20"/>
    </row>
    <row r="127" spans="1:3" ht="15">
      <c r="A127" s="12"/>
      <c r="B127" s="20"/>
      <c r="C127" s="20"/>
    </row>
    <row r="128" spans="1:3" ht="15">
      <c r="A128" s="12"/>
      <c r="B128" s="20"/>
      <c r="C128" s="20"/>
    </row>
    <row r="129" spans="1:3" ht="15">
      <c r="A129" s="12"/>
      <c r="B129" s="20"/>
      <c r="C129" s="20"/>
    </row>
    <row r="130" spans="1:3" ht="15">
      <c r="A130" s="12"/>
      <c r="B130" s="20"/>
      <c r="C130" s="20"/>
    </row>
    <row r="131" spans="1:3" ht="15">
      <c r="A131" s="12"/>
      <c r="B131" s="20"/>
      <c r="C131" s="20"/>
    </row>
    <row r="132" spans="1:3" ht="15">
      <c r="A132" s="12"/>
      <c r="B132" s="20"/>
      <c r="C132" s="20"/>
    </row>
    <row r="133" spans="1:3" ht="15">
      <c r="A133" s="12"/>
      <c r="B133" s="20"/>
      <c r="C133" s="20"/>
    </row>
    <row r="134" spans="1:3" ht="15">
      <c r="A134" s="12"/>
      <c r="B134" s="20"/>
      <c r="C134" s="20"/>
    </row>
    <row r="135" spans="1:3" ht="15">
      <c r="A135" s="12"/>
      <c r="B135" s="20"/>
      <c r="C135" s="20"/>
    </row>
    <row r="136" spans="1:3" ht="15">
      <c r="A136" s="12"/>
      <c r="B136" s="20"/>
      <c r="C136" s="20"/>
    </row>
    <row r="137" spans="1:3" ht="15">
      <c r="A137" s="12"/>
      <c r="B137" s="20"/>
      <c r="C137" s="20"/>
    </row>
    <row r="138" spans="1:3" ht="15">
      <c r="A138" s="12"/>
      <c r="B138" s="20"/>
      <c r="C138" s="20"/>
    </row>
    <row r="139" spans="1:3" ht="15">
      <c r="A139" s="12"/>
      <c r="B139" s="20"/>
      <c r="C139" s="20"/>
    </row>
    <row r="140" spans="1:3" ht="15">
      <c r="A140" s="12"/>
      <c r="B140" s="20"/>
      <c r="C140" s="20"/>
    </row>
    <row r="141" spans="1:3" ht="15">
      <c r="A141" s="12"/>
      <c r="B141" s="20"/>
      <c r="C141" s="20"/>
    </row>
    <row r="142" spans="1:3" ht="15">
      <c r="A142" s="12"/>
      <c r="B142" s="20"/>
      <c r="C142" s="20"/>
    </row>
    <row r="143" spans="1:3" ht="15">
      <c r="A143" s="12"/>
      <c r="B143" s="20"/>
      <c r="C143" s="20"/>
    </row>
    <row r="144" spans="1:3" ht="15">
      <c r="A144" s="12"/>
      <c r="B144" s="20"/>
      <c r="C144" s="20"/>
    </row>
    <row r="145" spans="1:3" ht="15">
      <c r="A145" s="12"/>
      <c r="B145" s="20"/>
      <c r="C145" s="20"/>
    </row>
    <row r="146" spans="1:3" ht="15">
      <c r="A146" s="12"/>
      <c r="B146" s="20"/>
      <c r="C146" s="20"/>
    </row>
    <row r="147" spans="1:3" ht="15">
      <c r="A147" s="12"/>
      <c r="B147" s="20"/>
      <c r="C147" s="20"/>
    </row>
    <row r="148" spans="1:3" ht="15">
      <c r="A148" s="12"/>
      <c r="B148" s="20"/>
      <c r="C148" s="20"/>
    </row>
    <row r="149" spans="1:3" ht="15">
      <c r="A149" s="12"/>
      <c r="B149" s="20"/>
      <c r="C149" s="20"/>
    </row>
    <row r="150" spans="1:3" ht="15">
      <c r="A150" s="12"/>
      <c r="B150" s="20"/>
      <c r="C150" s="20"/>
    </row>
    <row r="151" spans="1:3" ht="15">
      <c r="A151" s="12"/>
      <c r="B151" s="20"/>
      <c r="C151" s="20"/>
    </row>
    <row r="152" spans="1:3" ht="15">
      <c r="A152" s="12"/>
      <c r="B152" s="20"/>
      <c r="C152" s="20"/>
    </row>
    <row r="153" spans="1:3" ht="15">
      <c r="A153" s="12"/>
      <c r="B153" s="20"/>
      <c r="C153" s="20"/>
    </row>
    <row r="154" spans="1:3" ht="15">
      <c r="A154" s="12"/>
      <c r="B154" s="20"/>
      <c r="C154" s="20"/>
    </row>
    <row r="155" spans="1:3" ht="15">
      <c r="A155" s="12"/>
      <c r="B155" s="20"/>
      <c r="C155" s="20"/>
    </row>
    <row r="156" spans="1:3" ht="15">
      <c r="A156" s="12"/>
      <c r="B156" s="20"/>
      <c r="C156" s="20"/>
    </row>
    <row r="157" spans="1:3" ht="15">
      <c r="A157" s="12"/>
      <c r="B157" s="20"/>
      <c r="C157" s="20"/>
    </row>
    <row r="158" spans="1:3" ht="15">
      <c r="A158" s="12"/>
      <c r="B158" s="20"/>
      <c r="C158" s="20"/>
    </row>
    <row r="159" spans="1:3" ht="15">
      <c r="A159" s="12"/>
      <c r="B159" s="20"/>
      <c r="C159" s="20"/>
    </row>
    <row r="160" spans="1:3" ht="15">
      <c r="A160" s="12"/>
      <c r="B160" s="20"/>
      <c r="C160" s="20"/>
    </row>
    <row r="161" spans="1:3" ht="15">
      <c r="A161" s="12"/>
      <c r="B161" s="20"/>
      <c r="C161" s="20"/>
    </row>
    <row r="162" spans="1:3" ht="15">
      <c r="A162" s="12"/>
      <c r="B162" s="20"/>
      <c r="C162" s="20"/>
    </row>
    <row r="163" spans="1:3" ht="15">
      <c r="A163" s="12"/>
      <c r="B163" s="20"/>
      <c r="C163" s="20"/>
    </row>
    <row r="164" spans="1:3" ht="15">
      <c r="A164" s="12"/>
      <c r="B164" s="20"/>
      <c r="C164" s="20"/>
    </row>
    <row r="165" spans="1:3" ht="15">
      <c r="A165" s="12"/>
      <c r="B165" s="20"/>
      <c r="C165" s="20"/>
    </row>
    <row r="166" spans="1:3" ht="15">
      <c r="A166" s="12"/>
      <c r="B166" s="20"/>
      <c r="C166" s="20"/>
    </row>
    <row r="167" spans="1:3" ht="15">
      <c r="A167" s="12"/>
      <c r="B167" s="20"/>
      <c r="C167" s="20"/>
    </row>
    <row r="168" spans="1:3" ht="15">
      <c r="A168" s="12"/>
      <c r="B168" s="20"/>
      <c r="C168" s="20"/>
    </row>
    <row r="169" spans="1:3" ht="15">
      <c r="A169" s="12"/>
      <c r="B169" s="20"/>
      <c r="C169" s="20"/>
    </row>
    <row r="170" spans="1:3" ht="15">
      <c r="A170" s="12"/>
      <c r="B170" s="20"/>
      <c r="C170" s="20"/>
    </row>
    <row r="171" spans="1:3" ht="15">
      <c r="A171" s="12"/>
      <c r="B171" s="20"/>
      <c r="C171" s="20"/>
    </row>
    <row r="172" spans="1:3" ht="15">
      <c r="A172" s="12"/>
      <c r="B172" s="20"/>
      <c r="C172" s="20"/>
    </row>
    <row r="173" spans="1:3" ht="15">
      <c r="A173" s="12"/>
      <c r="B173" s="20"/>
      <c r="C173" s="20"/>
    </row>
    <row r="174" spans="1:3" ht="15">
      <c r="A174" s="12"/>
      <c r="B174" s="20"/>
      <c r="C174" s="20"/>
    </row>
    <row r="175" spans="1:3" ht="15">
      <c r="A175" s="12"/>
      <c r="B175" s="20"/>
      <c r="C175" s="20"/>
    </row>
    <row r="176" spans="1:3" ht="15">
      <c r="A176" s="12"/>
      <c r="B176" s="20"/>
      <c r="C176" s="20"/>
    </row>
    <row r="177" spans="1:3" ht="15">
      <c r="A177" s="12"/>
      <c r="B177" s="20"/>
      <c r="C177" s="20"/>
    </row>
    <row r="178" spans="1:3" ht="15">
      <c r="A178" s="12"/>
      <c r="B178" s="20"/>
      <c r="C178" s="20"/>
    </row>
    <row r="179" spans="1:3" ht="15">
      <c r="A179" s="12"/>
      <c r="B179" s="20"/>
      <c r="C179" s="20"/>
    </row>
    <row r="180" spans="1:3" ht="15">
      <c r="A180" s="12"/>
      <c r="B180" s="20"/>
      <c r="C180" s="20"/>
    </row>
    <row r="181" spans="1:3" ht="15">
      <c r="A181" s="12"/>
      <c r="B181" s="20"/>
      <c r="C181" s="20"/>
    </row>
    <row r="182" spans="1:3" ht="15">
      <c r="A182" s="12"/>
      <c r="B182" s="20"/>
      <c r="C182" s="20"/>
    </row>
    <row r="183" spans="1:3" ht="15">
      <c r="A183" s="12"/>
      <c r="B183" s="20"/>
      <c r="C183" s="20"/>
    </row>
    <row r="184" spans="1:3" ht="15">
      <c r="A184" s="12"/>
      <c r="B184" s="20"/>
      <c r="C184" s="20"/>
    </row>
    <row r="185" spans="1:3" ht="15">
      <c r="A185" s="12"/>
      <c r="B185" s="20"/>
      <c r="C185" s="20"/>
    </row>
    <row r="186" spans="1:3" ht="15">
      <c r="A186" s="12"/>
      <c r="B186" s="20"/>
      <c r="C186" s="20"/>
    </row>
    <row r="187" spans="1:3" ht="15">
      <c r="A187" s="12"/>
      <c r="B187" s="20"/>
      <c r="C187" s="20"/>
    </row>
    <row r="188" spans="1:3" ht="15">
      <c r="A188" s="12"/>
      <c r="B188" s="20"/>
      <c r="C188" s="20"/>
    </row>
    <row r="189" spans="1:3" ht="15">
      <c r="A189" s="12"/>
      <c r="B189" s="20"/>
      <c r="C189" s="20"/>
    </row>
    <row r="190" spans="1:3" ht="15">
      <c r="A190" s="12"/>
      <c r="B190" s="20"/>
      <c r="C190" s="20"/>
    </row>
    <row r="191" spans="1:3" ht="15">
      <c r="A191" s="12"/>
      <c r="B191" s="20"/>
      <c r="C191" s="20"/>
    </row>
    <row r="192" spans="1:3" ht="15">
      <c r="A192" s="12"/>
      <c r="B192" s="20"/>
      <c r="C192" s="20"/>
    </row>
    <row r="193" spans="1:3" ht="15">
      <c r="A193" s="12"/>
      <c r="B193" s="20"/>
      <c r="C193" s="20"/>
    </row>
    <row r="194" spans="1:3" ht="15">
      <c r="A194" s="12"/>
      <c r="B194" s="20"/>
      <c r="C194" s="20"/>
    </row>
    <row r="195" spans="1:3" ht="15">
      <c r="A195" s="12"/>
      <c r="B195" s="20"/>
      <c r="C195" s="20"/>
    </row>
    <row r="196" spans="1:3" ht="15">
      <c r="A196" s="12"/>
      <c r="B196" s="20"/>
      <c r="C196" s="20"/>
    </row>
    <row r="197" spans="1:3" ht="15">
      <c r="A197" s="12"/>
      <c r="B197" s="20"/>
      <c r="C197" s="20"/>
    </row>
    <row r="198" spans="1:3" ht="15">
      <c r="A198" s="12"/>
      <c r="B198" s="20"/>
      <c r="C198" s="20"/>
    </row>
    <row r="199" spans="1:3" ht="15">
      <c r="A199" s="12"/>
      <c r="B199" s="20"/>
      <c r="C199" s="20"/>
    </row>
    <row r="200" spans="1:3" ht="15">
      <c r="A200" s="12"/>
      <c r="B200" s="20"/>
      <c r="C200" s="20"/>
    </row>
    <row r="201" spans="1:3" ht="15">
      <c r="A201" s="12"/>
      <c r="B201" s="20"/>
      <c r="C201" s="20"/>
    </row>
    <row r="202" spans="1:3" ht="15">
      <c r="A202" s="12"/>
      <c r="B202" s="20"/>
      <c r="C202" s="20"/>
    </row>
    <row r="203" spans="1:3" ht="15">
      <c r="A203" s="12"/>
      <c r="B203" s="20"/>
      <c r="C203" s="20"/>
    </row>
    <row r="204" spans="1:3" ht="15">
      <c r="A204" s="12"/>
      <c r="B204" s="20"/>
      <c r="C204" s="20"/>
    </row>
    <row r="205" spans="1:3" ht="15">
      <c r="A205" s="12"/>
      <c r="B205" s="20"/>
      <c r="C205" s="20"/>
    </row>
    <row r="206" spans="1:3" ht="15">
      <c r="A206" s="12"/>
      <c r="B206" s="20"/>
      <c r="C206" s="20"/>
    </row>
    <row r="207" spans="1:3" ht="15">
      <c r="A207" s="12"/>
      <c r="B207" s="20"/>
      <c r="C207" s="20"/>
    </row>
    <row r="208" spans="1:3" ht="15">
      <c r="A208" s="12"/>
      <c r="B208" s="20"/>
      <c r="C208" s="20"/>
    </row>
    <row r="209" spans="1:3" ht="15">
      <c r="A209" s="12"/>
      <c r="B209" s="20"/>
      <c r="C209" s="20"/>
    </row>
    <row r="210" spans="1:3" ht="15">
      <c r="A210" s="12"/>
      <c r="B210" s="20"/>
      <c r="C210" s="20"/>
    </row>
    <row r="211" spans="1:3" ht="15">
      <c r="A211" s="12"/>
      <c r="B211" s="20"/>
      <c r="C211" s="20"/>
    </row>
    <row r="212" spans="1:3" ht="15">
      <c r="A212" s="12"/>
      <c r="B212" s="20"/>
      <c r="C212" s="20"/>
    </row>
    <row r="213" spans="1:3" ht="15">
      <c r="A213" s="12"/>
      <c r="B213" s="20"/>
      <c r="C213" s="20"/>
    </row>
    <row r="214" spans="1:3" ht="15">
      <c r="A214" s="12"/>
      <c r="B214" s="20"/>
      <c r="C214" s="20"/>
    </row>
    <row r="215" spans="1:3" ht="15">
      <c r="A215" s="12"/>
      <c r="B215" s="20"/>
      <c r="C215" s="20"/>
    </row>
    <row r="216" spans="1:3" ht="15">
      <c r="A216" s="12"/>
      <c r="B216" s="20"/>
      <c r="C216" s="20"/>
    </row>
    <row r="217" spans="1:3" ht="15">
      <c r="A217" s="12"/>
      <c r="B217" s="20"/>
      <c r="C217" s="20"/>
    </row>
    <row r="218" spans="1:3" ht="15">
      <c r="A218" s="12"/>
      <c r="B218" s="20"/>
      <c r="C218" s="20"/>
    </row>
    <row r="219" spans="1:3" ht="15">
      <c r="A219" s="12"/>
      <c r="B219" s="20"/>
      <c r="C219" s="20"/>
    </row>
    <row r="220" spans="1:3" ht="15">
      <c r="A220" s="12"/>
      <c r="B220" s="20"/>
      <c r="C220" s="20"/>
    </row>
    <row r="221" spans="1:3" ht="15">
      <c r="A221" s="12"/>
      <c r="B221" s="20"/>
      <c r="C221" s="20"/>
    </row>
    <row r="222" spans="1:3" ht="15">
      <c r="A222" s="12"/>
      <c r="B222" s="20"/>
      <c r="C222" s="20"/>
    </row>
    <row r="223" spans="1:3" ht="15">
      <c r="A223" s="12"/>
      <c r="B223" s="20"/>
      <c r="C223" s="20"/>
    </row>
    <row r="224" spans="1:3" ht="15">
      <c r="A224" s="12"/>
      <c r="B224" s="20"/>
      <c r="C224" s="20"/>
    </row>
    <row r="225" spans="1:3" ht="15">
      <c r="A225" s="12"/>
      <c r="B225" s="20"/>
      <c r="C225" s="20"/>
    </row>
    <row r="226" spans="1:3" ht="15">
      <c r="A226" s="12"/>
      <c r="B226" s="20"/>
      <c r="C226" s="20"/>
    </row>
    <row r="227" spans="1:3" ht="15">
      <c r="A227" s="12"/>
      <c r="B227" s="20"/>
      <c r="C227" s="20"/>
    </row>
    <row r="228" spans="1:3" ht="15">
      <c r="A228" s="12"/>
      <c r="B228" s="20"/>
      <c r="C228" s="20"/>
    </row>
    <row r="229" spans="1:3" ht="15">
      <c r="A229" s="12"/>
      <c r="B229" s="20"/>
      <c r="C229" s="20"/>
    </row>
    <row r="230" spans="1:3" ht="15">
      <c r="A230" s="12"/>
      <c r="B230" s="20"/>
      <c r="C230" s="20"/>
    </row>
    <row r="231" spans="1:3" ht="15">
      <c r="A231" s="12"/>
      <c r="B231" s="20"/>
      <c r="C231" s="20"/>
    </row>
    <row r="232" spans="1:3" ht="15">
      <c r="A232" s="12"/>
      <c r="B232" s="20"/>
      <c r="C232" s="20"/>
    </row>
    <row r="233" spans="1:3" ht="15">
      <c r="A233" s="12"/>
      <c r="B233" s="20"/>
      <c r="C233" s="20"/>
    </row>
    <row r="234" spans="1:3" ht="15">
      <c r="A234" s="12"/>
      <c r="B234" s="20"/>
      <c r="C234" s="20"/>
    </row>
    <row r="235" spans="1:3" ht="15">
      <c r="A235" s="12"/>
      <c r="B235" s="20"/>
      <c r="C235" s="20"/>
    </row>
    <row r="236" spans="1:3" ht="15">
      <c r="A236" s="12"/>
      <c r="B236" s="20"/>
      <c r="C236" s="20"/>
    </row>
    <row r="237" spans="1:3" ht="15">
      <c r="A237" s="12"/>
      <c r="B237" s="20"/>
      <c r="C237" s="20"/>
    </row>
    <row r="238" spans="1:3" ht="15">
      <c r="A238" s="12"/>
      <c r="B238" s="20"/>
      <c r="C238" s="20"/>
    </row>
    <row r="239" spans="1:3" ht="15">
      <c r="A239" s="12"/>
      <c r="C239" s="20"/>
    </row>
    <row r="240" spans="1:3" ht="15">
      <c r="A240" s="12"/>
      <c r="C240" s="20"/>
    </row>
    <row r="241" spans="1:3" ht="15">
      <c r="A241" s="12"/>
      <c r="C241" s="20"/>
    </row>
    <row r="242" spans="1:3" ht="15">
      <c r="A242" s="12"/>
      <c r="C242" s="20"/>
    </row>
    <row r="243" spans="1:3" ht="15">
      <c r="A243" s="12"/>
      <c r="C243" s="20"/>
    </row>
    <row r="244" spans="1:3" ht="15">
      <c r="A244" s="12"/>
      <c r="C244" s="20"/>
    </row>
    <row r="245" spans="1:3" ht="15">
      <c r="A245" s="12"/>
      <c r="C245" s="20"/>
    </row>
    <row r="246" spans="1:3" ht="15">
      <c r="A246" s="12"/>
      <c r="C246" s="20"/>
    </row>
    <row r="247" spans="1:3" ht="15">
      <c r="A247" s="12"/>
      <c r="C247" s="20"/>
    </row>
    <row r="248" spans="1:3" ht="15">
      <c r="A248" s="12"/>
      <c r="C248" s="20"/>
    </row>
    <row r="249" spans="1:3" ht="15">
      <c r="A249" s="12"/>
      <c r="C249" s="20"/>
    </row>
    <row r="250" spans="1:3" ht="15">
      <c r="A250" s="12"/>
      <c r="C250" s="20"/>
    </row>
    <row r="251" spans="1:3" ht="15">
      <c r="A251" s="12"/>
      <c r="C251" s="20"/>
    </row>
    <row r="252" spans="1:3" ht="15">
      <c r="A252" s="12"/>
      <c r="C252" s="20"/>
    </row>
    <row r="253" spans="1:3" ht="15">
      <c r="A253" s="12"/>
      <c r="C253" s="20"/>
    </row>
    <row r="254" spans="1:3" ht="15">
      <c r="A254" s="12"/>
      <c r="C254" s="20"/>
    </row>
    <row r="255" ht="15">
      <c r="C255" s="20"/>
    </row>
    <row r="256" ht="15">
      <c r="C256" s="20"/>
    </row>
    <row r="257" ht="15">
      <c r="C257" s="20"/>
    </row>
    <row r="258" ht="15">
      <c r="C258" s="20"/>
    </row>
    <row r="259" ht="15">
      <c r="C259" s="20"/>
    </row>
    <row r="260" ht="15">
      <c r="C260" s="20"/>
    </row>
    <row r="261" ht="15">
      <c r="C261" s="20"/>
    </row>
    <row r="262" ht="15">
      <c r="C262" s="20"/>
    </row>
    <row r="263" ht="15">
      <c r="C263" s="20"/>
    </row>
    <row r="264" ht="15">
      <c r="C264" s="20"/>
    </row>
    <row r="265" ht="15">
      <c r="C265" s="20"/>
    </row>
    <row r="266" ht="15">
      <c r="C266" s="20"/>
    </row>
    <row r="267" ht="15">
      <c r="C267" s="20"/>
    </row>
    <row r="268" ht="15">
      <c r="C268" s="20"/>
    </row>
    <row r="269" ht="15">
      <c r="C269" s="20"/>
    </row>
    <row r="270" ht="15">
      <c r="C270" s="20"/>
    </row>
    <row r="271" ht="15">
      <c r="C271" s="20"/>
    </row>
    <row r="272" ht="15">
      <c r="C272" s="20"/>
    </row>
    <row r="273" ht="15">
      <c r="C273" s="20"/>
    </row>
    <row r="274" ht="15">
      <c r="C274" s="20"/>
    </row>
    <row r="275" ht="15">
      <c r="C275" s="20"/>
    </row>
    <row r="276" ht="15">
      <c r="C276" s="20"/>
    </row>
    <row r="277" ht="15">
      <c r="C277" s="20"/>
    </row>
    <row r="278" ht="15">
      <c r="C278" s="20"/>
    </row>
    <row r="279" ht="15">
      <c r="C279" s="20"/>
    </row>
    <row r="280" ht="15">
      <c r="C280" s="20"/>
    </row>
    <row r="281" ht="15">
      <c r="C281" s="20"/>
    </row>
    <row r="282" ht="15">
      <c r="C282" s="20"/>
    </row>
    <row r="283" ht="15">
      <c r="C283" s="20"/>
    </row>
    <row r="284" ht="15">
      <c r="C284" s="20"/>
    </row>
    <row r="285" ht="15">
      <c r="C285" s="20"/>
    </row>
    <row r="286" ht="15">
      <c r="C286" s="20"/>
    </row>
    <row r="287" ht="15">
      <c r="C287" s="20"/>
    </row>
    <row r="288" ht="15">
      <c r="C288" s="20"/>
    </row>
    <row r="289" ht="15">
      <c r="C289" s="20"/>
    </row>
    <row r="290" ht="15">
      <c r="C290" s="20"/>
    </row>
    <row r="291" ht="15">
      <c r="C291" s="20"/>
    </row>
    <row r="292" ht="15">
      <c r="C292" s="20"/>
    </row>
    <row r="293" ht="15">
      <c r="C293" s="20"/>
    </row>
    <row r="294" ht="15">
      <c r="C294" s="20"/>
    </row>
    <row r="295" ht="15">
      <c r="C295" s="20"/>
    </row>
    <row r="296" ht="15">
      <c r="C296" s="20"/>
    </row>
    <row r="297" ht="15">
      <c r="C297" s="20"/>
    </row>
    <row r="298" ht="15">
      <c r="C298" s="20"/>
    </row>
    <row r="299" ht="15">
      <c r="C299" s="20"/>
    </row>
    <row r="300" ht="15">
      <c r="C300" s="20"/>
    </row>
    <row r="301" ht="15">
      <c r="C301" s="20"/>
    </row>
    <row r="302" ht="15">
      <c r="C302" s="20"/>
    </row>
  </sheetData>
  <printOptions gridLines="1"/>
  <pageMargins left="0.2362204724409449" right="0.2362204724409449" top="0.2362204724409449" bottom="0.5118110236220472" header="0" footer="0.5118110236220472"/>
  <pageSetup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03"/>
  <sheetViews>
    <sheetView showZeros="0" zoomScale="125" zoomScaleNormal="125" workbookViewId="0" topLeftCell="A1">
      <selection activeCell="A5" sqref="A5"/>
    </sheetView>
  </sheetViews>
  <sheetFormatPr defaultColWidth="9.140625" defaultRowHeight="12.75"/>
  <cols>
    <col min="1" max="1" width="14.28125" style="9" customWidth="1"/>
    <col min="2" max="2" width="13.7109375" style="8" customWidth="1"/>
    <col min="3" max="3" width="17.140625" style="8" customWidth="1"/>
    <col min="4" max="4" width="6.8515625" style="8" customWidth="1"/>
    <col min="5" max="5" width="11.8515625" style="8" customWidth="1"/>
    <col min="6" max="6" width="12.8515625" style="8" customWidth="1"/>
    <col min="7" max="16" width="13.7109375" style="8" customWidth="1"/>
    <col min="17" max="16384" width="8.8515625" style="8" customWidth="1"/>
  </cols>
  <sheetData>
    <row r="1" spans="1:4" ht="15.75">
      <c r="A1" s="1" t="s">
        <v>77</v>
      </c>
      <c r="B1" s="22"/>
      <c r="C1" s="24" t="s">
        <v>79</v>
      </c>
      <c r="D1" s="9"/>
    </row>
    <row r="2" spans="1:2" ht="15">
      <c r="A2" s="5" t="s">
        <v>78</v>
      </c>
      <c r="B2" s="7"/>
    </row>
    <row r="3" spans="1:2" ht="15">
      <c r="A3" s="1" t="s">
        <v>2</v>
      </c>
      <c r="B3" s="22"/>
    </row>
    <row r="4" spans="1:2" ht="15">
      <c r="A4" s="5" t="s">
        <v>126</v>
      </c>
      <c r="B4" s="56"/>
    </row>
    <row r="5" spans="2:12" ht="15">
      <c r="B5" s="57" t="s">
        <v>3</v>
      </c>
      <c r="C5" s="63"/>
      <c r="E5" s="60" t="s">
        <v>64</v>
      </c>
      <c r="F5" s="63"/>
      <c r="H5" s="10"/>
      <c r="L5" s="19"/>
    </row>
    <row r="6" s="13" customFormat="1" ht="15">
      <c r="A6" s="12"/>
    </row>
    <row r="7" spans="1:6" s="54" customFormat="1" ht="15">
      <c r="A7" s="14" t="s">
        <v>4</v>
      </c>
      <c r="B7" s="54" t="s">
        <v>117</v>
      </c>
      <c r="C7" s="54" t="s">
        <v>115</v>
      </c>
      <c r="E7" s="54" t="s">
        <v>117</v>
      </c>
      <c r="F7" s="54" t="s">
        <v>115</v>
      </c>
    </row>
    <row r="8" spans="1:6" s="54" customFormat="1" ht="15">
      <c r="A8" s="14" t="s">
        <v>6</v>
      </c>
      <c r="B8" s="54" t="s">
        <v>7</v>
      </c>
      <c r="C8" s="54" t="s">
        <v>7</v>
      </c>
      <c r="E8" s="54" t="s">
        <v>8</v>
      </c>
      <c r="F8" s="54" t="s">
        <v>8</v>
      </c>
    </row>
    <row r="9" spans="1:14" s="54" customFormat="1" ht="15">
      <c r="A9" s="14" t="s">
        <v>5</v>
      </c>
      <c r="B9" s="54" t="s">
        <v>102</v>
      </c>
      <c r="C9" s="54" t="s">
        <v>102</v>
      </c>
      <c r="E9" s="54" t="s">
        <v>102</v>
      </c>
      <c r="F9" s="54" t="s">
        <v>102</v>
      </c>
      <c r="H9" s="55"/>
      <c r="N9" s="55"/>
    </row>
    <row r="10" s="54" customFormat="1" ht="15">
      <c r="H10" s="64"/>
    </row>
    <row r="11" spans="1:16" ht="15">
      <c r="A11" s="13">
        <v>1711</v>
      </c>
      <c r="B11" s="16">
        <v>6</v>
      </c>
      <c r="C11" s="16">
        <v>6</v>
      </c>
      <c r="D11" s="16"/>
      <c r="E11" s="16">
        <v>19.170749999999998</v>
      </c>
      <c r="F11" s="16">
        <v>19.170749999999998</v>
      </c>
      <c r="G11" s="16"/>
      <c r="H11" s="16"/>
      <c r="I11" s="16"/>
      <c r="J11" s="16"/>
      <c r="L11" s="15"/>
      <c r="M11" s="15"/>
      <c r="N11" s="15"/>
      <c r="O11" s="15"/>
      <c r="P11" s="15"/>
    </row>
    <row r="12" spans="1:16" ht="15">
      <c r="A12" s="13">
        <f>A11+1</f>
        <v>1712</v>
      </c>
      <c r="B12" s="16">
        <v>6</v>
      </c>
      <c r="C12" s="16">
        <v>6</v>
      </c>
      <c r="D12" s="16"/>
      <c r="E12" s="16">
        <v>19.170749999999998</v>
      </c>
      <c r="F12" s="16">
        <v>19.170749999999998</v>
      </c>
      <c r="G12" s="16"/>
      <c r="H12" s="16"/>
      <c r="I12" s="16"/>
      <c r="J12" s="16"/>
      <c r="L12" s="15"/>
      <c r="M12" s="15"/>
      <c r="N12" s="15"/>
      <c r="O12" s="15"/>
      <c r="P12" s="15"/>
    </row>
    <row r="13" spans="1:16" ht="15">
      <c r="A13" s="13">
        <f>A12+1</f>
        <v>1713</v>
      </c>
      <c r="B13" s="16">
        <v>6</v>
      </c>
      <c r="C13" s="16">
        <v>6</v>
      </c>
      <c r="D13" s="16"/>
      <c r="E13" s="16">
        <v>19.170749999999998</v>
      </c>
      <c r="F13" s="16">
        <v>19.170749999999998</v>
      </c>
      <c r="G13" s="16"/>
      <c r="H13" s="16"/>
      <c r="I13" s="16"/>
      <c r="J13" s="16"/>
      <c r="L13" s="15"/>
      <c r="M13" s="15"/>
      <c r="N13" s="15"/>
      <c r="O13" s="15"/>
      <c r="P13" s="15"/>
    </row>
    <row r="14" spans="1:16" ht="15">
      <c r="A14" s="13">
        <f>A13+1</f>
        <v>1714</v>
      </c>
      <c r="B14" s="16">
        <v>6</v>
      </c>
      <c r="C14" s="16">
        <v>6</v>
      </c>
      <c r="D14" s="16"/>
      <c r="E14" s="16">
        <v>19.170749999999998</v>
      </c>
      <c r="F14" s="16">
        <v>19.170749999999998</v>
      </c>
      <c r="G14" s="16"/>
      <c r="H14" s="16"/>
      <c r="I14" s="16"/>
      <c r="J14" s="16"/>
      <c r="L14" s="15"/>
      <c r="M14" s="15"/>
      <c r="N14" s="15"/>
      <c r="O14" s="15"/>
      <c r="P14" s="15"/>
    </row>
    <row r="15" spans="1:16" ht="15">
      <c r="A15" s="13">
        <f>A14+1</f>
        <v>1715</v>
      </c>
      <c r="B15" s="16">
        <v>6</v>
      </c>
      <c r="C15" s="16">
        <v>6</v>
      </c>
      <c r="D15" s="16"/>
      <c r="E15" s="16">
        <v>19.170749999999998</v>
      </c>
      <c r="F15" s="16">
        <v>19.170749999999998</v>
      </c>
      <c r="G15" s="16"/>
      <c r="H15" s="16"/>
      <c r="I15" s="16"/>
      <c r="J15" s="16"/>
      <c r="L15" s="15"/>
      <c r="M15" s="15"/>
      <c r="N15" s="15"/>
      <c r="O15" s="15"/>
      <c r="P15" s="15"/>
    </row>
    <row r="16" spans="1:16" ht="15">
      <c r="A16" s="13">
        <f>A15+1</f>
        <v>1716</v>
      </c>
      <c r="B16" s="16">
        <v>6.6</v>
      </c>
      <c r="C16" s="16">
        <v>6</v>
      </c>
      <c r="D16" s="16"/>
      <c r="E16" s="16">
        <v>21.087825</v>
      </c>
      <c r="F16" s="16">
        <v>19.170749999999998</v>
      </c>
      <c r="G16" s="16"/>
      <c r="H16" s="16"/>
      <c r="I16" s="16"/>
      <c r="J16" s="16"/>
      <c r="L16" s="15"/>
      <c r="M16" s="15"/>
      <c r="N16" s="15"/>
      <c r="O16" s="15"/>
      <c r="P16" s="15"/>
    </row>
    <row r="17" spans="1:16" ht="15">
      <c r="A17" s="13">
        <v>1717</v>
      </c>
      <c r="B17" s="16">
        <v>8</v>
      </c>
      <c r="C17" s="16">
        <v>7.6</v>
      </c>
      <c r="D17" s="16"/>
      <c r="E17" s="16">
        <v>25.561</v>
      </c>
      <c r="F17" s="16">
        <v>24.28295</v>
      </c>
      <c r="G17" s="16"/>
      <c r="H17" s="16"/>
      <c r="I17" s="16"/>
      <c r="J17" s="16"/>
      <c r="L17" s="15"/>
      <c r="M17" s="15"/>
      <c r="N17" s="15"/>
      <c r="O17" s="15"/>
      <c r="P17" s="15"/>
    </row>
    <row r="18" spans="1:16" ht="15">
      <c r="A18" s="13">
        <f>A17+1</f>
        <v>1718</v>
      </c>
      <c r="B18" s="16">
        <v>8</v>
      </c>
      <c r="C18" s="16">
        <v>7</v>
      </c>
      <c r="D18" s="16"/>
      <c r="E18" s="16">
        <v>25.561</v>
      </c>
      <c r="F18" s="16">
        <v>22.365875</v>
      </c>
      <c r="G18" s="16"/>
      <c r="H18" s="16"/>
      <c r="I18" s="16"/>
      <c r="J18" s="16"/>
      <c r="L18" s="15"/>
      <c r="M18" s="15"/>
      <c r="N18" s="15"/>
      <c r="O18" s="15"/>
      <c r="P18" s="15"/>
    </row>
    <row r="19" spans="1:16" ht="15">
      <c r="A19" s="13">
        <f>A18+1</f>
        <v>1719</v>
      </c>
      <c r="B19" s="16">
        <v>8</v>
      </c>
      <c r="C19" s="16">
        <v>8</v>
      </c>
      <c r="D19" s="16"/>
      <c r="E19" s="16">
        <v>25.561</v>
      </c>
      <c r="F19" s="16">
        <v>25.561</v>
      </c>
      <c r="G19" s="16"/>
      <c r="H19" s="16"/>
      <c r="I19" s="16"/>
      <c r="J19" s="16"/>
      <c r="L19" s="15"/>
      <c r="M19" s="15"/>
      <c r="N19" s="15"/>
      <c r="O19" s="15"/>
      <c r="P19" s="15"/>
    </row>
    <row r="20" spans="1:16" ht="15">
      <c r="A20" s="13">
        <f>A19+1</f>
        <v>1720</v>
      </c>
      <c r="B20" s="16">
        <v>8</v>
      </c>
      <c r="C20" s="16">
        <v>8</v>
      </c>
      <c r="D20" s="16"/>
      <c r="E20" s="16">
        <v>25.561</v>
      </c>
      <c r="F20" s="16">
        <v>25.561</v>
      </c>
      <c r="G20" s="16"/>
      <c r="H20" s="16"/>
      <c r="I20" s="16"/>
      <c r="J20" s="16"/>
      <c r="L20" s="15"/>
      <c r="M20" s="15"/>
      <c r="N20" s="15"/>
      <c r="O20" s="15"/>
      <c r="P20" s="15"/>
    </row>
    <row r="21" spans="1:16" ht="15">
      <c r="A21" s="13">
        <f>A20+1</f>
        <v>1721</v>
      </c>
      <c r="B21" s="16">
        <v>8</v>
      </c>
      <c r="C21" s="16">
        <v>8</v>
      </c>
      <c r="D21" s="16"/>
      <c r="E21" s="16">
        <v>25.561</v>
      </c>
      <c r="F21" s="16">
        <v>25.561</v>
      </c>
      <c r="G21" s="16"/>
      <c r="H21" s="16"/>
      <c r="I21" s="16"/>
      <c r="J21" s="16"/>
      <c r="L21" s="15"/>
      <c r="M21" s="15"/>
      <c r="N21" s="15"/>
      <c r="O21" s="15"/>
      <c r="P21" s="15"/>
    </row>
    <row r="22" spans="1:16" ht="15">
      <c r="A22" s="13">
        <f>A21+1</f>
        <v>1722</v>
      </c>
      <c r="B22" s="16">
        <v>8</v>
      </c>
      <c r="C22" s="16">
        <v>8</v>
      </c>
      <c r="D22" s="16"/>
      <c r="E22" s="16">
        <v>25.561</v>
      </c>
      <c r="F22" s="16">
        <v>25.561</v>
      </c>
      <c r="G22" s="16"/>
      <c r="H22" s="16"/>
      <c r="I22" s="16"/>
      <c r="J22" s="16"/>
      <c r="L22" s="15"/>
      <c r="M22" s="15"/>
      <c r="N22" s="15"/>
      <c r="O22" s="15"/>
      <c r="P22" s="15"/>
    </row>
    <row r="23" spans="1:16" ht="15">
      <c r="A23" s="13">
        <v>1723</v>
      </c>
      <c r="B23" s="16">
        <v>8</v>
      </c>
      <c r="C23" s="16">
        <v>8</v>
      </c>
      <c r="D23" s="16"/>
      <c r="E23" s="16">
        <v>25.561</v>
      </c>
      <c r="F23" s="16">
        <v>25.561</v>
      </c>
      <c r="G23" s="16"/>
      <c r="H23" s="16"/>
      <c r="I23" s="16"/>
      <c r="J23" s="16"/>
      <c r="L23" s="15"/>
      <c r="M23" s="15"/>
      <c r="N23" s="15"/>
      <c r="O23" s="15"/>
      <c r="P23" s="15"/>
    </row>
    <row r="24" spans="1:16" ht="15">
      <c r="A24" s="13">
        <f>A23+1</f>
        <v>1724</v>
      </c>
      <c r="B24" s="16">
        <v>8</v>
      </c>
      <c r="C24" s="16">
        <v>8</v>
      </c>
      <c r="D24" s="16"/>
      <c r="E24" s="16">
        <v>25.561</v>
      </c>
      <c r="F24" s="16">
        <v>25.561</v>
      </c>
      <c r="G24" s="16"/>
      <c r="H24" s="16"/>
      <c r="I24" s="16"/>
      <c r="J24" s="16"/>
      <c r="L24" s="15"/>
      <c r="M24" s="15"/>
      <c r="N24" s="15"/>
      <c r="O24" s="15"/>
      <c r="P24" s="15"/>
    </row>
    <row r="25" spans="1:16" ht="15">
      <c r="A25" s="13">
        <f>A24+1</f>
        <v>1725</v>
      </c>
      <c r="B25" s="16">
        <v>16</v>
      </c>
      <c r="C25" s="16"/>
      <c r="D25" s="16"/>
      <c r="E25" s="16">
        <v>51.122</v>
      </c>
      <c r="F25" s="16">
        <v>0</v>
      </c>
      <c r="G25" s="16"/>
      <c r="H25" s="16"/>
      <c r="I25" s="16"/>
      <c r="J25" s="16"/>
      <c r="L25" s="15"/>
      <c r="M25" s="15"/>
      <c r="N25" s="15"/>
      <c r="O25" s="15"/>
      <c r="P25" s="15"/>
    </row>
    <row r="26" spans="1:16" ht="15">
      <c r="A26" s="13">
        <f>A25+1</f>
        <v>1726</v>
      </c>
      <c r="B26" s="16">
        <v>16</v>
      </c>
      <c r="C26" s="16"/>
      <c r="D26" s="16"/>
      <c r="E26" s="16">
        <v>51.122</v>
      </c>
      <c r="F26" s="16">
        <v>0</v>
      </c>
      <c r="G26" s="16"/>
      <c r="H26" s="16"/>
      <c r="I26" s="16"/>
      <c r="J26" s="16"/>
      <c r="L26" s="15"/>
      <c r="M26" s="15"/>
      <c r="N26" s="15"/>
      <c r="O26" s="15"/>
      <c r="P26" s="15"/>
    </row>
    <row r="27" spans="1:16" ht="15">
      <c r="A27" s="13">
        <f>A26+1</f>
        <v>1727</v>
      </c>
      <c r="B27" s="16">
        <v>16</v>
      </c>
      <c r="C27" s="16"/>
      <c r="D27" s="16"/>
      <c r="E27" s="16">
        <v>51.122</v>
      </c>
      <c r="F27" s="16">
        <v>0</v>
      </c>
      <c r="G27" s="16"/>
      <c r="H27" s="16"/>
      <c r="I27" s="16"/>
      <c r="J27" s="16"/>
      <c r="L27" s="15"/>
      <c r="M27" s="15"/>
      <c r="N27" s="15"/>
      <c r="O27" s="15"/>
      <c r="P27" s="15"/>
    </row>
    <row r="28" spans="1:16" ht="15">
      <c r="A28" s="13">
        <f>A27+1</f>
        <v>1728</v>
      </c>
      <c r="B28" s="16"/>
      <c r="C28" s="16">
        <v>8</v>
      </c>
      <c r="D28" s="16"/>
      <c r="E28" s="16">
        <v>0</v>
      </c>
      <c r="F28" s="16">
        <v>25.561</v>
      </c>
      <c r="G28" s="16"/>
      <c r="H28" s="16"/>
      <c r="I28" s="16"/>
      <c r="J28" s="16"/>
      <c r="L28" s="15"/>
      <c r="M28" s="15"/>
      <c r="N28" s="15"/>
      <c r="O28" s="15"/>
      <c r="P28" s="15"/>
    </row>
    <row r="29" spans="1:16" ht="15">
      <c r="A29" s="13">
        <v>1729</v>
      </c>
      <c r="B29" s="16">
        <v>16</v>
      </c>
      <c r="C29" s="16">
        <v>8</v>
      </c>
      <c r="D29" s="16"/>
      <c r="E29" s="16">
        <v>49.816</v>
      </c>
      <c r="F29" s="16">
        <v>24.908</v>
      </c>
      <c r="G29" s="16"/>
      <c r="H29" s="16"/>
      <c r="I29" s="16"/>
      <c r="J29" s="16"/>
      <c r="L29" s="15"/>
      <c r="M29" s="15"/>
      <c r="N29" s="15"/>
      <c r="O29" s="15"/>
      <c r="P29" s="15"/>
    </row>
    <row r="30" spans="1:16" ht="15">
      <c r="A30" s="13">
        <f>A29+1</f>
        <v>1730</v>
      </c>
      <c r="B30" s="16">
        <v>16</v>
      </c>
      <c r="C30" s="16">
        <v>8</v>
      </c>
      <c r="D30" s="16"/>
      <c r="E30" s="16">
        <v>49.816</v>
      </c>
      <c r="F30" s="16">
        <v>24.908</v>
      </c>
      <c r="G30" s="16"/>
      <c r="H30" s="16"/>
      <c r="I30" s="16"/>
      <c r="J30" s="16"/>
      <c r="L30" s="15"/>
      <c r="M30" s="15"/>
      <c r="N30" s="15"/>
      <c r="O30" s="15"/>
      <c r="P30" s="15"/>
    </row>
    <row r="31" spans="1:16" ht="15">
      <c r="A31" s="13">
        <f>A30+1</f>
        <v>1731</v>
      </c>
      <c r="B31" s="16">
        <v>8.6</v>
      </c>
      <c r="C31" s="16">
        <v>4.6</v>
      </c>
      <c r="D31" s="16"/>
      <c r="E31" s="16">
        <v>26.7761</v>
      </c>
      <c r="F31" s="16">
        <v>14.322099999999999</v>
      </c>
      <c r="G31" s="16"/>
      <c r="H31" s="16"/>
      <c r="I31" s="16"/>
      <c r="J31" s="16"/>
      <c r="L31" s="15"/>
      <c r="M31" s="15"/>
      <c r="N31" s="15"/>
      <c r="O31" s="15"/>
      <c r="P31" s="15"/>
    </row>
    <row r="32" spans="1:16" ht="15">
      <c r="A32" s="13">
        <f>A31+1</f>
        <v>1732</v>
      </c>
      <c r="B32" s="16">
        <v>8</v>
      </c>
      <c r="C32" s="16">
        <v>4.3</v>
      </c>
      <c r="D32" s="16"/>
      <c r="E32" s="16">
        <v>24.908</v>
      </c>
      <c r="F32" s="16">
        <v>13.38805</v>
      </c>
      <c r="G32" s="16"/>
      <c r="H32" s="16"/>
      <c r="I32" s="16"/>
      <c r="J32" s="16"/>
      <c r="L32" s="15"/>
      <c r="M32" s="15"/>
      <c r="N32" s="15"/>
      <c r="O32" s="15"/>
      <c r="P32" s="15"/>
    </row>
    <row r="33" spans="1:16" ht="15">
      <c r="A33" s="13">
        <f>A32+1</f>
        <v>1733</v>
      </c>
      <c r="B33" s="16">
        <v>8</v>
      </c>
      <c r="C33" s="16">
        <v>4.3</v>
      </c>
      <c r="D33" s="16"/>
      <c r="E33" s="16">
        <v>24.908</v>
      </c>
      <c r="F33" s="16">
        <v>13.38805</v>
      </c>
      <c r="G33" s="16"/>
      <c r="H33" s="16"/>
      <c r="I33" s="16"/>
      <c r="J33" s="16"/>
      <c r="L33" s="15"/>
      <c r="M33" s="15"/>
      <c r="N33" s="15"/>
      <c r="O33" s="15"/>
      <c r="P33" s="15"/>
    </row>
    <row r="34" spans="1:16" ht="15">
      <c r="A34" s="13">
        <f>A33+1</f>
        <v>1734</v>
      </c>
      <c r="B34" s="16">
        <v>8</v>
      </c>
      <c r="C34" s="16">
        <v>4</v>
      </c>
      <c r="D34" s="16"/>
      <c r="E34" s="16">
        <v>24.908</v>
      </c>
      <c r="F34" s="16">
        <v>12.454</v>
      </c>
      <c r="G34" s="16"/>
      <c r="H34" s="16"/>
      <c r="I34" s="16"/>
      <c r="J34" s="16"/>
      <c r="L34" s="15"/>
      <c r="M34" s="15"/>
      <c r="N34" s="15"/>
      <c r="O34" s="15"/>
      <c r="P34" s="15"/>
    </row>
    <row r="35" spans="1:16" ht="15">
      <c r="A35" s="13">
        <v>1735</v>
      </c>
      <c r="B35" s="16">
        <v>8</v>
      </c>
      <c r="C35" s="16">
        <v>4</v>
      </c>
      <c r="D35" s="16"/>
      <c r="E35" s="16">
        <v>24.908</v>
      </c>
      <c r="F35" s="16">
        <v>12.454</v>
      </c>
      <c r="G35" s="16"/>
      <c r="H35" s="16"/>
      <c r="I35" s="16"/>
      <c r="J35" s="16"/>
      <c r="L35" s="15"/>
      <c r="M35" s="15"/>
      <c r="N35" s="15"/>
      <c r="O35" s="15"/>
      <c r="P35" s="15"/>
    </row>
    <row r="36" spans="1:16" ht="15">
      <c r="A36" s="13">
        <v>1736</v>
      </c>
      <c r="B36" s="16">
        <v>8</v>
      </c>
      <c r="C36" s="16">
        <v>4.1</v>
      </c>
      <c r="D36" s="16"/>
      <c r="E36" s="16">
        <v>24.908</v>
      </c>
      <c r="F36" s="16">
        <v>12.76535</v>
      </c>
      <c r="G36" s="16"/>
      <c r="H36" s="16"/>
      <c r="I36" s="16"/>
      <c r="J36" s="16"/>
      <c r="L36" s="15"/>
      <c r="M36" s="15"/>
      <c r="N36" s="15"/>
      <c r="O36" s="15"/>
      <c r="P36" s="15"/>
    </row>
    <row r="37" spans="1:16" ht="15">
      <c r="A37" s="13">
        <v>1737</v>
      </c>
      <c r="B37" s="16">
        <v>8</v>
      </c>
      <c r="C37" s="16">
        <v>4.1</v>
      </c>
      <c r="D37" s="16"/>
      <c r="E37" s="16">
        <v>24.908</v>
      </c>
      <c r="F37" s="16">
        <v>12.76535</v>
      </c>
      <c r="G37" s="16"/>
      <c r="H37" s="16"/>
      <c r="I37" s="16"/>
      <c r="J37" s="16"/>
      <c r="L37" s="15"/>
      <c r="M37" s="15"/>
      <c r="N37" s="15"/>
      <c r="O37" s="15"/>
      <c r="P37" s="15"/>
    </row>
    <row r="38" spans="1:16" ht="15">
      <c r="A38" s="13">
        <f aca="true" t="shared" si="0" ref="A38:A58">A37+1</f>
        <v>1738</v>
      </c>
      <c r="B38" s="16">
        <v>8</v>
      </c>
      <c r="C38" s="16">
        <v>4.1</v>
      </c>
      <c r="D38" s="16"/>
      <c r="E38" s="16">
        <v>24.908</v>
      </c>
      <c r="F38" s="16">
        <v>12.76535</v>
      </c>
      <c r="G38" s="16"/>
      <c r="H38" s="16"/>
      <c r="I38" s="16"/>
      <c r="J38" s="16"/>
      <c r="L38" s="15"/>
      <c r="M38" s="15"/>
      <c r="N38" s="15"/>
      <c r="O38" s="15"/>
      <c r="P38" s="15"/>
    </row>
    <row r="39" spans="1:16" ht="15">
      <c r="A39" s="13">
        <f t="shared" si="0"/>
        <v>1739</v>
      </c>
      <c r="B39" s="16">
        <v>8</v>
      </c>
      <c r="C39" s="16">
        <v>4</v>
      </c>
      <c r="D39" s="16"/>
      <c r="E39" s="16">
        <v>24.908</v>
      </c>
      <c r="F39" s="16">
        <v>12.454</v>
      </c>
      <c r="G39" s="16"/>
      <c r="H39" s="16"/>
      <c r="I39" s="16"/>
      <c r="J39" s="16"/>
      <c r="L39" s="15"/>
      <c r="M39" s="15"/>
      <c r="N39" s="15"/>
      <c r="O39" s="15"/>
      <c r="P39" s="15"/>
    </row>
    <row r="40" spans="1:16" ht="15">
      <c r="A40" s="13">
        <f t="shared" si="0"/>
        <v>1740</v>
      </c>
      <c r="B40" s="16">
        <v>8</v>
      </c>
      <c r="C40" s="16">
        <v>4</v>
      </c>
      <c r="D40" s="16"/>
      <c r="E40" s="16">
        <v>24.908</v>
      </c>
      <c r="F40" s="16">
        <v>12.454</v>
      </c>
      <c r="G40" s="16"/>
      <c r="H40" s="16"/>
      <c r="I40" s="16"/>
      <c r="J40" s="16"/>
      <c r="L40" s="15"/>
      <c r="M40" s="15"/>
      <c r="N40" s="15"/>
      <c r="O40" s="15"/>
      <c r="P40" s="15"/>
    </row>
    <row r="41" spans="1:16" ht="15">
      <c r="A41" s="13">
        <f t="shared" si="0"/>
        <v>1741</v>
      </c>
      <c r="B41" s="16">
        <v>8</v>
      </c>
      <c r="C41" s="16">
        <v>4</v>
      </c>
      <c r="D41" s="16"/>
      <c r="E41" s="16">
        <v>24.908</v>
      </c>
      <c r="F41" s="16">
        <v>12.454</v>
      </c>
      <c r="G41" s="16"/>
      <c r="H41" s="16"/>
      <c r="I41" s="16"/>
      <c r="J41" s="16"/>
      <c r="L41" s="15"/>
      <c r="M41" s="15"/>
      <c r="N41" s="15"/>
      <c r="O41" s="15"/>
      <c r="P41" s="15"/>
    </row>
    <row r="42" spans="1:16" ht="15">
      <c r="A42" s="13">
        <f t="shared" si="0"/>
        <v>1742</v>
      </c>
      <c r="B42" s="16">
        <v>8</v>
      </c>
      <c r="C42" s="16">
        <v>4</v>
      </c>
      <c r="D42" s="16"/>
      <c r="E42" s="16">
        <v>24.908</v>
      </c>
      <c r="F42" s="16">
        <v>12.454</v>
      </c>
      <c r="G42" s="16"/>
      <c r="H42" s="16"/>
      <c r="I42" s="16"/>
      <c r="J42" s="16"/>
      <c r="L42" s="15"/>
      <c r="M42" s="15"/>
      <c r="N42" s="15"/>
      <c r="O42" s="15"/>
      <c r="P42" s="15"/>
    </row>
    <row r="43" spans="1:16" ht="15">
      <c r="A43" s="13">
        <f t="shared" si="0"/>
        <v>1743</v>
      </c>
      <c r="B43" s="16">
        <v>8</v>
      </c>
      <c r="C43" s="16">
        <v>4</v>
      </c>
      <c r="D43" s="16"/>
      <c r="E43" s="16">
        <v>24.908</v>
      </c>
      <c r="F43" s="16">
        <v>12.454</v>
      </c>
      <c r="G43" s="16"/>
      <c r="H43" s="16"/>
      <c r="I43" s="16"/>
      <c r="J43" s="16"/>
      <c r="L43" s="15"/>
      <c r="M43" s="15"/>
      <c r="N43" s="15"/>
      <c r="O43" s="15"/>
      <c r="P43" s="15"/>
    </row>
    <row r="44" spans="1:16" ht="15">
      <c r="A44" s="13">
        <f t="shared" si="0"/>
        <v>1744</v>
      </c>
      <c r="B44" s="16">
        <v>8</v>
      </c>
      <c r="C44" s="16">
        <v>4</v>
      </c>
      <c r="D44" s="16"/>
      <c r="E44" s="16">
        <v>24.908</v>
      </c>
      <c r="F44" s="16">
        <v>12.454</v>
      </c>
      <c r="G44" s="16"/>
      <c r="H44" s="16"/>
      <c r="I44" s="16"/>
      <c r="J44" s="16"/>
      <c r="L44" s="15"/>
      <c r="M44" s="15"/>
      <c r="N44" s="15"/>
      <c r="O44" s="15"/>
      <c r="P44" s="15"/>
    </row>
    <row r="45" spans="1:16" ht="15">
      <c r="A45" s="13">
        <f t="shared" si="0"/>
        <v>1745</v>
      </c>
      <c r="B45" s="16">
        <v>8</v>
      </c>
      <c r="C45" s="16">
        <v>4</v>
      </c>
      <c r="D45" s="16"/>
      <c r="E45" s="16">
        <v>24.908</v>
      </c>
      <c r="F45" s="16">
        <v>12.454</v>
      </c>
      <c r="G45" s="16"/>
      <c r="H45" s="16"/>
      <c r="I45" s="16"/>
      <c r="J45" s="16"/>
      <c r="L45" s="15"/>
      <c r="M45" s="15"/>
      <c r="N45" s="15"/>
      <c r="O45" s="15"/>
      <c r="P45" s="15"/>
    </row>
    <row r="46" spans="1:16" ht="15">
      <c r="A46" s="13">
        <f t="shared" si="0"/>
        <v>1746</v>
      </c>
      <c r="B46" s="16">
        <v>8</v>
      </c>
      <c r="C46" s="16">
        <v>4</v>
      </c>
      <c r="D46" s="16"/>
      <c r="E46" s="16">
        <v>24.908</v>
      </c>
      <c r="F46" s="16">
        <v>12.454</v>
      </c>
      <c r="G46" s="16"/>
      <c r="H46" s="16"/>
      <c r="I46" s="16"/>
      <c r="J46" s="16"/>
      <c r="L46" s="15"/>
      <c r="M46" s="15"/>
      <c r="N46" s="15"/>
      <c r="O46" s="15"/>
      <c r="P46" s="15"/>
    </row>
    <row r="47" spans="1:16" ht="15">
      <c r="A47" s="13">
        <f t="shared" si="0"/>
        <v>1747</v>
      </c>
      <c r="B47" s="16">
        <v>8</v>
      </c>
      <c r="C47" s="16">
        <v>4</v>
      </c>
      <c r="D47" s="16"/>
      <c r="E47" s="16">
        <v>24.908</v>
      </c>
      <c r="F47" s="16">
        <v>12.454</v>
      </c>
      <c r="G47" s="16"/>
      <c r="H47" s="16"/>
      <c r="I47" s="16"/>
      <c r="J47" s="16"/>
      <c r="L47" s="15"/>
      <c r="M47" s="15"/>
      <c r="N47" s="15"/>
      <c r="O47" s="15"/>
      <c r="P47" s="15"/>
    </row>
    <row r="48" spans="1:16" ht="15">
      <c r="A48" s="13">
        <f t="shared" si="0"/>
        <v>1748</v>
      </c>
      <c r="B48" s="16">
        <v>8</v>
      </c>
      <c r="C48" s="16">
        <v>4.3</v>
      </c>
      <c r="D48" s="16"/>
      <c r="E48" s="16">
        <v>24.908</v>
      </c>
      <c r="F48" s="16">
        <v>13.38805</v>
      </c>
      <c r="G48" s="16"/>
      <c r="H48" s="16"/>
      <c r="I48" s="16"/>
      <c r="J48" s="16"/>
      <c r="L48" s="15"/>
      <c r="M48" s="15"/>
      <c r="N48" s="15"/>
      <c r="O48" s="15"/>
      <c r="P48" s="15"/>
    </row>
    <row r="49" spans="1:16" ht="15">
      <c r="A49" s="13">
        <f t="shared" si="0"/>
        <v>1749</v>
      </c>
      <c r="B49" s="16">
        <v>8</v>
      </c>
      <c r="C49" s="16">
        <v>4</v>
      </c>
      <c r="D49" s="16"/>
      <c r="E49" s="16">
        <v>24.908</v>
      </c>
      <c r="F49" s="16">
        <v>12.454</v>
      </c>
      <c r="G49" s="16"/>
      <c r="H49" s="16"/>
      <c r="I49" s="16"/>
      <c r="J49" s="16"/>
      <c r="L49" s="15"/>
      <c r="M49" s="15"/>
      <c r="N49" s="15"/>
      <c r="O49" s="15"/>
      <c r="P49" s="15"/>
    </row>
    <row r="50" spans="1:16" ht="15">
      <c r="A50" s="13">
        <f t="shared" si="0"/>
        <v>1750</v>
      </c>
      <c r="B50" s="16">
        <v>8</v>
      </c>
      <c r="C50" s="16">
        <v>4</v>
      </c>
      <c r="D50" s="16"/>
      <c r="E50" s="16">
        <v>24.908</v>
      </c>
      <c r="F50" s="16">
        <v>12.454</v>
      </c>
      <c r="G50" s="16"/>
      <c r="H50" s="16"/>
      <c r="I50" s="16"/>
      <c r="J50" s="16"/>
      <c r="L50" s="15"/>
      <c r="M50" s="15"/>
      <c r="N50" s="15"/>
      <c r="O50" s="15"/>
      <c r="P50" s="15"/>
    </row>
    <row r="51" spans="1:16" ht="15">
      <c r="A51" s="13">
        <f t="shared" si="0"/>
        <v>1751</v>
      </c>
      <c r="B51" s="16">
        <v>8</v>
      </c>
      <c r="C51" s="16">
        <v>4</v>
      </c>
      <c r="D51" s="16"/>
      <c r="E51" s="16">
        <v>24.908</v>
      </c>
      <c r="F51" s="16">
        <v>12.454</v>
      </c>
      <c r="G51" s="16"/>
      <c r="H51" s="16"/>
      <c r="I51" s="16"/>
      <c r="J51" s="16"/>
      <c r="L51" s="15"/>
      <c r="M51" s="15"/>
      <c r="N51" s="15"/>
      <c r="O51" s="15"/>
      <c r="P51" s="15"/>
    </row>
    <row r="52" spans="1:16" ht="15">
      <c r="A52" s="13">
        <f t="shared" si="0"/>
        <v>1752</v>
      </c>
      <c r="B52" s="16">
        <v>8</v>
      </c>
      <c r="C52" s="16">
        <v>4</v>
      </c>
      <c r="D52" s="16"/>
      <c r="E52" s="16">
        <v>24.908</v>
      </c>
      <c r="F52" s="16">
        <v>12.454</v>
      </c>
      <c r="G52" s="16"/>
      <c r="H52" s="16"/>
      <c r="I52" s="16"/>
      <c r="J52" s="16"/>
      <c r="L52" s="15"/>
      <c r="M52" s="15"/>
      <c r="N52" s="15"/>
      <c r="O52" s="15"/>
      <c r="P52" s="15"/>
    </row>
    <row r="53" spans="1:16" ht="15">
      <c r="A53" s="13">
        <f t="shared" si="0"/>
        <v>1753</v>
      </c>
      <c r="B53" s="16">
        <v>8</v>
      </c>
      <c r="C53" s="16">
        <v>4</v>
      </c>
      <c r="D53" s="16"/>
      <c r="E53" s="16">
        <v>24.908</v>
      </c>
      <c r="F53" s="16">
        <v>12.454</v>
      </c>
      <c r="G53" s="16"/>
      <c r="H53" s="16"/>
      <c r="I53" s="16"/>
      <c r="J53" s="16"/>
      <c r="L53" s="15"/>
      <c r="M53" s="15"/>
      <c r="N53" s="15"/>
      <c r="O53" s="15"/>
      <c r="P53" s="15"/>
    </row>
    <row r="54" spans="1:16" ht="15">
      <c r="A54" s="13">
        <f t="shared" si="0"/>
        <v>1754</v>
      </c>
      <c r="B54" s="16">
        <v>8</v>
      </c>
      <c r="C54" s="16">
        <v>4</v>
      </c>
      <c r="D54" s="16"/>
      <c r="E54" s="16">
        <v>24.908</v>
      </c>
      <c r="F54" s="16">
        <v>12.454</v>
      </c>
      <c r="G54" s="16"/>
      <c r="H54" s="16"/>
      <c r="I54" s="16"/>
      <c r="J54" s="16"/>
      <c r="L54" s="15"/>
      <c r="M54" s="15"/>
      <c r="N54" s="15"/>
      <c r="O54" s="15"/>
      <c r="P54" s="15"/>
    </row>
    <row r="55" spans="1:16" ht="15">
      <c r="A55" s="13">
        <f t="shared" si="0"/>
        <v>1755</v>
      </c>
      <c r="B55" s="16">
        <v>8</v>
      </c>
      <c r="C55" s="16">
        <v>4</v>
      </c>
      <c r="D55" s="16"/>
      <c r="E55" s="16">
        <v>24.908</v>
      </c>
      <c r="F55" s="16">
        <v>12.454</v>
      </c>
      <c r="G55" s="16"/>
      <c r="H55" s="16"/>
      <c r="I55" s="16"/>
      <c r="J55" s="16"/>
      <c r="L55" s="15"/>
      <c r="M55" s="15"/>
      <c r="N55" s="15"/>
      <c r="O55" s="15"/>
      <c r="P55" s="15"/>
    </row>
    <row r="56" spans="1:16" ht="15">
      <c r="A56" s="13">
        <f t="shared" si="0"/>
        <v>1756</v>
      </c>
      <c r="B56" s="16">
        <v>8</v>
      </c>
      <c r="C56" s="16">
        <v>4.2</v>
      </c>
      <c r="D56" s="16"/>
      <c r="E56" s="16">
        <v>24.908</v>
      </c>
      <c r="F56" s="16">
        <v>13.0767</v>
      </c>
      <c r="G56" s="16"/>
      <c r="H56" s="16"/>
      <c r="I56" s="16"/>
      <c r="J56" s="16"/>
      <c r="L56" s="15"/>
      <c r="M56" s="15"/>
      <c r="N56" s="15"/>
      <c r="O56" s="15"/>
      <c r="P56" s="15"/>
    </row>
    <row r="57" spans="1:16" ht="15">
      <c r="A57" s="13">
        <f t="shared" si="0"/>
        <v>1757</v>
      </c>
      <c r="B57" s="16">
        <v>8</v>
      </c>
      <c r="C57" s="16">
        <v>4</v>
      </c>
      <c r="D57" s="16"/>
      <c r="E57" s="16">
        <v>24.908</v>
      </c>
      <c r="F57" s="16">
        <v>12.454</v>
      </c>
      <c r="G57" s="16"/>
      <c r="H57" s="16"/>
      <c r="I57" s="16"/>
      <c r="J57" s="16"/>
      <c r="L57" s="15"/>
      <c r="M57" s="15"/>
      <c r="N57" s="15"/>
      <c r="O57" s="15"/>
      <c r="P57" s="15"/>
    </row>
    <row r="58" spans="1:16" ht="15">
      <c r="A58" s="13">
        <f t="shared" si="0"/>
        <v>1758</v>
      </c>
      <c r="B58" s="16"/>
      <c r="C58" s="16"/>
      <c r="D58" s="16"/>
      <c r="E58" s="16">
        <v>0</v>
      </c>
      <c r="F58" s="16">
        <v>0</v>
      </c>
      <c r="G58" s="16"/>
      <c r="H58" s="16"/>
      <c r="I58" s="16"/>
      <c r="J58" s="16"/>
      <c r="L58" s="15"/>
      <c r="M58" s="15"/>
      <c r="N58" s="15"/>
      <c r="O58" s="15"/>
      <c r="P58" s="15"/>
    </row>
    <row r="59" spans="1:16" ht="15">
      <c r="A59" s="13">
        <v>1759</v>
      </c>
      <c r="B59" s="16"/>
      <c r="C59" s="16"/>
      <c r="D59" s="16"/>
      <c r="E59" s="16">
        <v>0</v>
      </c>
      <c r="F59" s="16">
        <v>0</v>
      </c>
      <c r="G59" s="16"/>
      <c r="H59" s="16"/>
      <c r="I59" s="16"/>
      <c r="J59" s="16"/>
      <c r="L59" s="15"/>
      <c r="M59" s="15"/>
      <c r="N59" s="15"/>
      <c r="O59" s="15"/>
      <c r="P59" s="15"/>
    </row>
    <row r="60" spans="1:16" ht="15">
      <c r="A60" s="13">
        <f>A59+1</f>
        <v>1760</v>
      </c>
      <c r="B60" s="16">
        <v>8</v>
      </c>
      <c r="C60" s="16"/>
      <c r="D60" s="16"/>
      <c r="E60" s="16">
        <v>24.908</v>
      </c>
      <c r="F60" s="16">
        <v>0</v>
      </c>
      <c r="G60" s="16"/>
      <c r="H60" s="16"/>
      <c r="I60" s="16"/>
      <c r="J60" s="16"/>
      <c r="L60" s="15"/>
      <c r="M60" s="15"/>
      <c r="N60" s="15"/>
      <c r="O60" s="15"/>
      <c r="P60" s="15"/>
    </row>
    <row r="61" spans="1:16" ht="15">
      <c r="A61" s="13">
        <f>A60+1</f>
        <v>1761</v>
      </c>
      <c r="B61" s="16">
        <v>8</v>
      </c>
      <c r="C61" s="16">
        <v>3.5</v>
      </c>
      <c r="D61" s="16"/>
      <c r="E61" s="16">
        <v>24.908</v>
      </c>
      <c r="F61" s="16">
        <v>10.89725</v>
      </c>
      <c r="G61" s="16"/>
      <c r="H61" s="16"/>
      <c r="I61" s="16"/>
      <c r="J61" s="16"/>
      <c r="L61" s="15"/>
      <c r="M61" s="15"/>
      <c r="N61" s="15"/>
      <c r="O61" s="15"/>
      <c r="P61" s="15"/>
    </row>
    <row r="62" spans="1:16" ht="15">
      <c r="A62" s="13">
        <f>A61+1</f>
        <v>1762</v>
      </c>
      <c r="B62" s="16">
        <v>8</v>
      </c>
      <c r="C62" s="16">
        <v>3.7</v>
      </c>
      <c r="D62" s="16"/>
      <c r="E62" s="16">
        <v>24.908</v>
      </c>
      <c r="F62" s="16">
        <v>11.519950000000001</v>
      </c>
      <c r="G62" s="16"/>
      <c r="H62" s="16"/>
      <c r="I62" s="16"/>
      <c r="J62" s="16"/>
      <c r="L62" s="15"/>
      <c r="M62" s="15"/>
      <c r="N62" s="15"/>
      <c r="O62" s="15"/>
      <c r="P62" s="15"/>
    </row>
    <row r="63" spans="1:3" ht="15">
      <c r="A63" s="12"/>
      <c r="B63" s="20"/>
      <c r="C63" s="20"/>
    </row>
    <row r="64" spans="1:3" ht="15">
      <c r="A64" s="12"/>
      <c r="B64" s="20"/>
      <c r="C64" s="20"/>
    </row>
    <row r="65" spans="1:3" ht="15">
      <c r="A65" s="12"/>
      <c r="B65" s="20"/>
      <c r="C65" s="20"/>
    </row>
    <row r="66" spans="1:3" ht="15">
      <c r="A66" s="12"/>
      <c r="B66" s="20"/>
      <c r="C66" s="20"/>
    </row>
    <row r="67" spans="1:3" ht="15">
      <c r="A67" s="12"/>
      <c r="B67" s="20"/>
      <c r="C67" s="20"/>
    </row>
    <row r="68" spans="1:3" ht="15">
      <c r="A68" s="12"/>
      <c r="B68" s="20"/>
      <c r="C68" s="20"/>
    </row>
    <row r="69" spans="1:3" ht="15">
      <c r="A69" s="12"/>
      <c r="B69" s="20"/>
      <c r="C69" s="20"/>
    </row>
    <row r="70" spans="1:3" ht="15">
      <c r="A70" s="12"/>
      <c r="B70" s="20"/>
      <c r="C70" s="20"/>
    </row>
    <row r="71" spans="1:3" ht="15">
      <c r="A71" s="12"/>
      <c r="B71" s="20"/>
      <c r="C71" s="20"/>
    </row>
    <row r="72" spans="1:3" ht="15">
      <c r="A72" s="12"/>
      <c r="B72" s="20"/>
      <c r="C72" s="20"/>
    </row>
    <row r="73" spans="1:3" ht="15">
      <c r="A73" s="12"/>
      <c r="B73" s="20"/>
      <c r="C73" s="20"/>
    </row>
    <row r="74" spans="1:3" ht="15">
      <c r="A74" s="12"/>
      <c r="B74" s="20"/>
      <c r="C74" s="20"/>
    </row>
    <row r="75" spans="1:3" ht="15">
      <c r="A75" s="12"/>
      <c r="B75" s="20"/>
      <c r="C75" s="20"/>
    </row>
    <row r="76" spans="1:3" ht="15">
      <c r="A76" s="12"/>
      <c r="B76" s="20"/>
      <c r="C76" s="20"/>
    </row>
    <row r="77" spans="1:3" ht="15">
      <c r="A77" s="12"/>
      <c r="B77" s="20"/>
      <c r="C77" s="20"/>
    </row>
    <row r="78" spans="1:3" ht="15">
      <c r="A78" s="12"/>
      <c r="B78" s="20"/>
      <c r="C78" s="20"/>
    </row>
    <row r="79" spans="1:3" ht="15">
      <c r="A79" s="12"/>
      <c r="B79" s="20"/>
      <c r="C79" s="20"/>
    </row>
    <row r="80" spans="1:3" ht="15">
      <c r="A80" s="12"/>
      <c r="B80" s="20"/>
      <c r="C80" s="20"/>
    </row>
    <row r="81" spans="1:3" ht="15">
      <c r="A81" s="12"/>
      <c r="B81" s="20"/>
      <c r="C81" s="20"/>
    </row>
    <row r="82" spans="1:3" ht="15">
      <c r="A82" s="12"/>
      <c r="B82" s="20"/>
      <c r="C82" s="20"/>
    </row>
    <row r="83" spans="1:3" ht="15">
      <c r="A83" s="12"/>
      <c r="B83" s="20"/>
      <c r="C83" s="20"/>
    </row>
    <row r="84" spans="1:3" ht="15">
      <c r="A84" s="12"/>
      <c r="B84" s="20"/>
      <c r="C84" s="20"/>
    </row>
    <row r="85" spans="1:3" ht="15">
      <c r="A85" s="12"/>
      <c r="B85" s="20"/>
      <c r="C85" s="20"/>
    </row>
    <row r="86" spans="1:3" ht="15">
      <c r="A86" s="12"/>
      <c r="B86" s="20"/>
      <c r="C86" s="20"/>
    </row>
    <row r="87" spans="1:3" ht="15">
      <c r="A87" s="12"/>
      <c r="B87" s="20"/>
      <c r="C87" s="20"/>
    </row>
    <row r="88" spans="1:3" ht="15">
      <c r="A88" s="12"/>
      <c r="B88" s="20"/>
      <c r="C88" s="20"/>
    </row>
    <row r="89" spans="1:3" ht="15">
      <c r="A89" s="12"/>
      <c r="B89" s="20"/>
      <c r="C89" s="21"/>
    </row>
    <row r="90" spans="1:3" ht="15">
      <c r="A90" s="12"/>
      <c r="B90" s="20"/>
      <c r="C90" s="20"/>
    </row>
    <row r="91" spans="1:3" ht="15">
      <c r="A91" s="12"/>
      <c r="B91" s="20"/>
      <c r="C91" s="20"/>
    </row>
    <row r="92" spans="1:3" ht="15">
      <c r="A92" s="12"/>
      <c r="B92" s="20"/>
      <c r="C92" s="20"/>
    </row>
    <row r="93" spans="1:3" ht="15">
      <c r="A93" s="12"/>
      <c r="B93" s="20"/>
      <c r="C93" s="20"/>
    </row>
    <row r="94" spans="1:3" ht="15">
      <c r="A94" s="12"/>
      <c r="B94" s="20"/>
      <c r="C94" s="20"/>
    </row>
    <row r="95" spans="1:3" ht="15">
      <c r="A95" s="12"/>
      <c r="B95" s="20"/>
      <c r="C95" s="20"/>
    </row>
    <row r="96" spans="1:3" ht="15">
      <c r="A96" s="12"/>
      <c r="B96" s="20"/>
      <c r="C96" s="20"/>
    </row>
    <row r="97" spans="1:3" ht="15">
      <c r="A97" s="12"/>
      <c r="B97" s="20"/>
      <c r="C97" s="20"/>
    </row>
    <row r="98" spans="1:3" ht="15">
      <c r="A98" s="12"/>
      <c r="B98" s="20"/>
      <c r="C98" s="20"/>
    </row>
    <row r="99" spans="1:3" ht="15">
      <c r="A99" s="12"/>
      <c r="B99" s="20"/>
      <c r="C99" s="20"/>
    </row>
    <row r="100" spans="1:3" ht="15">
      <c r="A100" s="12"/>
      <c r="B100" s="20"/>
      <c r="C100" s="20"/>
    </row>
    <row r="101" spans="1:3" ht="15">
      <c r="A101" s="12"/>
      <c r="B101" s="20"/>
      <c r="C101" s="20"/>
    </row>
    <row r="102" spans="1:3" ht="15">
      <c r="A102" s="12"/>
      <c r="B102" s="20"/>
      <c r="C102" s="20"/>
    </row>
    <row r="103" spans="1:3" ht="15">
      <c r="A103" s="12"/>
      <c r="B103" s="20"/>
      <c r="C103" s="20"/>
    </row>
    <row r="104" spans="1:3" ht="15">
      <c r="A104" s="12"/>
      <c r="B104" s="20"/>
      <c r="C104" s="20"/>
    </row>
    <row r="105" spans="1:3" ht="15">
      <c r="A105" s="12"/>
      <c r="B105" s="20"/>
      <c r="C105" s="20"/>
    </row>
    <row r="106" spans="1:3" ht="15">
      <c r="A106" s="12"/>
      <c r="B106" s="20"/>
      <c r="C106" s="20"/>
    </row>
    <row r="107" spans="1:3" ht="15">
      <c r="A107" s="12"/>
      <c r="B107" s="20"/>
      <c r="C107" s="20"/>
    </row>
    <row r="108" spans="1:3" ht="15">
      <c r="A108" s="12"/>
      <c r="B108" s="20"/>
      <c r="C108" s="20"/>
    </row>
    <row r="109" spans="1:3" ht="15">
      <c r="A109" s="12"/>
      <c r="B109" s="20"/>
      <c r="C109" s="20"/>
    </row>
    <row r="110" spans="1:3" ht="15">
      <c r="A110" s="12"/>
      <c r="B110" s="20"/>
      <c r="C110" s="20"/>
    </row>
    <row r="111" spans="1:3" ht="15">
      <c r="A111" s="12"/>
      <c r="B111" s="20"/>
      <c r="C111" s="20"/>
    </row>
    <row r="112" spans="1:3" ht="15">
      <c r="A112" s="12"/>
      <c r="B112" s="20"/>
      <c r="C112" s="20"/>
    </row>
    <row r="113" spans="1:3" ht="15">
      <c r="A113" s="12"/>
      <c r="B113" s="20"/>
      <c r="C113" s="20"/>
    </row>
    <row r="114" spans="1:3" ht="15">
      <c r="A114" s="12"/>
      <c r="B114" s="20"/>
      <c r="C114" s="20"/>
    </row>
    <row r="115" spans="1:3" ht="15">
      <c r="A115" s="12"/>
      <c r="B115" s="20"/>
      <c r="C115" s="20"/>
    </row>
    <row r="116" spans="1:3" ht="15">
      <c r="A116" s="12"/>
      <c r="B116" s="20"/>
      <c r="C116" s="20"/>
    </row>
    <row r="117" spans="1:3" ht="15">
      <c r="A117" s="12"/>
      <c r="B117" s="20"/>
      <c r="C117" s="20"/>
    </row>
    <row r="118" spans="1:3" ht="15">
      <c r="A118" s="12"/>
      <c r="B118" s="20"/>
      <c r="C118" s="20"/>
    </row>
    <row r="119" spans="1:3" ht="15">
      <c r="A119" s="12"/>
      <c r="B119" s="20"/>
      <c r="C119" s="20"/>
    </row>
    <row r="120" spans="1:3" ht="15">
      <c r="A120" s="12"/>
      <c r="B120" s="20"/>
      <c r="C120" s="20"/>
    </row>
    <row r="121" spans="1:3" ht="15">
      <c r="A121" s="12"/>
      <c r="B121" s="20"/>
      <c r="C121" s="20"/>
    </row>
    <row r="122" spans="1:3" ht="15">
      <c r="A122" s="12"/>
      <c r="B122" s="20"/>
      <c r="C122" s="20"/>
    </row>
    <row r="123" spans="1:3" ht="15">
      <c r="A123" s="12"/>
      <c r="B123" s="20"/>
      <c r="C123" s="20"/>
    </row>
    <row r="124" spans="1:3" ht="15">
      <c r="A124" s="12"/>
      <c r="B124" s="20"/>
      <c r="C124" s="20"/>
    </row>
    <row r="125" spans="1:3" ht="15">
      <c r="A125" s="12"/>
      <c r="B125" s="20"/>
      <c r="C125" s="20"/>
    </row>
    <row r="126" spans="1:3" ht="15">
      <c r="A126" s="12"/>
      <c r="B126" s="20"/>
      <c r="C126" s="20"/>
    </row>
    <row r="127" spans="1:3" ht="15">
      <c r="A127" s="12"/>
      <c r="B127" s="20"/>
      <c r="C127" s="20"/>
    </row>
    <row r="128" spans="1:3" ht="15">
      <c r="A128" s="12"/>
      <c r="B128" s="20"/>
      <c r="C128" s="20"/>
    </row>
    <row r="129" spans="1:3" ht="15">
      <c r="A129" s="12"/>
      <c r="B129" s="20"/>
      <c r="C129" s="20"/>
    </row>
    <row r="130" spans="1:3" ht="15">
      <c r="A130" s="12"/>
      <c r="B130" s="20"/>
      <c r="C130" s="20"/>
    </row>
    <row r="131" spans="1:3" ht="15">
      <c r="A131" s="12"/>
      <c r="B131" s="20"/>
      <c r="C131" s="20"/>
    </row>
    <row r="132" spans="1:3" ht="15">
      <c r="A132" s="12"/>
      <c r="B132" s="20"/>
      <c r="C132" s="20"/>
    </row>
    <row r="133" spans="1:3" ht="15">
      <c r="A133" s="12"/>
      <c r="B133" s="20"/>
      <c r="C133" s="20"/>
    </row>
    <row r="134" spans="1:3" ht="15">
      <c r="A134" s="12"/>
      <c r="B134" s="20"/>
      <c r="C134" s="20"/>
    </row>
    <row r="135" spans="1:3" ht="15">
      <c r="A135" s="12"/>
      <c r="B135" s="20"/>
      <c r="C135" s="20"/>
    </row>
    <row r="136" spans="1:3" ht="15">
      <c r="A136" s="12"/>
      <c r="B136" s="20"/>
      <c r="C136" s="20"/>
    </row>
    <row r="137" spans="1:3" ht="15">
      <c r="A137" s="12"/>
      <c r="B137" s="20"/>
      <c r="C137" s="20"/>
    </row>
    <row r="138" spans="1:3" ht="15">
      <c r="A138" s="12"/>
      <c r="B138" s="20"/>
      <c r="C138" s="20"/>
    </row>
    <row r="139" spans="1:3" ht="15">
      <c r="A139" s="12"/>
      <c r="B139" s="20"/>
      <c r="C139" s="20"/>
    </row>
    <row r="140" spans="1:3" ht="15">
      <c r="A140" s="12"/>
      <c r="B140" s="20"/>
      <c r="C140" s="20"/>
    </row>
    <row r="141" spans="1:3" ht="15">
      <c r="A141" s="12"/>
      <c r="B141" s="20"/>
      <c r="C141" s="20"/>
    </row>
    <row r="142" spans="1:3" ht="15">
      <c r="A142" s="12"/>
      <c r="B142" s="20"/>
      <c r="C142" s="20"/>
    </row>
    <row r="143" spans="1:3" ht="15">
      <c r="A143" s="12"/>
      <c r="B143" s="20"/>
      <c r="C143" s="20"/>
    </row>
    <row r="144" spans="1:3" ht="15">
      <c r="A144" s="12"/>
      <c r="B144" s="20"/>
      <c r="C144" s="20"/>
    </row>
    <row r="145" spans="1:3" ht="15">
      <c r="A145" s="12"/>
      <c r="B145" s="20"/>
      <c r="C145" s="20"/>
    </row>
    <row r="146" spans="1:3" ht="15">
      <c r="A146" s="12"/>
      <c r="B146" s="20"/>
      <c r="C146" s="20"/>
    </row>
    <row r="147" spans="1:3" ht="15">
      <c r="A147" s="12"/>
      <c r="B147" s="20"/>
      <c r="C147" s="20"/>
    </row>
    <row r="148" spans="1:3" ht="15">
      <c r="A148" s="12"/>
      <c r="B148" s="20"/>
      <c r="C148" s="20"/>
    </row>
    <row r="149" spans="1:3" ht="15">
      <c r="A149" s="12"/>
      <c r="B149" s="20"/>
      <c r="C149" s="20"/>
    </row>
    <row r="150" spans="1:3" ht="15">
      <c r="A150" s="12"/>
      <c r="B150" s="20"/>
      <c r="C150" s="20"/>
    </row>
    <row r="151" spans="1:3" ht="15">
      <c r="A151" s="12"/>
      <c r="B151" s="20"/>
      <c r="C151" s="20"/>
    </row>
    <row r="152" spans="1:3" ht="15">
      <c r="A152" s="12"/>
      <c r="B152" s="20"/>
      <c r="C152" s="20"/>
    </row>
    <row r="153" spans="1:3" ht="15">
      <c r="A153" s="12"/>
      <c r="B153" s="20"/>
      <c r="C153" s="20"/>
    </row>
    <row r="154" spans="1:3" ht="15">
      <c r="A154" s="12"/>
      <c r="B154" s="20"/>
      <c r="C154" s="20"/>
    </row>
    <row r="155" spans="1:3" ht="15">
      <c r="A155" s="12"/>
      <c r="B155" s="20"/>
      <c r="C155" s="20"/>
    </row>
    <row r="156" spans="1:3" ht="15">
      <c r="A156" s="12"/>
      <c r="B156" s="20"/>
      <c r="C156" s="20"/>
    </row>
    <row r="157" spans="1:3" ht="15">
      <c r="A157" s="12"/>
      <c r="B157" s="20"/>
      <c r="C157" s="20"/>
    </row>
    <row r="158" spans="1:3" ht="15">
      <c r="A158" s="12"/>
      <c r="B158" s="20"/>
      <c r="C158" s="20"/>
    </row>
    <row r="159" spans="1:3" ht="15">
      <c r="A159" s="12"/>
      <c r="B159" s="20"/>
      <c r="C159" s="20"/>
    </row>
    <row r="160" spans="1:3" ht="15">
      <c r="A160" s="12"/>
      <c r="B160" s="20"/>
      <c r="C160" s="20"/>
    </row>
    <row r="161" spans="1:3" ht="15">
      <c r="A161" s="12"/>
      <c r="B161" s="20"/>
      <c r="C161" s="20"/>
    </row>
    <row r="162" spans="1:3" ht="15">
      <c r="A162" s="12"/>
      <c r="B162" s="20"/>
      <c r="C162" s="20"/>
    </row>
    <row r="163" spans="1:3" ht="15">
      <c r="A163" s="12"/>
      <c r="B163" s="20"/>
      <c r="C163" s="20"/>
    </row>
    <row r="164" spans="1:3" ht="15">
      <c r="A164" s="12"/>
      <c r="B164" s="20"/>
      <c r="C164" s="20"/>
    </row>
    <row r="165" spans="1:3" ht="15">
      <c r="A165" s="12"/>
      <c r="B165" s="20"/>
      <c r="C165" s="20"/>
    </row>
    <row r="166" spans="1:3" ht="15">
      <c r="A166" s="12"/>
      <c r="B166" s="20"/>
      <c r="C166" s="20"/>
    </row>
    <row r="167" spans="1:3" ht="15">
      <c r="A167" s="12"/>
      <c r="B167" s="20"/>
      <c r="C167" s="20"/>
    </row>
    <row r="168" spans="1:3" ht="15">
      <c r="A168" s="12"/>
      <c r="B168" s="20"/>
      <c r="C168" s="20"/>
    </row>
    <row r="169" spans="1:3" ht="15">
      <c r="A169" s="12"/>
      <c r="B169" s="20"/>
      <c r="C169" s="20"/>
    </row>
    <row r="170" spans="1:3" ht="15">
      <c r="A170" s="12"/>
      <c r="B170" s="20"/>
      <c r="C170" s="20"/>
    </row>
    <row r="171" spans="1:3" ht="15">
      <c r="A171" s="12"/>
      <c r="B171" s="20"/>
      <c r="C171" s="20"/>
    </row>
    <row r="172" spans="1:3" ht="15">
      <c r="A172" s="12"/>
      <c r="B172" s="20"/>
      <c r="C172" s="20"/>
    </row>
    <row r="173" spans="1:3" ht="15">
      <c r="A173" s="12"/>
      <c r="B173" s="20"/>
      <c r="C173" s="20"/>
    </row>
    <row r="174" spans="1:3" ht="15">
      <c r="A174" s="12"/>
      <c r="B174" s="20"/>
      <c r="C174" s="20"/>
    </row>
    <row r="175" spans="1:3" ht="15">
      <c r="A175" s="12"/>
      <c r="B175" s="20"/>
      <c r="C175" s="20"/>
    </row>
    <row r="176" spans="1:3" ht="15">
      <c r="A176" s="12"/>
      <c r="B176" s="20"/>
      <c r="C176" s="20"/>
    </row>
    <row r="177" spans="1:3" ht="15">
      <c r="A177" s="12"/>
      <c r="B177" s="20"/>
      <c r="C177" s="20"/>
    </row>
    <row r="178" spans="1:3" ht="15">
      <c r="A178" s="12"/>
      <c r="B178" s="20"/>
      <c r="C178" s="20"/>
    </row>
    <row r="179" spans="1:3" ht="15">
      <c r="A179" s="12"/>
      <c r="B179" s="20"/>
      <c r="C179" s="20"/>
    </row>
    <row r="180" spans="1:3" ht="15">
      <c r="A180" s="12"/>
      <c r="B180" s="20"/>
      <c r="C180" s="20"/>
    </row>
    <row r="181" spans="1:3" ht="15">
      <c r="A181" s="12"/>
      <c r="B181" s="20"/>
      <c r="C181" s="20"/>
    </row>
    <row r="182" spans="1:3" ht="15">
      <c r="A182" s="12"/>
      <c r="B182" s="20"/>
      <c r="C182" s="20"/>
    </row>
    <row r="183" spans="1:3" ht="15">
      <c r="A183" s="12"/>
      <c r="B183" s="20"/>
      <c r="C183" s="20"/>
    </row>
    <row r="184" spans="1:3" ht="15">
      <c r="A184" s="12"/>
      <c r="B184" s="20"/>
      <c r="C184" s="20"/>
    </row>
    <row r="185" spans="1:3" ht="15">
      <c r="A185" s="12"/>
      <c r="B185" s="20"/>
      <c r="C185" s="20"/>
    </row>
    <row r="186" spans="1:3" ht="15">
      <c r="A186" s="12"/>
      <c r="B186" s="20"/>
      <c r="C186" s="20"/>
    </row>
    <row r="187" spans="1:3" ht="15">
      <c r="A187" s="12"/>
      <c r="B187" s="20"/>
      <c r="C187" s="20"/>
    </row>
    <row r="188" spans="1:3" ht="15">
      <c r="A188" s="12"/>
      <c r="B188" s="20"/>
      <c r="C188" s="20"/>
    </row>
    <row r="189" spans="1:3" ht="15">
      <c r="A189" s="12"/>
      <c r="B189" s="20"/>
      <c r="C189" s="20"/>
    </row>
    <row r="190" spans="1:3" ht="15">
      <c r="A190" s="12"/>
      <c r="B190" s="20"/>
      <c r="C190" s="20"/>
    </row>
    <row r="191" spans="1:3" ht="15">
      <c r="A191" s="12"/>
      <c r="B191" s="20"/>
      <c r="C191" s="20"/>
    </row>
    <row r="192" spans="1:3" ht="15">
      <c r="A192" s="12"/>
      <c r="B192" s="20"/>
      <c r="C192" s="20"/>
    </row>
    <row r="193" spans="1:3" ht="15">
      <c r="A193" s="12"/>
      <c r="B193" s="20"/>
      <c r="C193" s="20"/>
    </row>
    <row r="194" spans="1:3" ht="15">
      <c r="A194" s="12"/>
      <c r="B194" s="20"/>
      <c r="C194" s="20"/>
    </row>
    <row r="195" spans="1:3" ht="15">
      <c r="A195" s="12"/>
      <c r="B195" s="20"/>
      <c r="C195" s="20"/>
    </row>
    <row r="196" spans="1:3" ht="15">
      <c r="A196" s="12"/>
      <c r="B196" s="20"/>
      <c r="C196" s="20"/>
    </row>
    <row r="197" spans="1:3" ht="15">
      <c r="A197" s="12"/>
      <c r="B197" s="20"/>
      <c r="C197" s="20"/>
    </row>
    <row r="198" spans="1:3" ht="15">
      <c r="A198" s="12"/>
      <c r="B198" s="20"/>
      <c r="C198" s="20"/>
    </row>
    <row r="199" spans="1:3" ht="15">
      <c r="A199" s="12"/>
      <c r="B199" s="20"/>
      <c r="C199" s="20"/>
    </row>
    <row r="200" spans="1:3" ht="15">
      <c r="A200" s="12"/>
      <c r="B200" s="20"/>
      <c r="C200" s="20"/>
    </row>
    <row r="201" spans="1:3" ht="15">
      <c r="A201" s="12"/>
      <c r="B201" s="20"/>
      <c r="C201" s="20"/>
    </row>
    <row r="202" spans="1:3" ht="15">
      <c r="A202" s="12"/>
      <c r="B202" s="20"/>
      <c r="C202" s="20"/>
    </row>
    <row r="203" spans="1:3" ht="15">
      <c r="A203" s="12"/>
      <c r="B203" s="20"/>
      <c r="C203" s="20"/>
    </row>
    <row r="204" spans="1:3" ht="15">
      <c r="A204" s="12"/>
      <c r="B204" s="20"/>
      <c r="C204" s="20"/>
    </row>
    <row r="205" spans="1:3" ht="15">
      <c r="A205" s="12"/>
      <c r="B205" s="20"/>
      <c r="C205" s="20"/>
    </row>
    <row r="206" spans="1:3" ht="15">
      <c r="A206" s="12"/>
      <c r="B206" s="20"/>
      <c r="C206" s="20"/>
    </row>
    <row r="207" spans="1:3" ht="15">
      <c r="A207" s="12"/>
      <c r="B207" s="20"/>
      <c r="C207" s="20"/>
    </row>
    <row r="208" spans="1:3" ht="15">
      <c r="A208" s="12"/>
      <c r="B208" s="20"/>
      <c r="C208" s="20"/>
    </row>
    <row r="209" spans="1:3" ht="15">
      <c r="A209" s="12"/>
      <c r="B209" s="20"/>
      <c r="C209" s="20"/>
    </row>
    <row r="210" spans="1:3" ht="15">
      <c r="A210" s="12"/>
      <c r="B210" s="20"/>
      <c r="C210" s="20"/>
    </row>
    <row r="211" spans="1:3" ht="15">
      <c r="A211" s="12"/>
      <c r="B211" s="20"/>
      <c r="C211" s="20"/>
    </row>
    <row r="212" spans="1:3" ht="15">
      <c r="A212" s="12"/>
      <c r="B212" s="20"/>
      <c r="C212" s="20"/>
    </row>
    <row r="213" spans="1:3" ht="15">
      <c r="A213" s="12"/>
      <c r="B213" s="20"/>
      <c r="C213" s="20"/>
    </row>
    <row r="214" spans="1:3" ht="15">
      <c r="A214" s="12"/>
      <c r="B214" s="20"/>
      <c r="C214" s="20"/>
    </row>
    <row r="215" spans="1:3" ht="15">
      <c r="A215" s="12"/>
      <c r="B215" s="20"/>
      <c r="C215" s="20"/>
    </row>
    <row r="216" spans="1:3" ht="15">
      <c r="A216" s="12"/>
      <c r="B216" s="20"/>
      <c r="C216" s="20"/>
    </row>
    <row r="217" spans="1:3" ht="15">
      <c r="A217" s="12"/>
      <c r="B217" s="20"/>
      <c r="C217" s="20"/>
    </row>
    <row r="218" spans="1:3" ht="15">
      <c r="A218" s="12"/>
      <c r="B218" s="20"/>
      <c r="C218" s="20"/>
    </row>
    <row r="219" spans="1:3" ht="15">
      <c r="A219" s="12"/>
      <c r="B219" s="20"/>
      <c r="C219" s="20"/>
    </row>
    <row r="220" spans="1:3" ht="15">
      <c r="A220" s="12"/>
      <c r="B220" s="20"/>
      <c r="C220" s="20"/>
    </row>
    <row r="221" spans="1:3" ht="15">
      <c r="A221" s="12"/>
      <c r="B221" s="20"/>
      <c r="C221" s="20"/>
    </row>
    <row r="222" spans="1:3" ht="15">
      <c r="A222" s="12"/>
      <c r="B222" s="20"/>
      <c r="C222" s="20"/>
    </row>
    <row r="223" spans="1:3" ht="15">
      <c r="A223" s="12"/>
      <c r="B223" s="20"/>
      <c r="C223" s="20"/>
    </row>
    <row r="224" spans="1:3" ht="15">
      <c r="A224" s="12"/>
      <c r="B224" s="20"/>
      <c r="C224" s="20"/>
    </row>
    <row r="225" spans="1:3" ht="15">
      <c r="A225" s="12"/>
      <c r="B225" s="20"/>
      <c r="C225" s="20"/>
    </row>
    <row r="226" spans="1:3" ht="15">
      <c r="A226" s="12"/>
      <c r="B226" s="20"/>
      <c r="C226" s="20"/>
    </row>
    <row r="227" spans="1:3" ht="15">
      <c r="A227" s="12"/>
      <c r="B227" s="20"/>
      <c r="C227" s="20"/>
    </row>
    <row r="228" spans="1:3" ht="15">
      <c r="A228" s="12"/>
      <c r="B228" s="20"/>
      <c r="C228" s="20"/>
    </row>
    <row r="229" spans="1:3" ht="15">
      <c r="A229" s="12"/>
      <c r="B229" s="20"/>
      <c r="C229" s="20"/>
    </row>
    <row r="230" spans="1:3" ht="15">
      <c r="A230" s="12"/>
      <c r="B230" s="20"/>
      <c r="C230" s="20"/>
    </row>
    <row r="231" spans="1:3" ht="15">
      <c r="A231" s="12"/>
      <c r="B231" s="20"/>
      <c r="C231" s="20"/>
    </row>
    <row r="232" spans="1:3" ht="15">
      <c r="A232" s="12"/>
      <c r="B232" s="20"/>
      <c r="C232" s="20"/>
    </row>
    <row r="233" spans="1:3" ht="15">
      <c r="A233" s="12"/>
      <c r="B233" s="20"/>
      <c r="C233" s="20"/>
    </row>
    <row r="234" spans="1:3" ht="15">
      <c r="A234" s="12"/>
      <c r="B234" s="20"/>
      <c r="C234" s="20"/>
    </row>
    <row r="235" spans="1:3" ht="15">
      <c r="A235" s="12"/>
      <c r="B235" s="20"/>
      <c r="C235" s="20"/>
    </row>
    <row r="236" spans="1:3" ht="15">
      <c r="A236" s="12"/>
      <c r="B236" s="20"/>
      <c r="C236" s="20"/>
    </row>
    <row r="237" spans="1:3" ht="15">
      <c r="A237" s="12"/>
      <c r="B237" s="20"/>
      <c r="C237" s="20"/>
    </row>
    <row r="238" spans="1:3" ht="15">
      <c r="A238" s="12"/>
      <c r="B238" s="20"/>
      <c r="C238" s="20"/>
    </row>
    <row r="239" spans="1:3" ht="15">
      <c r="A239" s="12"/>
      <c r="B239" s="20"/>
      <c r="C239" s="20"/>
    </row>
    <row r="240" spans="1:3" ht="15">
      <c r="A240" s="12"/>
      <c r="C240" s="20"/>
    </row>
    <row r="241" spans="1:3" ht="15">
      <c r="A241" s="12"/>
      <c r="C241" s="20"/>
    </row>
    <row r="242" spans="1:3" ht="15">
      <c r="A242" s="12"/>
      <c r="C242" s="20"/>
    </row>
    <row r="243" spans="1:3" ht="15">
      <c r="A243" s="12"/>
      <c r="C243" s="20"/>
    </row>
    <row r="244" spans="1:3" ht="15">
      <c r="A244" s="12"/>
      <c r="C244" s="20"/>
    </row>
    <row r="245" spans="1:3" ht="15">
      <c r="A245" s="12"/>
      <c r="C245" s="20"/>
    </row>
    <row r="246" spans="1:3" ht="15">
      <c r="A246" s="12"/>
      <c r="C246" s="20"/>
    </row>
    <row r="247" spans="1:3" ht="15">
      <c r="A247" s="12"/>
      <c r="C247" s="20"/>
    </row>
    <row r="248" spans="1:3" ht="15">
      <c r="A248" s="12"/>
      <c r="C248" s="20"/>
    </row>
    <row r="249" spans="1:3" ht="15">
      <c r="A249" s="12"/>
      <c r="C249" s="20"/>
    </row>
    <row r="250" spans="1:3" ht="15">
      <c r="A250" s="12"/>
      <c r="C250" s="20"/>
    </row>
    <row r="251" spans="1:3" ht="15">
      <c r="A251" s="12"/>
      <c r="C251" s="20"/>
    </row>
    <row r="252" spans="1:3" ht="15">
      <c r="A252" s="12"/>
      <c r="C252" s="20"/>
    </row>
    <row r="253" spans="1:3" ht="15">
      <c r="A253" s="12"/>
      <c r="C253" s="20"/>
    </row>
    <row r="254" spans="1:3" ht="15">
      <c r="A254" s="12"/>
      <c r="C254" s="20"/>
    </row>
    <row r="255" spans="1:3" ht="15">
      <c r="A255" s="12"/>
      <c r="C255" s="20"/>
    </row>
    <row r="256" ht="15">
      <c r="C256" s="20"/>
    </row>
    <row r="257" ht="15">
      <c r="C257" s="20"/>
    </row>
    <row r="258" ht="15">
      <c r="C258" s="20"/>
    </row>
    <row r="259" ht="15">
      <c r="C259" s="20"/>
    </row>
    <row r="260" ht="15">
      <c r="C260" s="20"/>
    </row>
    <row r="261" ht="15">
      <c r="C261" s="20"/>
    </row>
    <row r="262" ht="15">
      <c r="C262" s="20"/>
    </row>
    <row r="263" ht="15">
      <c r="C263" s="20"/>
    </row>
    <row r="264" ht="15">
      <c r="C264" s="20"/>
    </row>
    <row r="265" ht="15">
      <c r="C265" s="20"/>
    </row>
    <row r="266" ht="15">
      <c r="C266" s="20"/>
    </row>
    <row r="267" ht="15">
      <c r="C267" s="20"/>
    </row>
    <row r="268" ht="15">
      <c r="C268" s="20"/>
    </row>
    <row r="269" ht="15">
      <c r="C269" s="20"/>
    </row>
    <row r="270" ht="15">
      <c r="C270" s="20"/>
    </row>
    <row r="271" ht="15">
      <c r="C271" s="20"/>
    </row>
    <row r="272" ht="15">
      <c r="C272" s="20"/>
    </row>
    <row r="273" ht="15">
      <c r="C273" s="20"/>
    </row>
    <row r="274" ht="15">
      <c r="C274" s="20"/>
    </row>
    <row r="275" ht="15">
      <c r="C275" s="20"/>
    </row>
    <row r="276" ht="15">
      <c r="C276" s="20"/>
    </row>
    <row r="277" ht="15">
      <c r="C277" s="20"/>
    </row>
    <row r="278" ht="15">
      <c r="C278" s="20"/>
    </row>
    <row r="279" ht="15">
      <c r="C279" s="20"/>
    </row>
    <row r="280" ht="15">
      <c r="C280" s="20"/>
    </row>
    <row r="281" ht="15">
      <c r="C281" s="20"/>
    </row>
    <row r="282" ht="15">
      <c r="C282" s="20"/>
    </row>
    <row r="283" ht="15">
      <c r="C283" s="20"/>
    </row>
    <row r="284" ht="15">
      <c r="C284" s="20"/>
    </row>
    <row r="285" ht="15">
      <c r="C285" s="20"/>
    </row>
    <row r="286" ht="15">
      <c r="C286" s="20"/>
    </row>
    <row r="287" ht="15">
      <c r="C287" s="20"/>
    </row>
    <row r="288" ht="15">
      <c r="C288" s="20"/>
    </row>
    <row r="289" ht="15">
      <c r="C289" s="20"/>
    </row>
    <row r="290" ht="15">
      <c r="C290" s="20"/>
    </row>
    <row r="291" ht="15">
      <c r="C291" s="20"/>
    </row>
    <row r="292" ht="15">
      <c r="C292" s="20"/>
    </row>
    <row r="293" ht="15">
      <c r="C293" s="20"/>
    </row>
    <row r="294" ht="15">
      <c r="C294" s="20"/>
    </row>
    <row r="295" ht="15">
      <c r="C295" s="20"/>
    </row>
    <row r="296" ht="15">
      <c r="C296" s="20"/>
    </row>
    <row r="297" ht="15">
      <c r="C297" s="20"/>
    </row>
    <row r="298" ht="15">
      <c r="C298" s="20"/>
    </row>
    <row r="299" ht="15">
      <c r="C299" s="20"/>
    </row>
    <row r="300" ht="15">
      <c r="C300" s="20"/>
    </row>
    <row r="301" ht="15">
      <c r="C301" s="20"/>
    </row>
    <row r="302" ht="15">
      <c r="C302" s="20"/>
    </row>
    <row r="303" ht="15">
      <c r="C303" s="20"/>
    </row>
  </sheetData>
  <printOptions gridLines="1"/>
  <pageMargins left="0.2362204724409449" right="0.2362204724409449" top="0.2362204724409449" bottom="0.5118110236220472" header="0" footer="0.5118110236220472"/>
  <pageSetup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02"/>
  <sheetViews>
    <sheetView showZeros="0" zoomScale="125" zoomScaleNormal="125" workbookViewId="0" topLeftCell="A1">
      <pane ySplit="4560" topLeftCell="BM53" activePane="topLeft" state="split"/>
      <selection pane="topLeft" activeCell="A5" sqref="A5"/>
      <selection pane="bottomLeft" activeCell="F66" sqref="F66"/>
    </sheetView>
  </sheetViews>
  <sheetFormatPr defaultColWidth="9.140625" defaultRowHeight="12.75"/>
  <cols>
    <col min="1" max="1" width="14.28125" style="9" customWidth="1"/>
    <col min="2" max="6" width="13.7109375" style="8" customWidth="1"/>
    <col min="7" max="7" width="4.421875" style="8" customWidth="1"/>
    <col min="8" max="18" width="13.7109375" style="8" customWidth="1"/>
    <col min="19" max="16384" width="8.8515625" style="8" customWidth="1"/>
  </cols>
  <sheetData>
    <row r="1" spans="1:10" ht="15.75">
      <c r="A1" s="1" t="s">
        <v>77</v>
      </c>
      <c r="B1" s="22"/>
      <c r="C1" s="24" t="s">
        <v>79</v>
      </c>
      <c r="D1" s="3"/>
      <c r="E1" s="9"/>
      <c r="F1" s="9"/>
      <c r="H1" s="53"/>
      <c r="I1" s="53"/>
      <c r="J1" s="53"/>
    </row>
    <row r="2" spans="1:10" ht="15">
      <c r="A2" s="5" t="s">
        <v>78</v>
      </c>
      <c r="B2" s="7"/>
      <c r="H2" s="53"/>
      <c r="I2" s="53"/>
      <c r="J2" s="11"/>
    </row>
    <row r="3" spans="1:10" ht="15">
      <c r="A3" s="1" t="s">
        <v>2</v>
      </c>
      <c r="B3" s="22"/>
      <c r="H3" s="53"/>
      <c r="I3" s="53"/>
      <c r="J3" s="53"/>
    </row>
    <row r="4" spans="1:10" ht="15">
      <c r="A4" s="5" t="s">
        <v>126</v>
      </c>
      <c r="B4" s="7"/>
      <c r="H4" s="53"/>
      <c r="I4" s="53"/>
      <c r="J4" s="53"/>
    </row>
    <row r="5" spans="2:14" ht="15">
      <c r="B5" s="19" t="s">
        <v>3</v>
      </c>
      <c r="E5" s="23" t="s">
        <v>86</v>
      </c>
      <c r="H5" s="23" t="s">
        <v>86</v>
      </c>
      <c r="J5" s="11"/>
      <c r="N5" s="19"/>
    </row>
    <row r="6" spans="1:10" s="13" customFormat="1" ht="15">
      <c r="A6" s="12"/>
      <c r="J6" s="53"/>
    </row>
    <row r="7" spans="1:9" s="54" customFormat="1" ht="15">
      <c r="A7" s="14" t="s">
        <v>4</v>
      </c>
      <c r="B7" s="54" t="s">
        <v>113</v>
      </c>
      <c r="C7" s="54" t="s">
        <v>100</v>
      </c>
      <c r="E7" s="54" t="s">
        <v>113</v>
      </c>
      <c r="F7" s="54" t="s">
        <v>100</v>
      </c>
      <c r="H7" s="54" t="s">
        <v>113</v>
      </c>
      <c r="I7" s="54" t="s">
        <v>100</v>
      </c>
    </row>
    <row r="8" spans="1:9" s="54" customFormat="1" ht="15">
      <c r="A8" s="14" t="s">
        <v>6</v>
      </c>
      <c r="B8" s="54" t="s">
        <v>7</v>
      </c>
      <c r="C8" s="54" t="s">
        <v>7</v>
      </c>
      <c r="E8" s="54" t="s">
        <v>8</v>
      </c>
      <c r="F8" s="54" t="s">
        <v>8</v>
      </c>
      <c r="H8" s="54" t="s">
        <v>8</v>
      </c>
      <c r="I8" s="54" t="s">
        <v>8</v>
      </c>
    </row>
    <row r="9" spans="1:16" s="54" customFormat="1" ht="15">
      <c r="A9" s="14" t="s">
        <v>5</v>
      </c>
      <c r="B9" s="54" t="s">
        <v>69</v>
      </c>
      <c r="C9" s="54" t="s">
        <v>69</v>
      </c>
      <c r="E9" s="54" t="s">
        <v>69</v>
      </c>
      <c r="F9" s="54" t="s">
        <v>69</v>
      </c>
      <c r="H9" s="54" t="s">
        <v>72</v>
      </c>
      <c r="I9" s="54" t="s">
        <v>72</v>
      </c>
      <c r="J9" s="55"/>
      <c r="P9" s="55"/>
    </row>
    <row r="10" spans="1:18" ht="15">
      <c r="A10" s="13">
        <v>1711</v>
      </c>
      <c r="B10" s="16">
        <v>80</v>
      </c>
      <c r="C10" s="16">
        <v>40</v>
      </c>
      <c r="D10" s="16"/>
      <c r="E10" s="16">
        <v>255.61</v>
      </c>
      <c r="F10" s="16">
        <v>127.805</v>
      </c>
      <c r="G10" s="16"/>
      <c r="H10" s="16">
        <f>+E10/71</f>
        <v>3.6001408450704226</v>
      </c>
      <c r="I10" s="16">
        <f>+F10/71</f>
        <v>1.8000704225352113</v>
      </c>
      <c r="J10" s="16"/>
      <c r="K10" s="16"/>
      <c r="L10" s="16"/>
      <c r="N10" s="15"/>
      <c r="O10" s="15"/>
      <c r="P10" s="15"/>
      <c r="Q10" s="15"/>
      <c r="R10" s="15"/>
    </row>
    <row r="11" spans="1:18" ht="15">
      <c r="A11" s="13">
        <f>A10+1</f>
        <v>1712</v>
      </c>
      <c r="B11" s="16">
        <v>80</v>
      </c>
      <c r="C11" s="16">
        <v>40</v>
      </c>
      <c r="D11" s="16"/>
      <c r="E11" s="16">
        <v>255.61</v>
      </c>
      <c r="F11" s="16">
        <v>127.805</v>
      </c>
      <c r="G11" s="16"/>
      <c r="H11" s="16">
        <f aca="true" t="shared" si="0" ref="H11:H61">+E11/71</f>
        <v>3.6001408450704226</v>
      </c>
      <c r="I11" s="16">
        <f aca="true" t="shared" si="1" ref="I11:I61">+F11/71</f>
        <v>1.8000704225352113</v>
      </c>
      <c r="J11" s="16"/>
      <c r="K11" s="16"/>
      <c r="L11" s="16"/>
      <c r="N11" s="15"/>
      <c r="O11" s="15"/>
      <c r="P11" s="15"/>
      <c r="Q11" s="15"/>
      <c r="R11" s="15"/>
    </row>
    <row r="12" spans="1:18" ht="15">
      <c r="A12" s="13">
        <f>A11+1</f>
        <v>1713</v>
      </c>
      <c r="B12" s="16">
        <v>80</v>
      </c>
      <c r="C12" s="16">
        <v>36.8</v>
      </c>
      <c r="D12" s="16"/>
      <c r="E12" s="16">
        <v>255.61</v>
      </c>
      <c r="F12" s="16">
        <v>117.58059999999999</v>
      </c>
      <c r="G12" s="16"/>
      <c r="H12" s="16">
        <f t="shared" si="0"/>
        <v>3.6001408450704226</v>
      </c>
      <c r="I12" s="16">
        <f t="shared" si="1"/>
        <v>1.6560647887323943</v>
      </c>
      <c r="J12" s="16"/>
      <c r="K12" s="16"/>
      <c r="L12" s="16"/>
      <c r="N12" s="15"/>
      <c r="O12" s="15"/>
      <c r="P12" s="15"/>
      <c r="Q12" s="15"/>
      <c r="R12" s="15"/>
    </row>
    <row r="13" spans="1:18" ht="15">
      <c r="A13" s="13">
        <f>A12+1</f>
        <v>1714</v>
      </c>
      <c r="B13" s="16">
        <v>80</v>
      </c>
      <c r="C13" s="16">
        <v>40</v>
      </c>
      <c r="D13" s="16"/>
      <c r="E13" s="16">
        <v>255.61</v>
      </c>
      <c r="F13" s="16">
        <v>127.805</v>
      </c>
      <c r="G13" s="16"/>
      <c r="H13" s="16">
        <f t="shared" si="0"/>
        <v>3.6001408450704226</v>
      </c>
      <c r="I13" s="16">
        <f t="shared" si="1"/>
        <v>1.8000704225352113</v>
      </c>
      <c r="J13" s="16"/>
      <c r="K13" s="16"/>
      <c r="L13" s="16"/>
      <c r="N13" s="15"/>
      <c r="O13" s="15"/>
      <c r="P13" s="15"/>
      <c r="Q13" s="15"/>
      <c r="R13" s="15"/>
    </row>
    <row r="14" spans="1:18" ht="15">
      <c r="A14" s="13">
        <f>A13+1</f>
        <v>1715</v>
      </c>
      <c r="B14" s="16">
        <v>80</v>
      </c>
      <c r="C14" s="16">
        <v>40</v>
      </c>
      <c r="D14" s="16"/>
      <c r="E14" s="16">
        <v>255.61</v>
      </c>
      <c r="F14" s="16">
        <v>127.805</v>
      </c>
      <c r="G14" s="16"/>
      <c r="H14" s="16">
        <f t="shared" si="0"/>
        <v>3.6001408450704226</v>
      </c>
      <c r="I14" s="16">
        <f t="shared" si="1"/>
        <v>1.8000704225352113</v>
      </c>
      <c r="J14" s="16"/>
      <c r="K14" s="16"/>
      <c r="L14" s="16"/>
      <c r="N14" s="15"/>
      <c r="O14" s="15"/>
      <c r="P14" s="15"/>
      <c r="Q14" s="15"/>
      <c r="R14" s="15"/>
    </row>
    <row r="15" spans="1:18" ht="15">
      <c r="A15" s="13">
        <f>A14+1</f>
        <v>1716</v>
      </c>
      <c r="B15" s="16">
        <v>80</v>
      </c>
      <c r="C15" s="16">
        <v>43</v>
      </c>
      <c r="D15" s="16"/>
      <c r="E15" s="16">
        <v>255.61</v>
      </c>
      <c r="F15" s="16">
        <v>137.390375</v>
      </c>
      <c r="G15" s="16"/>
      <c r="H15" s="16">
        <f t="shared" si="0"/>
        <v>3.6001408450704226</v>
      </c>
      <c r="I15" s="16">
        <f t="shared" si="1"/>
        <v>1.9350757042253521</v>
      </c>
      <c r="J15" s="16"/>
      <c r="K15" s="16"/>
      <c r="L15" s="16"/>
      <c r="N15" s="15"/>
      <c r="O15" s="15"/>
      <c r="P15" s="15"/>
      <c r="Q15" s="15"/>
      <c r="R15" s="15"/>
    </row>
    <row r="16" spans="1:18" ht="15">
      <c r="A16" s="13">
        <v>1717</v>
      </c>
      <c r="B16" s="16">
        <v>80</v>
      </c>
      <c r="C16" s="16">
        <v>44</v>
      </c>
      <c r="D16" s="16"/>
      <c r="E16" s="16">
        <v>255.61</v>
      </c>
      <c r="F16" s="16">
        <v>140.5855</v>
      </c>
      <c r="G16" s="16"/>
      <c r="H16" s="16">
        <f t="shared" si="0"/>
        <v>3.6001408450704226</v>
      </c>
      <c r="I16" s="16">
        <f t="shared" si="1"/>
        <v>1.9800774647887323</v>
      </c>
      <c r="J16" s="16"/>
      <c r="K16" s="16"/>
      <c r="L16" s="16"/>
      <c r="N16" s="15"/>
      <c r="O16" s="15"/>
      <c r="P16" s="15"/>
      <c r="Q16" s="15"/>
      <c r="R16" s="15"/>
    </row>
    <row r="17" spans="1:18" ht="15">
      <c r="A17" s="13">
        <f>A16+1</f>
        <v>1718</v>
      </c>
      <c r="B17" s="16">
        <v>80</v>
      </c>
      <c r="C17" s="16">
        <v>37.3</v>
      </c>
      <c r="D17" s="16"/>
      <c r="E17" s="16">
        <v>255.61</v>
      </c>
      <c r="F17" s="16">
        <v>119.17816249999998</v>
      </c>
      <c r="G17" s="16"/>
      <c r="H17" s="16">
        <f t="shared" si="0"/>
        <v>3.6001408450704226</v>
      </c>
      <c r="I17" s="16">
        <f t="shared" si="1"/>
        <v>1.6785656690140842</v>
      </c>
      <c r="J17" s="16"/>
      <c r="K17" s="16"/>
      <c r="L17" s="16"/>
      <c r="N17" s="15"/>
      <c r="O17" s="15"/>
      <c r="P17" s="15"/>
      <c r="Q17" s="15"/>
      <c r="R17" s="15"/>
    </row>
    <row r="18" spans="1:18" ht="15">
      <c r="A18" s="13">
        <f>A17+1</f>
        <v>1719</v>
      </c>
      <c r="B18" s="16">
        <v>80</v>
      </c>
      <c r="C18" s="16">
        <v>40</v>
      </c>
      <c r="D18" s="16"/>
      <c r="E18" s="16">
        <v>255.61</v>
      </c>
      <c r="F18" s="16">
        <v>127.805</v>
      </c>
      <c r="G18" s="16"/>
      <c r="H18" s="16">
        <f t="shared" si="0"/>
        <v>3.6001408450704226</v>
      </c>
      <c r="I18" s="16">
        <f t="shared" si="1"/>
        <v>1.8000704225352113</v>
      </c>
      <c r="J18" s="16"/>
      <c r="K18" s="16"/>
      <c r="L18" s="16"/>
      <c r="N18" s="15"/>
      <c r="O18" s="15"/>
      <c r="P18" s="15"/>
      <c r="Q18" s="15"/>
      <c r="R18" s="15"/>
    </row>
    <row r="19" spans="1:18" ht="15">
      <c r="A19" s="13">
        <f>A18+1</f>
        <v>1720</v>
      </c>
      <c r="B19" s="16">
        <v>80</v>
      </c>
      <c r="C19" s="16">
        <v>45.3</v>
      </c>
      <c r="D19" s="16"/>
      <c r="E19" s="16">
        <v>255.61</v>
      </c>
      <c r="F19" s="16">
        <v>144.7391625</v>
      </c>
      <c r="G19" s="16"/>
      <c r="H19" s="16">
        <f t="shared" si="0"/>
        <v>3.6001408450704226</v>
      </c>
      <c r="I19" s="16">
        <f t="shared" si="1"/>
        <v>2.0385797535211267</v>
      </c>
      <c r="J19" s="16"/>
      <c r="K19" s="16"/>
      <c r="L19" s="16"/>
      <c r="N19" s="15"/>
      <c r="O19" s="15"/>
      <c r="P19" s="15"/>
      <c r="Q19" s="15"/>
      <c r="R19" s="15"/>
    </row>
    <row r="20" spans="1:18" ht="15">
      <c r="A20" s="13">
        <f>A19+1</f>
        <v>1721</v>
      </c>
      <c r="B20" s="16">
        <v>80</v>
      </c>
      <c r="C20" s="16"/>
      <c r="D20" s="16"/>
      <c r="E20" s="16">
        <v>255.61</v>
      </c>
      <c r="F20" s="16">
        <v>0</v>
      </c>
      <c r="G20" s="16"/>
      <c r="H20" s="16">
        <f t="shared" si="0"/>
        <v>3.6001408450704226</v>
      </c>
      <c r="I20" s="16">
        <f t="shared" si="1"/>
        <v>0</v>
      </c>
      <c r="J20" s="16"/>
      <c r="K20" s="16"/>
      <c r="L20" s="16"/>
      <c r="N20" s="15"/>
      <c r="O20" s="15"/>
      <c r="P20" s="15"/>
      <c r="Q20" s="15"/>
      <c r="R20" s="15"/>
    </row>
    <row r="21" spans="1:18" ht="15">
      <c r="A21" s="13">
        <f>A20+1</f>
        <v>1722</v>
      </c>
      <c r="B21" s="16">
        <v>80</v>
      </c>
      <c r="C21" s="16">
        <v>40</v>
      </c>
      <c r="D21" s="16"/>
      <c r="E21" s="16">
        <v>255.61</v>
      </c>
      <c r="F21" s="16">
        <v>127.805</v>
      </c>
      <c r="G21" s="16"/>
      <c r="H21" s="16">
        <f t="shared" si="0"/>
        <v>3.6001408450704226</v>
      </c>
      <c r="I21" s="16">
        <f t="shared" si="1"/>
        <v>1.8000704225352113</v>
      </c>
      <c r="J21" s="16"/>
      <c r="K21" s="16"/>
      <c r="L21" s="16"/>
      <c r="N21" s="15"/>
      <c r="O21" s="15"/>
      <c r="P21" s="15"/>
      <c r="Q21" s="15"/>
      <c r="R21" s="15"/>
    </row>
    <row r="22" spans="1:18" ht="15">
      <c r="A22" s="13">
        <v>1723</v>
      </c>
      <c r="B22" s="16">
        <v>80</v>
      </c>
      <c r="C22" s="16">
        <v>40</v>
      </c>
      <c r="D22" s="16"/>
      <c r="E22" s="16">
        <v>255.61</v>
      </c>
      <c r="F22" s="16">
        <v>127.805</v>
      </c>
      <c r="G22" s="16"/>
      <c r="H22" s="16">
        <f t="shared" si="0"/>
        <v>3.6001408450704226</v>
      </c>
      <c r="I22" s="16">
        <f t="shared" si="1"/>
        <v>1.8000704225352113</v>
      </c>
      <c r="J22" s="16"/>
      <c r="K22" s="16"/>
      <c r="L22" s="16"/>
      <c r="N22" s="15"/>
      <c r="O22" s="15"/>
      <c r="P22" s="15"/>
      <c r="Q22" s="15"/>
      <c r="R22" s="15"/>
    </row>
    <row r="23" spans="1:18" ht="15">
      <c r="A23" s="13">
        <f>A22+1</f>
        <v>1724</v>
      </c>
      <c r="B23" s="16">
        <v>80</v>
      </c>
      <c r="C23" s="16"/>
      <c r="D23" s="16"/>
      <c r="E23" s="16">
        <v>255.61</v>
      </c>
      <c r="F23" s="16">
        <v>0</v>
      </c>
      <c r="G23" s="16"/>
      <c r="H23" s="16">
        <f t="shared" si="0"/>
        <v>3.6001408450704226</v>
      </c>
      <c r="I23" s="16">
        <f t="shared" si="1"/>
        <v>0</v>
      </c>
      <c r="J23" s="16"/>
      <c r="K23" s="16"/>
      <c r="L23" s="16"/>
      <c r="N23" s="15"/>
      <c r="O23" s="15"/>
      <c r="P23" s="15"/>
      <c r="Q23" s="15"/>
      <c r="R23" s="15"/>
    </row>
    <row r="24" spans="1:18" ht="15">
      <c r="A24" s="13">
        <f>A23+1</f>
        <v>1725</v>
      </c>
      <c r="B24" s="16">
        <v>80</v>
      </c>
      <c r="C24" s="16">
        <v>50</v>
      </c>
      <c r="D24" s="16"/>
      <c r="E24" s="16">
        <v>255.61</v>
      </c>
      <c r="F24" s="16">
        <v>159.75625</v>
      </c>
      <c r="G24" s="16"/>
      <c r="H24" s="16">
        <f t="shared" si="0"/>
        <v>3.6001408450704226</v>
      </c>
      <c r="I24" s="16">
        <f t="shared" si="1"/>
        <v>2.250088028169014</v>
      </c>
      <c r="J24" s="16"/>
      <c r="K24" s="16"/>
      <c r="L24" s="16"/>
      <c r="N24" s="15"/>
      <c r="O24" s="15"/>
      <c r="P24" s="15"/>
      <c r="Q24" s="15"/>
      <c r="R24" s="15"/>
    </row>
    <row r="25" spans="1:18" ht="15">
      <c r="A25" s="13">
        <f>A24+1</f>
        <v>1726</v>
      </c>
      <c r="B25" s="16">
        <v>80</v>
      </c>
      <c r="C25" s="16"/>
      <c r="D25" s="16"/>
      <c r="E25" s="16">
        <v>255.61</v>
      </c>
      <c r="F25" s="16">
        <v>0</v>
      </c>
      <c r="G25" s="16"/>
      <c r="H25" s="16">
        <f t="shared" si="0"/>
        <v>3.6001408450704226</v>
      </c>
      <c r="I25" s="16">
        <f t="shared" si="1"/>
        <v>0</v>
      </c>
      <c r="J25" s="16"/>
      <c r="K25" s="16"/>
      <c r="L25" s="16"/>
      <c r="N25" s="15"/>
      <c r="O25" s="15"/>
      <c r="P25" s="15"/>
      <c r="Q25" s="15"/>
      <c r="R25" s="15"/>
    </row>
    <row r="26" spans="1:18" ht="15">
      <c r="A26" s="13">
        <f>A25+1</f>
        <v>1727</v>
      </c>
      <c r="B26" s="16">
        <v>80</v>
      </c>
      <c r="C26" s="16"/>
      <c r="D26" s="16"/>
      <c r="E26" s="16">
        <v>255.61</v>
      </c>
      <c r="F26" s="16">
        <v>0</v>
      </c>
      <c r="G26" s="16"/>
      <c r="H26" s="16">
        <f t="shared" si="0"/>
        <v>3.6001408450704226</v>
      </c>
      <c r="I26" s="16">
        <f t="shared" si="1"/>
        <v>0</v>
      </c>
      <c r="J26" s="16"/>
      <c r="K26" s="16"/>
      <c r="L26" s="16"/>
      <c r="N26" s="15"/>
      <c r="O26" s="15"/>
      <c r="P26" s="15"/>
      <c r="Q26" s="15"/>
      <c r="R26" s="15"/>
    </row>
    <row r="27" spans="1:18" ht="15">
      <c r="A27" s="13">
        <f>A26+1</f>
        <v>1728</v>
      </c>
      <c r="B27" s="16">
        <v>80</v>
      </c>
      <c r="C27" s="16"/>
      <c r="D27" s="16"/>
      <c r="E27" s="16">
        <v>255.61</v>
      </c>
      <c r="F27" s="16">
        <v>0</v>
      </c>
      <c r="G27" s="16"/>
      <c r="H27" s="16">
        <f t="shared" si="0"/>
        <v>3.6001408450704226</v>
      </c>
      <c r="I27" s="16">
        <f t="shared" si="1"/>
        <v>0</v>
      </c>
      <c r="J27" s="16"/>
      <c r="K27" s="16"/>
      <c r="L27" s="16"/>
      <c r="N27" s="15"/>
      <c r="O27" s="15"/>
      <c r="P27" s="15"/>
      <c r="Q27" s="15"/>
      <c r="R27" s="15"/>
    </row>
    <row r="28" spans="1:18" ht="15">
      <c r="A28" s="13">
        <v>1729</v>
      </c>
      <c r="B28" s="16">
        <v>80</v>
      </c>
      <c r="C28" s="16"/>
      <c r="D28" s="16"/>
      <c r="E28" s="16">
        <v>249.08</v>
      </c>
      <c r="F28" s="16">
        <v>0</v>
      </c>
      <c r="G28" s="16"/>
      <c r="H28" s="16">
        <f t="shared" si="0"/>
        <v>3.5081690140845074</v>
      </c>
      <c r="I28" s="16">
        <f t="shared" si="1"/>
        <v>0</v>
      </c>
      <c r="J28" s="16"/>
      <c r="K28" s="16"/>
      <c r="L28" s="16"/>
      <c r="N28" s="15"/>
      <c r="O28" s="15"/>
      <c r="P28" s="15"/>
      <c r="Q28" s="15"/>
      <c r="R28" s="15"/>
    </row>
    <row r="29" spans="1:18" ht="15">
      <c r="A29" s="13">
        <f>A28+1</f>
        <v>1730</v>
      </c>
      <c r="B29" s="16">
        <v>78.4</v>
      </c>
      <c r="C29" s="16">
        <v>51.3</v>
      </c>
      <c r="D29" s="16"/>
      <c r="E29" s="16">
        <v>244.09840000000003</v>
      </c>
      <c r="F29" s="16">
        <v>159.72255</v>
      </c>
      <c r="G29" s="16"/>
      <c r="H29" s="16">
        <f t="shared" si="0"/>
        <v>3.4380056338028173</v>
      </c>
      <c r="I29" s="16">
        <f t="shared" si="1"/>
        <v>2.2496133802816902</v>
      </c>
      <c r="J29" s="16"/>
      <c r="K29" s="16"/>
      <c r="L29" s="16"/>
      <c r="N29" s="15"/>
      <c r="O29" s="15"/>
      <c r="P29" s="15"/>
      <c r="Q29" s="15"/>
      <c r="R29" s="15"/>
    </row>
    <row r="30" spans="1:18" ht="15">
      <c r="A30" s="13">
        <f>A29+1</f>
        <v>1731</v>
      </c>
      <c r="B30" s="16">
        <v>71.2</v>
      </c>
      <c r="C30" s="16">
        <v>47.5</v>
      </c>
      <c r="D30" s="16"/>
      <c r="E30" s="16">
        <v>221.68120000000002</v>
      </c>
      <c r="F30" s="16">
        <v>147.89125</v>
      </c>
      <c r="G30" s="16"/>
      <c r="H30" s="16">
        <f t="shared" si="0"/>
        <v>3.1222704225352116</v>
      </c>
      <c r="I30" s="16">
        <f t="shared" si="1"/>
        <v>2.082975352112676</v>
      </c>
      <c r="J30" s="16"/>
      <c r="K30" s="16"/>
      <c r="L30" s="16"/>
      <c r="N30" s="15"/>
      <c r="O30" s="15"/>
      <c r="P30" s="15"/>
      <c r="Q30" s="15"/>
      <c r="R30" s="15"/>
    </row>
    <row r="31" spans="1:18" ht="15">
      <c r="A31" s="13">
        <f>A30+1</f>
        <v>1732</v>
      </c>
      <c r="B31" s="16">
        <v>80</v>
      </c>
      <c r="C31" s="16">
        <v>48</v>
      </c>
      <c r="D31" s="16"/>
      <c r="E31" s="16">
        <v>249.08</v>
      </c>
      <c r="F31" s="16">
        <v>149.448</v>
      </c>
      <c r="G31" s="16"/>
      <c r="H31" s="16">
        <f t="shared" si="0"/>
        <v>3.5081690140845074</v>
      </c>
      <c r="I31" s="16">
        <f t="shared" si="1"/>
        <v>2.1049014084507043</v>
      </c>
      <c r="J31" s="16"/>
      <c r="K31" s="16"/>
      <c r="L31" s="16"/>
      <c r="N31" s="15"/>
      <c r="O31" s="15"/>
      <c r="P31" s="15"/>
      <c r="Q31" s="15"/>
      <c r="R31" s="15"/>
    </row>
    <row r="32" spans="1:18" ht="15">
      <c r="A32" s="13">
        <f>A31+1</f>
        <v>1733</v>
      </c>
      <c r="B32" s="16">
        <v>80</v>
      </c>
      <c r="C32" s="16">
        <v>56</v>
      </c>
      <c r="D32" s="16"/>
      <c r="E32" s="16">
        <v>249.08</v>
      </c>
      <c r="F32" s="16">
        <v>174.356</v>
      </c>
      <c r="G32" s="16"/>
      <c r="H32" s="16">
        <f t="shared" si="0"/>
        <v>3.5081690140845074</v>
      </c>
      <c r="I32" s="16">
        <f t="shared" si="1"/>
        <v>2.455718309859155</v>
      </c>
      <c r="J32" s="16"/>
      <c r="K32" s="16"/>
      <c r="L32" s="16"/>
      <c r="N32" s="15"/>
      <c r="O32" s="15"/>
      <c r="P32" s="15"/>
      <c r="Q32" s="15"/>
      <c r="R32" s="15"/>
    </row>
    <row r="33" spans="1:18" ht="15">
      <c r="A33" s="13">
        <f>A32+1</f>
        <v>1734</v>
      </c>
      <c r="B33" s="16">
        <v>93.3</v>
      </c>
      <c r="C33" s="16">
        <v>47.5</v>
      </c>
      <c r="D33" s="16"/>
      <c r="E33" s="16">
        <v>290.48955</v>
      </c>
      <c r="F33" s="16">
        <v>147.89125</v>
      </c>
      <c r="G33" s="16"/>
      <c r="H33" s="16">
        <f t="shared" si="0"/>
        <v>4.0914021126760565</v>
      </c>
      <c r="I33" s="16">
        <f t="shared" si="1"/>
        <v>2.082975352112676</v>
      </c>
      <c r="J33" s="16"/>
      <c r="K33" s="16"/>
      <c r="L33" s="16"/>
      <c r="N33" s="15"/>
      <c r="O33" s="15"/>
      <c r="P33" s="15"/>
      <c r="Q33" s="15"/>
      <c r="R33" s="15"/>
    </row>
    <row r="34" spans="1:18" ht="15">
      <c r="A34" s="13">
        <v>1735</v>
      </c>
      <c r="B34" s="16">
        <v>80</v>
      </c>
      <c r="C34" s="16">
        <v>48</v>
      </c>
      <c r="D34" s="16"/>
      <c r="E34" s="16">
        <v>249.08</v>
      </c>
      <c r="F34" s="16">
        <v>149.448</v>
      </c>
      <c r="G34" s="16"/>
      <c r="H34" s="16">
        <f t="shared" si="0"/>
        <v>3.5081690140845074</v>
      </c>
      <c r="I34" s="16">
        <f t="shared" si="1"/>
        <v>2.1049014084507043</v>
      </c>
      <c r="J34" s="16"/>
      <c r="K34" s="16"/>
      <c r="L34" s="16"/>
      <c r="N34" s="15"/>
      <c r="O34" s="15"/>
      <c r="P34" s="15"/>
      <c r="Q34" s="15"/>
      <c r="R34" s="15"/>
    </row>
    <row r="35" spans="1:18" ht="15">
      <c r="A35" s="13">
        <v>1736</v>
      </c>
      <c r="B35" s="16">
        <v>80</v>
      </c>
      <c r="C35" s="16">
        <v>48</v>
      </c>
      <c r="D35" s="16"/>
      <c r="E35" s="16">
        <v>249.08</v>
      </c>
      <c r="F35" s="16">
        <v>149.448</v>
      </c>
      <c r="G35" s="16"/>
      <c r="H35" s="16">
        <f t="shared" si="0"/>
        <v>3.5081690140845074</v>
      </c>
      <c r="I35" s="16">
        <f t="shared" si="1"/>
        <v>2.1049014084507043</v>
      </c>
      <c r="J35" s="16"/>
      <c r="K35" s="16"/>
      <c r="L35" s="16"/>
      <c r="N35" s="15"/>
      <c r="O35" s="15"/>
      <c r="P35" s="15"/>
      <c r="Q35" s="15"/>
      <c r="R35" s="15"/>
    </row>
    <row r="36" spans="1:18" ht="15">
      <c r="A36" s="13">
        <v>1737</v>
      </c>
      <c r="B36" s="16">
        <v>80</v>
      </c>
      <c r="C36" s="16">
        <v>47</v>
      </c>
      <c r="D36" s="16"/>
      <c r="E36" s="16">
        <v>249.08</v>
      </c>
      <c r="F36" s="16">
        <v>146.33450000000002</v>
      </c>
      <c r="G36" s="16"/>
      <c r="H36" s="16">
        <f t="shared" si="0"/>
        <v>3.5081690140845074</v>
      </c>
      <c r="I36" s="16">
        <f t="shared" si="1"/>
        <v>2.061049295774648</v>
      </c>
      <c r="J36" s="16"/>
      <c r="K36" s="16"/>
      <c r="L36" s="16"/>
      <c r="N36" s="15"/>
      <c r="O36" s="15"/>
      <c r="P36" s="15"/>
      <c r="Q36" s="15"/>
      <c r="R36" s="15"/>
    </row>
    <row r="37" spans="1:18" ht="15">
      <c r="A37" s="13">
        <f aca="true" t="shared" si="2" ref="A37:A57">A36+1</f>
        <v>1738</v>
      </c>
      <c r="B37" s="16">
        <v>75.9</v>
      </c>
      <c r="C37" s="16">
        <v>48</v>
      </c>
      <c r="D37" s="16"/>
      <c r="E37" s="16">
        <v>236.31465000000003</v>
      </c>
      <c r="F37" s="16">
        <v>149.448</v>
      </c>
      <c r="G37" s="16"/>
      <c r="H37" s="16">
        <f t="shared" si="0"/>
        <v>3.3283753521126767</v>
      </c>
      <c r="I37" s="16">
        <f t="shared" si="1"/>
        <v>2.1049014084507043</v>
      </c>
      <c r="J37" s="16"/>
      <c r="K37" s="16"/>
      <c r="L37" s="16"/>
      <c r="N37" s="15"/>
      <c r="O37" s="15"/>
      <c r="P37" s="15"/>
      <c r="Q37" s="15"/>
      <c r="R37" s="15"/>
    </row>
    <row r="38" spans="1:18" ht="15">
      <c r="A38" s="13">
        <f t="shared" si="2"/>
        <v>1739</v>
      </c>
      <c r="B38" s="16">
        <v>80</v>
      </c>
      <c r="C38" s="16">
        <v>48</v>
      </c>
      <c r="D38" s="16"/>
      <c r="E38" s="16">
        <v>249.08</v>
      </c>
      <c r="F38" s="16">
        <v>149.448</v>
      </c>
      <c r="G38" s="16"/>
      <c r="H38" s="16">
        <f t="shared" si="0"/>
        <v>3.5081690140845074</v>
      </c>
      <c r="I38" s="16">
        <f t="shared" si="1"/>
        <v>2.1049014084507043</v>
      </c>
      <c r="J38" s="16"/>
      <c r="K38" s="16"/>
      <c r="L38" s="16"/>
      <c r="N38" s="15"/>
      <c r="O38" s="15"/>
      <c r="P38" s="15"/>
      <c r="Q38" s="15"/>
      <c r="R38" s="15"/>
    </row>
    <row r="39" spans="1:18" ht="15">
      <c r="A39" s="13">
        <f t="shared" si="2"/>
        <v>1740</v>
      </c>
      <c r="B39" s="16">
        <v>72.6</v>
      </c>
      <c r="C39" s="16">
        <v>48</v>
      </c>
      <c r="D39" s="16"/>
      <c r="E39" s="16">
        <v>226.0401</v>
      </c>
      <c r="F39" s="16">
        <v>149.448</v>
      </c>
      <c r="G39" s="16"/>
      <c r="H39" s="16">
        <f t="shared" si="0"/>
        <v>3.1836633802816903</v>
      </c>
      <c r="I39" s="16">
        <f t="shared" si="1"/>
        <v>2.1049014084507043</v>
      </c>
      <c r="J39" s="16"/>
      <c r="K39" s="16"/>
      <c r="L39" s="16"/>
      <c r="N39" s="15"/>
      <c r="O39" s="15"/>
      <c r="P39" s="15"/>
      <c r="Q39" s="15"/>
      <c r="R39" s="15"/>
    </row>
    <row r="40" spans="1:18" ht="15">
      <c r="A40" s="13">
        <f t="shared" si="2"/>
        <v>1741</v>
      </c>
      <c r="B40" s="16">
        <v>80</v>
      </c>
      <c r="C40" s="16"/>
      <c r="D40" s="16"/>
      <c r="E40" s="16">
        <v>249.08</v>
      </c>
      <c r="F40" s="16">
        <v>0</v>
      </c>
      <c r="G40" s="16"/>
      <c r="H40" s="16">
        <f t="shared" si="0"/>
        <v>3.5081690140845074</v>
      </c>
      <c r="I40" s="16">
        <f t="shared" si="1"/>
        <v>0</v>
      </c>
      <c r="J40" s="16"/>
      <c r="K40" s="16"/>
      <c r="L40" s="16"/>
      <c r="N40" s="15"/>
      <c r="O40" s="15"/>
      <c r="P40" s="15"/>
      <c r="Q40" s="15"/>
      <c r="R40" s="15"/>
    </row>
    <row r="41" spans="1:18" ht="15">
      <c r="A41" s="13">
        <f t="shared" si="2"/>
        <v>1742</v>
      </c>
      <c r="B41" s="16">
        <v>80</v>
      </c>
      <c r="C41" s="16">
        <v>50</v>
      </c>
      <c r="D41" s="16"/>
      <c r="E41" s="16">
        <v>249.08</v>
      </c>
      <c r="F41" s="16">
        <v>155.675</v>
      </c>
      <c r="G41" s="16"/>
      <c r="H41" s="16">
        <f t="shared" si="0"/>
        <v>3.5081690140845074</v>
      </c>
      <c r="I41" s="16">
        <f t="shared" si="1"/>
        <v>2.1926056338028173</v>
      </c>
      <c r="J41" s="16"/>
      <c r="K41" s="16"/>
      <c r="L41" s="16"/>
      <c r="N41" s="15"/>
      <c r="O41" s="15"/>
      <c r="P41" s="15"/>
      <c r="Q41" s="15"/>
      <c r="R41" s="15"/>
    </row>
    <row r="42" spans="1:18" ht="15">
      <c r="A42" s="13">
        <f t="shared" si="2"/>
        <v>1743</v>
      </c>
      <c r="B42" s="16">
        <v>87.7</v>
      </c>
      <c r="C42" s="16">
        <v>49.2</v>
      </c>
      <c r="D42" s="16"/>
      <c r="E42" s="16">
        <v>273.05395000000004</v>
      </c>
      <c r="F42" s="16">
        <v>153.1842</v>
      </c>
      <c r="G42" s="16"/>
      <c r="H42" s="16">
        <f t="shared" si="0"/>
        <v>3.8458302816901413</v>
      </c>
      <c r="I42" s="16">
        <f t="shared" si="1"/>
        <v>2.157523943661972</v>
      </c>
      <c r="J42" s="16"/>
      <c r="K42" s="16"/>
      <c r="L42" s="16"/>
      <c r="N42" s="15"/>
      <c r="O42" s="15"/>
      <c r="P42" s="15"/>
      <c r="Q42" s="15"/>
      <c r="R42" s="15"/>
    </row>
    <row r="43" spans="1:18" ht="15">
      <c r="A43" s="13">
        <f t="shared" si="2"/>
        <v>1744</v>
      </c>
      <c r="B43" s="16">
        <v>80</v>
      </c>
      <c r="C43" s="16">
        <v>48</v>
      </c>
      <c r="D43" s="16"/>
      <c r="E43" s="16">
        <v>249.08</v>
      </c>
      <c r="F43" s="16">
        <v>149.448</v>
      </c>
      <c r="G43" s="16"/>
      <c r="H43" s="16">
        <f t="shared" si="0"/>
        <v>3.5081690140845074</v>
      </c>
      <c r="I43" s="16">
        <f t="shared" si="1"/>
        <v>2.1049014084507043</v>
      </c>
      <c r="J43" s="16"/>
      <c r="K43" s="16"/>
      <c r="L43" s="16"/>
      <c r="N43" s="15"/>
      <c r="O43" s="15"/>
      <c r="P43" s="15"/>
      <c r="Q43" s="15"/>
      <c r="R43" s="15"/>
    </row>
    <row r="44" spans="1:18" ht="15">
      <c r="A44" s="13">
        <f t="shared" si="2"/>
        <v>1745</v>
      </c>
      <c r="B44" s="16">
        <v>85.3</v>
      </c>
      <c r="C44" s="16">
        <v>48</v>
      </c>
      <c r="D44" s="16"/>
      <c r="E44" s="16">
        <v>265.58155</v>
      </c>
      <c r="F44" s="16">
        <v>149.448</v>
      </c>
      <c r="G44" s="16"/>
      <c r="H44" s="16">
        <f t="shared" si="0"/>
        <v>3.7405852112676055</v>
      </c>
      <c r="I44" s="16">
        <f t="shared" si="1"/>
        <v>2.1049014084507043</v>
      </c>
      <c r="J44" s="16"/>
      <c r="K44" s="16"/>
      <c r="L44" s="16"/>
      <c r="N44" s="15"/>
      <c r="O44" s="15"/>
      <c r="P44" s="15"/>
      <c r="Q44" s="15"/>
      <c r="R44" s="15"/>
    </row>
    <row r="45" spans="1:18" ht="15">
      <c r="A45" s="13">
        <f t="shared" si="2"/>
        <v>1746</v>
      </c>
      <c r="B45" s="16">
        <v>85.6</v>
      </c>
      <c r="C45" s="16">
        <v>48</v>
      </c>
      <c r="D45" s="16"/>
      <c r="E45" s="16">
        <v>266.5156</v>
      </c>
      <c r="F45" s="16">
        <v>149.448</v>
      </c>
      <c r="G45" s="16"/>
      <c r="H45" s="16">
        <f t="shared" si="0"/>
        <v>3.7537408450704226</v>
      </c>
      <c r="I45" s="16">
        <f t="shared" si="1"/>
        <v>2.1049014084507043</v>
      </c>
      <c r="J45" s="16"/>
      <c r="K45" s="16"/>
      <c r="L45" s="16"/>
      <c r="N45" s="15"/>
      <c r="O45" s="15"/>
      <c r="P45" s="15"/>
      <c r="Q45" s="15"/>
      <c r="R45" s="15"/>
    </row>
    <row r="46" spans="1:18" ht="15">
      <c r="A46" s="13">
        <f t="shared" si="2"/>
        <v>1747</v>
      </c>
      <c r="B46" s="16">
        <v>76.2</v>
      </c>
      <c r="C46" s="16">
        <v>50.6</v>
      </c>
      <c r="D46" s="16"/>
      <c r="E46" s="16">
        <v>237.2487</v>
      </c>
      <c r="F46" s="16">
        <v>157.5431</v>
      </c>
      <c r="G46" s="16"/>
      <c r="H46" s="16">
        <f t="shared" si="0"/>
        <v>3.3415309859154934</v>
      </c>
      <c r="I46" s="16">
        <f t="shared" si="1"/>
        <v>2.2189169014084507</v>
      </c>
      <c r="J46" s="16"/>
      <c r="K46" s="16"/>
      <c r="L46" s="16"/>
      <c r="N46" s="15"/>
      <c r="O46" s="15"/>
      <c r="P46" s="15"/>
      <c r="Q46" s="15"/>
      <c r="R46" s="15"/>
    </row>
    <row r="47" spans="1:18" ht="15">
      <c r="A47" s="13">
        <f t="shared" si="2"/>
        <v>1748</v>
      </c>
      <c r="B47" s="16">
        <v>93</v>
      </c>
      <c r="C47" s="16">
        <v>48.7</v>
      </c>
      <c r="D47" s="16"/>
      <c r="E47" s="16">
        <v>289.5555</v>
      </c>
      <c r="F47" s="16">
        <v>151.62745</v>
      </c>
      <c r="G47" s="16"/>
      <c r="H47" s="16">
        <f t="shared" si="0"/>
        <v>4.07824647887324</v>
      </c>
      <c r="I47" s="16">
        <f t="shared" si="1"/>
        <v>2.135597887323944</v>
      </c>
      <c r="J47" s="16"/>
      <c r="K47" s="16"/>
      <c r="L47" s="16"/>
      <c r="N47" s="15"/>
      <c r="O47" s="15"/>
      <c r="P47" s="15"/>
      <c r="Q47" s="15"/>
      <c r="R47" s="15"/>
    </row>
    <row r="48" spans="1:18" ht="15">
      <c r="A48" s="13">
        <f t="shared" si="2"/>
        <v>1749</v>
      </c>
      <c r="B48" s="16">
        <v>90.2</v>
      </c>
      <c r="C48" s="16">
        <v>48</v>
      </c>
      <c r="D48" s="16"/>
      <c r="E48" s="16">
        <v>280.83770000000004</v>
      </c>
      <c r="F48" s="16">
        <v>149.448</v>
      </c>
      <c r="G48" s="16"/>
      <c r="H48" s="16">
        <f t="shared" si="0"/>
        <v>3.9554605633802824</v>
      </c>
      <c r="I48" s="16">
        <f t="shared" si="1"/>
        <v>2.1049014084507043</v>
      </c>
      <c r="J48" s="16"/>
      <c r="K48" s="16"/>
      <c r="L48" s="16"/>
      <c r="N48" s="15"/>
      <c r="O48" s="15"/>
      <c r="P48" s="15"/>
      <c r="Q48" s="15"/>
      <c r="R48" s="15"/>
    </row>
    <row r="49" spans="1:18" ht="15">
      <c r="A49" s="13">
        <f t="shared" si="2"/>
        <v>1750</v>
      </c>
      <c r="B49" s="16">
        <v>83.4</v>
      </c>
      <c r="C49" s="16">
        <v>56</v>
      </c>
      <c r="D49" s="16"/>
      <c r="E49" s="16">
        <v>259.6659</v>
      </c>
      <c r="F49" s="16">
        <v>174.356</v>
      </c>
      <c r="G49" s="16"/>
      <c r="H49" s="16">
        <f t="shared" si="0"/>
        <v>3.657266197183099</v>
      </c>
      <c r="I49" s="16">
        <f t="shared" si="1"/>
        <v>2.455718309859155</v>
      </c>
      <c r="J49" s="16"/>
      <c r="K49" s="16"/>
      <c r="L49" s="16"/>
      <c r="N49" s="15"/>
      <c r="O49" s="15"/>
      <c r="P49" s="15"/>
      <c r="Q49" s="15"/>
      <c r="R49" s="15"/>
    </row>
    <row r="50" spans="1:18" ht="15">
      <c r="A50" s="13">
        <f t="shared" si="2"/>
        <v>1751</v>
      </c>
      <c r="B50" s="16">
        <v>80</v>
      </c>
      <c r="C50" s="16">
        <v>48</v>
      </c>
      <c r="D50" s="16"/>
      <c r="E50" s="16">
        <v>249.08</v>
      </c>
      <c r="F50" s="16">
        <v>149.448</v>
      </c>
      <c r="G50" s="16"/>
      <c r="H50" s="16">
        <f t="shared" si="0"/>
        <v>3.5081690140845074</v>
      </c>
      <c r="I50" s="16">
        <f t="shared" si="1"/>
        <v>2.1049014084507043</v>
      </c>
      <c r="J50" s="16"/>
      <c r="K50" s="16"/>
      <c r="L50" s="16"/>
      <c r="N50" s="15"/>
      <c r="O50" s="15"/>
      <c r="P50" s="15"/>
      <c r="Q50" s="15"/>
      <c r="R50" s="15"/>
    </row>
    <row r="51" spans="1:18" ht="15">
      <c r="A51" s="13">
        <f t="shared" si="2"/>
        <v>1752</v>
      </c>
      <c r="B51" s="16">
        <v>80.5</v>
      </c>
      <c r="C51" s="16">
        <v>40</v>
      </c>
      <c r="D51" s="16"/>
      <c r="E51" s="16">
        <v>250.63675</v>
      </c>
      <c r="F51" s="16">
        <v>124.54</v>
      </c>
      <c r="G51" s="16"/>
      <c r="H51" s="16">
        <f t="shared" si="0"/>
        <v>3.530095070422535</v>
      </c>
      <c r="I51" s="16">
        <f t="shared" si="1"/>
        <v>1.7540845070422537</v>
      </c>
      <c r="J51" s="16"/>
      <c r="K51" s="16"/>
      <c r="L51" s="16"/>
      <c r="N51" s="15"/>
      <c r="O51" s="15"/>
      <c r="P51" s="15"/>
      <c r="Q51" s="15"/>
      <c r="R51" s="15"/>
    </row>
    <row r="52" spans="1:18" ht="15">
      <c r="A52" s="13">
        <f t="shared" si="2"/>
        <v>1753</v>
      </c>
      <c r="B52" s="16">
        <v>84</v>
      </c>
      <c r="C52" s="16">
        <v>48</v>
      </c>
      <c r="D52" s="16"/>
      <c r="E52" s="16">
        <v>261.534</v>
      </c>
      <c r="F52" s="16">
        <v>149.448</v>
      </c>
      <c r="G52" s="16"/>
      <c r="H52" s="16">
        <f t="shared" si="0"/>
        <v>3.6835774647887325</v>
      </c>
      <c r="I52" s="16">
        <f t="shared" si="1"/>
        <v>2.1049014084507043</v>
      </c>
      <c r="J52" s="16"/>
      <c r="K52" s="16"/>
      <c r="L52" s="16"/>
      <c r="N52" s="15"/>
      <c r="O52" s="15"/>
      <c r="P52" s="15"/>
      <c r="Q52" s="15"/>
      <c r="R52" s="15"/>
    </row>
    <row r="53" spans="1:18" ht="15">
      <c r="A53" s="13">
        <f t="shared" si="2"/>
        <v>1754</v>
      </c>
      <c r="B53" s="16">
        <v>80</v>
      </c>
      <c r="C53" s="16">
        <v>48</v>
      </c>
      <c r="D53" s="16"/>
      <c r="E53" s="16">
        <v>249.08</v>
      </c>
      <c r="F53" s="16">
        <v>149.448</v>
      </c>
      <c r="G53" s="16"/>
      <c r="H53" s="16">
        <f t="shared" si="0"/>
        <v>3.5081690140845074</v>
      </c>
      <c r="I53" s="16">
        <f t="shared" si="1"/>
        <v>2.1049014084507043</v>
      </c>
      <c r="J53" s="16"/>
      <c r="K53" s="16"/>
      <c r="L53" s="16"/>
      <c r="N53" s="15"/>
      <c r="O53" s="15"/>
      <c r="P53" s="15"/>
      <c r="Q53" s="15"/>
      <c r="R53" s="15"/>
    </row>
    <row r="54" spans="1:18" ht="15">
      <c r="A54" s="13">
        <f t="shared" si="2"/>
        <v>1755</v>
      </c>
      <c r="B54" s="16">
        <v>83.2</v>
      </c>
      <c r="C54" s="16">
        <v>48</v>
      </c>
      <c r="D54" s="16"/>
      <c r="E54" s="16">
        <v>259.0432</v>
      </c>
      <c r="F54" s="16">
        <v>149.448</v>
      </c>
      <c r="G54" s="16"/>
      <c r="H54" s="16">
        <f t="shared" si="0"/>
        <v>3.6484957746478877</v>
      </c>
      <c r="I54" s="16">
        <f t="shared" si="1"/>
        <v>2.1049014084507043</v>
      </c>
      <c r="J54" s="16"/>
      <c r="K54" s="16"/>
      <c r="L54" s="16"/>
      <c r="N54" s="15"/>
      <c r="O54" s="15"/>
      <c r="P54" s="15"/>
      <c r="Q54" s="15"/>
      <c r="R54" s="15"/>
    </row>
    <row r="55" spans="1:18" ht="15">
      <c r="A55" s="13">
        <f t="shared" si="2"/>
        <v>1756</v>
      </c>
      <c r="B55" s="16"/>
      <c r="C55" s="16">
        <v>52</v>
      </c>
      <c r="D55" s="16"/>
      <c r="E55" s="16">
        <v>0</v>
      </c>
      <c r="F55" s="16">
        <v>161.90200000000002</v>
      </c>
      <c r="G55" s="16"/>
      <c r="H55" s="16">
        <f t="shared" si="0"/>
        <v>0</v>
      </c>
      <c r="I55" s="16">
        <f t="shared" si="1"/>
        <v>2.28030985915493</v>
      </c>
      <c r="J55" s="16"/>
      <c r="K55" s="16"/>
      <c r="L55" s="16"/>
      <c r="N55" s="15"/>
      <c r="O55" s="15"/>
      <c r="P55" s="15"/>
      <c r="Q55" s="15"/>
      <c r="R55" s="15"/>
    </row>
    <row r="56" spans="1:18" ht="15">
      <c r="A56" s="13">
        <f t="shared" si="2"/>
        <v>1757</v>
      </c>
      <c r="B56" s="16">
        <v>88</v>
      </c>
      <c r="C56" s="16">
        <v>42</v>
      </c>
      <c r="D56" s="16"/>
      <c r="E56" s="16">
        <v>273.988</v>
      </c>
      <c r="F56" s="16">
        <v>130.767</v>
      </c>
      <c r="G56" s="16"/>
      <c r="H56" s="16">
        <f t="shared" si="0"/>
        <v>3.8589859154929576</v>
      </c>
      <c r="I56" s="16">
        <f t="shared" si="1"/>
        <v>1.8417887323943662</v>
      </c>
      <c r="J56" s="16"/>
      <c r="K56" s="16"/>
      <c r="L56" s="16"/>
      <c r="N56" s="15"/>
      <c r="O56" s="15"/>
      <c r="P56" s="15"/>
      <c r="Q56" s="15"/>
      <c r="R56" s="15"/>
    </row>
    <row r="57" spans="1:18" ht="15">
      <c r="A57" s="13">
        <f t="shared" si="2"/>
        <v>1758</v>
      </c>
      <c r="B57" s="16"/>
      <c r="C57" s="16"/>
      <c r="D57" s="16"/>
      <c r="E57" s="16">
        <v>0</v>
      </c>
      <c r="F57" s="16">
        <v>0</v>
      </c>
      <c r="G57" s="16"/>
      <c r="H57" s="16">
        <f t="shared" si="0"/>
        <v>0</v>
      </c>
      <c r="I57" s="16">
        <f t="shared" si="1"/>
        <v>0</v>
      </c>
      <c r="J57" s="16"/>
      <c r="K57" s="16"/>
      <c r="L57" s="16"/>
      <c r="N57" s="15"/>
      <c r="O57" s="15"/>
      <c r="P57" s="15"/>
      <c r="Q57" s="15"/>
      <c r="R57" s="15"/>
    </row>
    <row r="58" spans="1:18" ht="15">
      <c r="A58" s="13">
        <v>1759</v>
      </c>
      <c r="B58" s="16"/>
      <c r="C58" s="16"/>
      <c r="D58" s="16"/>
      <c r="E58" s="16">
        <v>0</v>
      </c>
      <c r="F58" s="16">
        <v>0</v>
      </c>
      <c r="G58" s="16"/>
      <c r="H58" s="16">
        <f t="shared" si="0"/>
        <v>0</v>
      </c>
      <c r="I58" s="16">
        <f t="shared" si="1"/>
        <v>0</v>
      </c>
      <c r="J58" s="16"/>
      <c r="K58" s="16"/>
      <c r="L58" s="16"/>
      <c r="N58" s="15"/>
      <c r="O58" s="15"/>
      <c r="P58" s="15"/>
      <c r="Q58" s="15"/>
      <c r="R58" s="15"/>
    </row>
    <row r="59" spans="1:18" ht="15">
      <c r="A59" s="13">
        <f>A58+1</f>
        <v>1760</v>
      </c>
      <c r="B59" s="16"/>
      <c r="C59" s="16"/>
      <c r="D59" s="16"/>
      <c r="E59" s="16">
        <v>0</v>
      </c>
      <c r="F59" s="16">
        <v>0</v>
      </c>
      <c r="G59" s="16"/>
      <c r="H59" s="16">
        <f t="shared" si="0"/>
        <v>0</v>
      </c>
      <c r="I59" s="16">
        <f t="shared" si="1"/>
        <v>0</v>
      </c>
      <c r="J59" s="16"/>
      <c r="K59" s="16"/>
      <c r="L59" s="16"/>
      <c r="N59" s="15"/>
      <c r="O59" s="15"/>
      <c r="P59" s="15"/>
      <c r="Q59" s="15"/>
      <c r="R59" s="15"/>
    </row>
    <row r="60" spans="1:18" ht="15">
      <c r="A60" s="13">
        <f>A59+1</f>
        <v>1761</v>
      </c>
      <c r="B60" s="16"/>
      <c r="C60" s="16"/>
      <c r="D60" s="16"/>
      <c r="E60" s="16">
        <v>0</v>
      </c>
      <c r="F60" s="16">
        <v>0</v>
      </c>
      <c r="G60" s="16"/>
      <c r="H60" s="16">
        <f t="shared" si="0"/>
        <v>0</v>
      </c>
      <c r="I60" s="16">
        <f t="shared" si="1"/>
        <v>0</v>
      </c>
      <c r="J60" s="16"/>
      <c r="K60" s="16"/>
      <c r="L60" s="16"/>
      <c r="N60" s="15"/>
      <c r="O60" s="15"/>
      <c r="P60" s="15"/>
      <c r="Q60" s="15"/>
      <c r="R60" s="15"/>
    </row>
    <row r="61" spans="1:18" ht="15">
      <c r="A61" s="13">
        <f>A60+1</f>
        <v>1762</v>
      </c>
      <c r="B61" s="16">
        <v>80</v>
      </c>
      <c r="C61" s="16"/>
      <c r="D61" s="16"/>
      <c r="E61" s="16">
        <v>249.08</v>
      </c>
      <c r="F61" s="16">
        <v>0</v>
      </c>
      <c r="G61" s="16"/>
      <c r="H61" s="16">
        <f t="shared" si="0"/>
        <v>3.5081690140845074</v>
      </c>
      <c r="I61" s="16">
        <f t="shared" si="1"/>
        <v>0</v>
      </c>
      <c r="J61" s="16"/>
      <c r="K61" s="16"/>
      <c r="L61" s="16"/>
      <c r="N61" s="15"/>
      <c r="O61" s="15"/>
      <c r="P61" s="15"/>
      <c r="Q61" s="15"/>
      <c r="R61" s="15"/>
    </row>
    <row r="62" spans="1:4" ht="15">
      <c r="A62" s="12"/>
      <c r="B62" s="20"/>
      <c r="C62" s="20"/>
      <c r="D62" s="20"/>
    </row>
    <row r="63" spans="1:4" ht="15">
      <c r="A63" s="12"/>
      <c r="B63" s="20"/>
      <c r="C63" s="20"/>
      <c r="D63" s="20"/>
    </row>
    <row r="64" spans="1:4" ht="15">
      <c r="A64" s="12"/>
      <c r="B64" s="20"/>
      <c r="C64" s="20"/>
      <c r="D64" s="20"/>
    </row>
    <row r="65" spans="1:4" ht="15">
      <c r="A65" s="12"/>
      <c r="B65" s="20"/>
      <c r="C65" s="20"/>
      <c r="D65" s="20"/>
    </row>
    <row r="66" spans="1:4" ht="15">
      <c r="A66" s="12"/>
      <c r="B66" s="20"/>
      <c r="C66" s="20"/>
      <c r="D66" s="20"/>
    </row>
    <row r="67" spans="1:4" ht="15">
      <c r="A67" s="12"/>
      <c r="B67" s="20"/>
      <c r="C67" s="20"/>
      <c r="D67" s="20"/>
    </row>
    <row r="68" spans="1:4" ht="15">
      <c r="A68" s="12"/>
      <c r="B68" s="20"/>
      <c r="C68" s="20"/>
      <c r="D68" s="20"/>
    </row>
    <row r="69" spans="1:4" ht="15">
      <c r="A69" s="12"/>
      <c r="B69" s="20"/>
      <c r="C69" s="20"/>
      <c r="D69" s="20"/>
    </row>
    <row r="70" spans="1:4" ht="15">
      <c r="A70" s="12"/>
      <c r="B70" s="20"/>
      <c r="C70" s="20"/>
      <c r="D70" s="20"/>
    </row>
    <row r="71" spans="1:4" ht="15">
      <c r="A71" s="12"/>
      <c r="B71" s="20"/>
      <c r="C71" s="20"/>
      <c r="D71" s="20"/>
    </row>
    <row r="72" spans="1:4" ht="15">
      <c r="A72" s="12"/>
      <c r="B72" s="20"/>
      <c r="C72" s="20"/>
      <c r="D72" s="20"/>
    </row>
    <row r="73" spans="1:4" ht="15">
      <c r="A73" s="12"/>
      <c r="B73" s="20"/>
      <c r="C73" s="20"/>
      <c r="D73" s="20"/>
    </row>
    <row r="74" spans="1:4" ht="15">
      <c r="A74" s="12"/>
      <c r="B74" s="20"/>
      <c r="C74" s="20"/>
      <c r="D74" s="20"/>
    </row>
    <row r="75" spans="1:4" ht="15">
      <c r="A75" s="12"/>
      <c r="B75" s="20"/>
      <c r="C75" s="20"/>
      <c r="D75" s="20"/>
    </row>
    <row r="76" spans="1:4" ht="15">
      <c r="A76" s="12"/>
      <c r="B76" s="20"/>
      <c r="C76" s="20"/>
      <c r="D76" s="20"/>
    </row>
    <row r="77" spans="1:4" ht="15">
      <c r="A77" s="12"/>
      <c r="B77" s="20"/>
      <c r="C77" s="20"/>
      <c r="D77" s="20"/>
    </row>
    <row r="78" spans="1:4" ht="15">
      <c r="A78" s="12"/>
      <c r="B78" s="20"/>
      <c r="C78" s="20"/>
      <c r="D78" s="20"/>
    </row>
    <row r="79" spans="1:4" ht="15">
      <c r="A79" s="12"/>
      <c r="B79" s="20"/>
      <c r="C79" s="20"/>
      <c r="D79" s="20"/>
    </row>
    <row r="80" spans="1:4" ht="15">
      <c r="A80" s="12"/>
      <c r="B80" s="20"/>
      <c r="C80" s="20"/>
      <c r="D80" s="20"/>
    </row>
    <row r="81" spans="1:4" ht="15">
      <c r="A81" s="12"/>
      <c r="B81" s="20"/>
      <c r="C81" s="20"/>
      <c r="D81" s="20"/>
    </row>
    <row r="82" spans="1:4" ht="15">
      <c r="A82" s="12"/>
      <c r="B82" s="20"/>
      <c r="C82" s="20"/>
      <c r="D82" s="20"/>
    </row>
    <row r="83" spans="1:4" ht="15">
      <c r="A83" s="12"/>
      <c r="B83" s="20"/>
      <c r="C83" s="20"/>
      <c r="D83" s="20"/>
    </row>
    <row r="84" spans="1:4" ht="15">
      <c r="A84" s="12"/>
      <c r="B84" s="20"/>
      <c r="C84" s="20"/>
      <c r="D84" s="20"/>
    </row>
    <row r="85" spans="1:4" ht="15">
      <c r="A85" s="12"/>
      <c r="B85" s="20"/>
      <c r="C85" s="20"/>
      <c r="D85" s="20"/>
    </row>
    <row r="86" spans="1:4" ht="15">
      <c r="A86" s="12"/>
      <c r="B86" s="20"/>
      <c r="C86" s="20"/>
      <c r="D86" s="20"/>
    </row>
    <row r="87" spans="1:4" ht="15">
      <c r="A87" s="12"/>
      <c r="B87" s="20"/>
      <c r="C87" s="20"/>
      <c r="D87" s="20"/>
    </row>
    <row r="88" spans="1:4" ht="15">
      <c r="A88" s="12"/>
      <c r="B88" s="20"/>
      <c r="C88" s="21"/>
      <c r="D88" s="21"/>
    </row>
    <row r="89" spans="1:4" ht="15">
      <c r="A89" s="12"/>
      <c r="B89" s="20"/>
      <c r="C89" s="20"/>
      <c r="D89" s="20"/>
    </row>
    <row r="90" spans="1:4" ht="15">
      <c r="A90" s="12"/>
      <c r="B90" s="20"/>
      <c r="C90" s="20"/>
      <c r="D90" s="20"/>
    </row>
    <row r="91" spans="1:4" ht="15">
      <c r="A91" s="12"/>
      <c r="B91" s="20"/>
      <c r="C91" s="20"/>
      <c r="D91" s="20"/>
    </row>
    <row r="92" spans="1:4" ht="15">
      <c r="A92" s="12"/>
      <c r="B92" s="20"/>
      <c r="C92" s="20"/>
      <c r="D92" s="20"/>
    </row>
    <row r="93" spans="1:4" ht="15">
      <c r="A93" s="12"/>
      <c r="B93" s="20"/>
      <c r="C93" s="20"/>
      <c r="D93" s="20"/>
    </row>
    <row r="94" spans="1:4" ht="15">
      <c r="A94" s="12"/>
      <c r="B94" s="20"/>
      <c r="C94" s="20"/>
      <c r="D94" s="20"/>
    </row>
    <row r="95" spans="1:4" ht="15">
      <c r="A95" s="12"/>
      <c r="B95" s="20"/>
      <c r="C95" s="20"/>
      <c r="D95" s="20"/>
    </row>
    <row r="96" spans="1:4" ht="15">
      <c r="A96" s="12"/>
      <c r="B96" s="20"/>
      <c r="C96" s="20"/>
      <c r="D96" s="20"/>
    </row>
    <row r="97" spans="1:4" ht="15">
      <c r="A97" s="12"/>
      <c r="B97" s="20"/>
      <c r="C97" s="20"/>
      <c r="D97" s="20"/>
    </row>
    <row r="98" spans="1:4" ht="15">
      <c r="A98" s="12"/>
      <c r="B98" s="20"/>
      <c r="C98" s="20"/>
      <c r="D98" s="20"/>
    </row>
    <row r="99" spans="1:4" ht="15">
      <c r="A99" s="12"/>
      <c r="B99" s="20"/>
      <c r="C99" s="20"/>
      <c r="D99" s="20"/>
    </row>
    <row r="100" spans="1:4" ht="15">
      <c r="A100" s="12"/>
      <c r="B100" s="20"/>
      <c r="C100" s="20"/>
      <c r="D100" s="20"/>
    </row>
    <row r="101" spans="1:4" ht="15">
      <c r="A101" s="12"/>
      <c r="B101" s="20"/>
      <c r="C101" s="20"/>
      <c r="D101" s="20"/>
    </row>
    <row r="102" spans="1:4" ht="15">
      <c r="A102" s="12"/>
      <c r="B102" s="20"/>
      <c r="C102" s="20"/>
      <c r="D102" s="20"/>
    </row>
    <row r="103" spans="1:4" ht="15">
      <c r="A103" s="12"/>
      <c r="B103" s="20"/>
      <c r="C103" s="20"/>
      <c r="D103" s="20"/>
    </row>
    <row r="104" spans="1:4" ht="15">
      <c r="A104" s="12"/>
      <c r="B104" s="20"/>
      <c r="C104" s="20"/>
      <c r="D104" s="20"/>
    </row>
    <row r="105" spans="1:4" ht="15">
      <c r="A105" s="12"/>
      <c r="B105" s="20"/>
      <c r="C105" s="20"/>
      <c r="D105" s="20"/>
    </row>
    <row r="106" spans="1:4" ht="15">
      <c r="A106" s="12"/>
      <c r="B106" s="20"/>
      <c r="C106" s="20"/>
      <c r="D106" s="20"/>
    </row>
    <row r="107" spans="1:4" ht="15">
      <c r="A107" s="12"/>
      <c r="B107" s="20"/>
      <c r="C107" s="20"/>
      <c r="D107" s="20"/>
    </row>
    <row r="108" spans="1:4" ht="15">
      <c r="A108" s="12"/>
      <c r="B108" s="20"/>
      <c r="C108" s="20"/>
      <c r="D108" s="20"/>
    </row>
    <row r="109" spans="1:4" ht="15">
      <c r="A109" s="12"/>
      <c r="B109" s="20"/>
      <c r="C109" s="20"/>
      <c r="D109" s="20"/>
    </row>
    <row r="110" spans="1:4" ht="15">
      <c r="A110" s="12"/>
      <c r="B110" s="20"/>
      <c r="C110" s="20"/>
      <c r="D110" s="20"/>
    </row>
    <row r="111" spans="1:4" ht="15">
      <c r="A111" s="12"/>
      <c r="B111" s="20"/>
      <c r="C111" s="20"/>
      <c r="D111" s="20"/>
    </row>
    <row r="112" spans="1:4" ht="15">
      <c r="A112" s="12"/>
      <c r="B112" s="20"/>
      <c r="C112" s="20"/>
      <c r="D112" s="20"/>
    </row>
    <row r="113" spans="1:4" ht="15">
      <c r="A113" s="12"/>
      <c r="B113" s="20"/>
      <c r="C113" s="20"/>
      <c r="D113" s="20"/>
    </row>
    <row r="114" spans="1:4" ht="15">
      <c r="A114" s="12"/>
      <c r="B114" s="20"/>
      <c r="C114" s="20"/>
      <c r="D114" s="20"/>
    </row>
    <row r="115" spans="1:4" ht="15">
      <c r="A115" s="12"/>
      <c r="B115" s="20"/>
      <c r="C115" s="20"/>
      <c r="D115" s="20"/>
    </row>
    <row r="116" spans="1:4" ht="15">
      <c r="A116" s="12"/>
      <c r="B116" s="20"/>
      <c r="C116" s="20"/>
      <c r="D116" s="20"/>
    </row>
    <row r="117" spans="1:4" ht="15">
      <c r="A117" s="12"/>
      <c r="B117" s="20"/>
      <c r="C117" s="20"/>
      <c r="D117" s="20"/>
    </row>
    <row r="118" spans="1:4" ht="15">
      <c r="A118" s="12"/>
      <c r="B118" s="20"/>
      <c r="C118" s="20"/>
      <c r="D118" s="20"/>
    </row>
    <row r="119" spans="1:4" ht="15">
      <c r="A119" s="12"/>
      <c r="B119" s="20"/>
      <c r="C119" s="20"/>
      <c r="D119" s="20"/>
    </row>
    <row r="120" spans="1:4" ht="15">
      <c r="A120" s="12"/>
      <c r="B120" s="20"/>
      <c r="C120" s="20"/>
      <c r="D120" s="20"/>
    </row>
    <row r="121" spans="1:4" ht="15">
      <c r="A121" s="12"/>
      <c r="B121" s="20"/>
      <c r="C121" s="20"/>
      <c r="D121" s="20"/>
    </row>
    <row r="122" spans="1:4" ht="15">
      <c r="A122" s="12"/>
      <c r="B122" s="20"/>
      <c r="C122" s="20"/>
      <c r="D122" s="20"/>
    </row>
    <row r="123" spans="1:4" ht="15">
      <c r="A123" s="12"/>
      <c r="B123" s="20"/>
      <c r="C123" s="20"/>
      <c r="D123" s="20"/>
    </row>
    <row r="124" spans="1:4" ht="15">
      <c r="A124" s="12"/>
      <c r="B124" s="20"/>
      <c r="C124" s="20"/>
      <c r="D124" s="20"/>
    </row>
    <row r="125" spans="1:4" ht="15">
      <c r="A125" s="12"/>
      <c r="B125" s="20"/>
      <c r="C125" s="20"/>
      <c r="D125" s="20"/>
    </row>
    <row r="126" spans="1:4" ht="15">
      <c r="A126" s="12"/>
      <c r="B126" s="20"/>
      <c r="C126" s="20"/>
      <c r="D126" s="20"/>
    </row>
    <row r="127" spans="1:4" ht="15">
      <c r="A127" s="12"/>
      <c r="B127" s="20"/>
      <c r="C127" s="20"/>
      <c r="D127" s="20"/>
    </row>
    <row r="128" spans="1:4" ht="15">
      <c r="A128" s="12"/>
      <c r="B128" s="20"/>
      <c r="C128" s="20"/>
      <c r="D128" s="20"/>
    </row>
    <row r="129" spans="1:4" ht="15">
      <c r="A129" s="12"/>
      <c r="B129" s="20"/>
      <c r="C129" s="20"/>
      <c r="D129" s="20"/>
    </row>
    <row r="130" spans="1:4" ht="15">
      <c r="A130" s="12"/>
      <c r="B130" s="20"/>
      <c r="C130" s="20"/>
      <c r="D130" s="20"/>
    </row>
    <row r="131" spans="1:4" ht="15">
      <c r="A131" s="12"/>
      <c r="B131" s="20"/>
      <c r="C131" s="20"/>
      <c r="D131" s="20"/>
    </row>
    <row r="132" spans="1:4" ht="15">
      <c r="A132" s="12"/>
      <c r="B132" s="20"/>
      <c r="C132" s="20"/>
      <c r="D132" s="20"/>
    </row>
    <row r="133" spans="1:4" ht="15">
      <c r="A133" s="12"/>
      <c r="B133" s="20"/>
      <c r="C133" s="20"/>
      <c r="D133" s="20"/>
    </row>
    <row r="134" spans="1:4" ht="15">
      <c r="A134" s="12"/>
      <c r="B134" s="20"/>
      <c r="C134" s="20"/>
      <c r="D134" s="20"/>
    </row>
    <row r="135" spans="1:4" ht="15">
      <c r="A135" s="12"/>
      <c r="B135" s="20"/>
      <c r="C135" s="20"/>
      <c r="D135" s="20"/>
    </row>
    <row r="136" spans="1:4" ht="15">
      <c r="A136" s="12"/>
      <c r="B136" s="20"/>
      <c r="C136" s="20"/>
      <c r="D136" s="20"/>
    </row>
    <row r="137" spans="1:4" ht="15">
      <c r="A137" s="12"/>
      <c r="B137" s="20"/>
      <c r="C137" s="20"/>
      <c r="D137" s="20"/>
    </row>
    <row r="138" spans="1:4" ht="15">
      <c r="A138" s="12"/>
      <c r="B138" s="20"/>
      <c r="C138" s="20"/>
      <c r="D138" s="20"/>
    </row>
    <row r="139" spans="1:4" ht="15">
      <c r="A139" s="12"/>
      <c r="B139" s="20"/>
      <c r="C139" s="20"/>
      <c r="D139" s="20"/>
    </row>
    <row r="140" spans="1:4" ht="15">
      <c r="A140" s="12"/>
      <c r="B140" s="20"/>
      <c r="C140" s="20"/>
      <c r="D140" s="20"/>
    </row>
    <row r="141" spans="1:4" ht="15">
      <c r="A141" s="12"/>
      <c r="B141" s="20"/>
      <c r="C141" s="20"/>
      <c r="D141" s="20"/>
    </row>
    <row r="142" spans="1:4" ht="15">
      <c r="A142" s="12"/>
      <c r="B142" s="20"/>
      <c r="C142" s="20"/>
      <c r="D142" s="20"/>
    </row>
    <row r="143" spans="1:4" ht="15">
      <c r="A143" s="12"/>
      <c r="B143" s="20"/>
      <c r="C143" s="20"/>
      <c r="D143" s="20"/>
    </row>
    <row r="144" spans="1:4" ht="15">
      <c r="A144" s="12"/>
      <c r="B144" s="20"/>
      <c r="C144" s="20"/>
      <c r="D144" s="20"/>
    </row>
    <row r="145" spans="1:4" ht="15">
      <c r="A145" s="12"/>
      <c r="B145" s="20"/>
      <c r="C145" s="20"/>
      <c r="D145" s="20"/>
    </row>
    <row r="146" spans="1:4" ht="15">
      <c r="A146" s="12"/>
      <c r="B146" s="20"/>
      <c r="C146" s="20"/>
      <c r="D146" s="20"/>
    </row>
    <row r="147" spans="1:4" ht="15">
      <c r="A147" s="12"/>
      <c r="B147" s="20"/>
      <c r="C147" s="20"/>
      <c r="D147" s="20"/>
    </row>
    <row r="148" spans="1:4" ht="15">
      <c r="A148" s="12"/>
      <c r="B148" s="20"/>
      <c r="C148" s="20"/>
      <c r="D148" s="20"/>
    </row>
    <row r="149" spans="1:4" ht="15">
      <c r="A149" s="12"/>
      <c r="B149" s="20"/>
      <c r="C149" s="20"/>
      <c r="D149" s="20"/>
    </row>
    <row r="150" spans="1:4" ht="15">
      <c r="A150" s="12"/>
      <c r="B150" s="20"/>
      <c r="C150" s="20"/>
      <c r="D150" s="20"/>
    </row>
    <row r="151" spans="1:4" ht="15">
      <c r="A151" s="12"/>
      <c r="B151" s="20"/>
      <c r="C151" s="20"/>
      <c r="D151" s="20"/>
    </row>
    <row r="152" spans="1:4" ht="15">
      <c r="A152" s="12"/>
      <c r="B152" s="20"/>
      <c r="C152" s="20"/>
      <c r="D152" s="20"/>
    </row>
    <row r="153" spans="1:4" ht="15">
      <c r="A153" s="12"/>
      <c r="B153" s="20"/>
      <c r="C153" s="20"/>
      <c r="D153" s="20"/>
    </row>
    <row r="154" spans="1:4" ht="15">
      <c r="A154" s="12"/>
      <c r="B154" s="20"/>
      <c r="C154" s="20"/>
      <c r="D154" s="20"/>
    </row>
    <row r="155" spans="1:4" ht="15">
      <c r="A155" s="12"/>
      <c r="B155" s="20"/>
      <c r="C155" s="20"/>
      <c r="D155" s="20"/>
    </row>
    <row r="156" spans="1:4" ht="15">
      <c r="A156" s="12"/>
      <c r="B156" s="20"/>
      <c r="C156" s="20"/>
      <c r="D156" s="20"/>
    </row>
    <row r="157" spans="1:4" ht="15">
      <c r="A157" s="12"/>
      <c r="B157" s="20"/>
      <c r="C157" s="20"/>
      <c r="D157" s="20"/>
    </row>
    <row r="158" spans="1:4" ht="15">
      <c r="A158" s="12"/>
      <c r="B158" s="20"/>
      <c r="C158" s="20"/>
      <c r="D158" s="20"/>
    </row>
    <row r="159" spans="1:4" ht="15">
      <c r="A159" s="12"/>
      <c r="B159" s="20"/>
      <c r="C159" s="20"/>
      <c r="D159" s="20"/>
    </row>
    <row r="160" spans="1:4" ht="15">
      <c r="A160" s="12"/>
      <c r="B160" s="20"/>
      <c r="C160" s="20"/>
      <c r="D160" s="20"/>
    </row>
    <row r="161" spans="1:4" ht="15">
      <c r="A161" s="12"/>
      <c r="B161" s="20"/>
      <c r="C161" s="20"/>
      <c r="D161" s="20"/>
    </row>
    <row r="162" spans="1:4" ht="15">
      <c r="A162" s="12"/>
      <c r="B162" s="20"/>
      <c r="C162" s="20"/>
      <c r="D162" s="20"/>
    </row>
    <row r="163" spans="1:4" ht="15">
      <c r="A163" s="12"/>
      <c r="B163" s="20"/>
      <c r="C163" s="20"/>
      <c r="D163" s="20"/>
    </row>
    <row r="164" spans="1:4" ht="15">
      <c r="A164" s="12"/>
      <c r="B164" s="20"/>
      <c r="C164" s="20"/>
      <c r="D164" s="20"/>
    </row>
    <row r="165" spans="1:4" ht="15">
      <c r="A165" s="12"/>
      <c r="B165" s="20"/>
      <c r="C165" s="20"/>
      <c r="D165" s="20"/>
    </row>
    <row r="166" spans="1:4" ht="15">
      <c r="A166" s="12"/>
      <c r="B166" s="20"/>
      <c r="C166" s="20"/>
      <c r="D166" s="20"/>
    </row>
    <row r="167" spans="1:4" ht="15">
      <c r="A167" s="12"/>
      <c r="B167" s="20"/>
      <c r="C167" s="20"/>
      <c r="D167" s="20"/>
    </row>
    <row r="168" spans="1:4" ht="15">
      <c r="A168" s="12"/>
      <c r="B168" s="20"/>
      <c r="C168" s="20"/>
      <c r="D168" s="20"/>
    </row>
    <row r="169" spans="1:4" ht="15">
      <c r="A169" s="12"/>
      <c r="B169" s="20"/>
      <c r="C169" s="20"/>
      <c r="D169" s="20"/>
    </row>
    <row r="170" spans="1:4" ht="15">
      <c r="A170" s="12"/>
      <c r="B170" s="20"/>
      <c r="C170" s="20"/>
      <c r="D170" s="20"/>
    </row>
    <row r="171" spans="1:4" ht="15">
      <c r="A171" s="12"/>
      <c r="B171" s="20"/>
      <c r="C171" s="20"/>
      <c r="D171" s="20"/>
    </row>
    <row r="172" spans="1:4" ht="15">
      <c r="A172" s="12"/>
      <c r="B172" s="20"/>
      <c r="C172" s="20"/>
      <c r="D172" s="20"/>
    </row>
    <row r="173" spans="1:4" ht="15">
      <c r="A173" s="12"/>
      <c r="B173" s="20"/>
      <c r="C173" s="20"/>
      <c r="D173" s="20"/>
    </row>
    <row r="174" spans="1:4" ht="15">
      <c r="A174" s="12"/>
      <c r="B174" s="20"/>
      <c r="C174" s="20"/>
      <c r="D174" s="20"/>
    </row>
    <row r="175" spans="1:4" ht="15">
      <c r="A175" s="12"/>
      <c r="B175" s="20"/>
      <c r="C175" s="20"/>
      <c r="D175" s="20"/>
    </row>
    <row r="176" spans="1:4" ht="15">
      <c r="A176" s="12"/>
      <c r="B176" s="20"/>
      <c r="C176" s="20"/>
      <c r="D176" s="20"/>
    </row>
    <row r="177" spans="1:4" ht="15">
      <c r="A177" s="12"/>
      <c r="B177" s="20"/>
      <c r="C177" s="20"/>
      <c r="D177" s="20"/>
    </row>
    <row r="178" spans="1:4" ht="15">
      <c r="A178" s="12"/>
      <c r="B178" s="20"/>
      <c r="C178" s="20"/>
      <c r="D178" s="20"/>
    </row>
    <row r="179" spans="1:4" ht="15">
      <c r="A179" s="12"/>
      <c r="B179" s="20"/>
      <c r="C179" s="20"/>
      <c r="D179" s="20"/>
    </row>
    <row r="180" spans="1:4" ht="15">
      <c r="A180" s="12"/>
      <c r="B180" s="20"/>
      <c r="C180" s="20"/>
      <c r="D180" s="20"/>
    </row>
    <row r="181" spans="1:4" ht="15">
      <c r="A181" s="12"/>
      <c r="B181" s="20"/>
      <c r="C181" s="20"/>
      <c r="D181" s="20"/>
    </row>
    <row r="182" spans="1:4" ht="15">
      <c r="A182" s="12"/>
      <c r="B182" s="20"/>
      <c r="C182" s="20"/>
      <c r="D182" s="20"/>
    </row>
    <row r="183" spans="1:4" ht="15">
      <c r="A183" s="12"/>
      <c r="B183" s="20"/>
      <c r="C183" s="20"/>
      <c r="D183" s="20"/>
    </row>
    <row r="184" spans="1:4" ht="15">
      <c r="A184" s="12"/>
      <c r="B184" s="20"/>
      <c r="C184" s="20"/>
      <c r="D184" s="20"/>
    </row>
    <row r="185" spans="1:4" ht="15">
      <c r="A185" s="12"/>
      <c r="B185" s="20"/>
      <c r="C185" s="20"/>
      <c r="D185" s="20"/>
    </row>
    <row r="186" spans="1:4" ht="15">
      <c r="A186" s="12"/>
      <c r="B186" s="20"/>
      <c r="C186" s="20"/>
      <c r="D186" s="20"/>
    </row>
    <row r="187" spans="1:4" ht="15">
      <c r="A187" s="12"/>
      <c r="B187" s="20"/>
      <c r="C187" s="20"/>
      <c r="D187" s="20"/>
    </row>
    <row r="188" spans="1:4" ht="15">
      <c r="A188" s="12"/>
      <c r="B188" s="20"/>
      <c r="C188" s="20"/>
      <c r="D188" s="20"/>
    </row>
    <row r="189" spans="1:4" ht="15">
      <c r="A189" s="12"/>
      <c r="B189" s="20"/>
      <c r="C189" s="20"/>
      <c r="D189" s="20"/>
    </row>
    <row r="190" spans="1:4" ht="15">
      <c r="A190" s="12"/>
      <c r="B190" s="20"/>
      <c r="C190" s="20"/>
      <c r="D190" s="20"/>
    </row>
    <row r="191" spans="1:4" ht="15">
      <c r="A191" s="12"/>
      <c r="B191" s="20"/>
      <c r="C191" s="20"/>
      <c r="D191" s="20"/>
    </row>
    <row r="192" spans="1:4" ht="15">
      <c r="A192" s="12"/>
      <c r="B192" s="20"/>
      <c r="C192" s="20"/>
      <c r="D192" s="20"/>
    </row>
    <row r="193" spans="1:4" ht="15">
      <c r="A193" s="12"/>
      <c r="B193" s="20"/>
      <c r="C193" s="20"/>
      <c r="D193" s="20"/>
    </row>
    <row r="194" spans="1:4" ht="15">
      <c r="A194" s="12"/>
      <c r="B194" s="20"/>
      <c r="C194" s="20"/>
      <c r="D194" s="20"/>
    </row>
    <row r="195" spans="1:4" ht="15">
      <c r="A195" s="12"/>
      <c r="B195" s="20"/>
      <c r="C195" s="20"/>
      <c r="D195" s="20"/>
    </row>
    <row r="196" spans="1:4" ht="15">
      <c r="A196" s="12"/>
      <c r="B196" s="20"/>
      <c r="C196" s="20"/>
      <c r="D196" s="20"/>
    </row>
    <row r="197" spans="1:4" ht="15">
      <c r="A197" s="12"/>
      <c r="B197" s="20"/>
      <c r="C197" s="20"/>
      <c r="D197" s="20"/>
    </row>
    <row r="198" spans="1:4" ht="15">
      <c r="A198" s="12"/>
      <c r="B198" s="20"/>
      <c r="C198" s="20"/>
      <c r="D198" s="20"/>
    </row>
    <row r="199" spans="1:4" ht="15">
      <c r="A199" s="12"/>
      <c r="B199" s="20"/>
      <c r="C199" s="20"/>
      <c r="D199" s="20"/>
    </row>
    <row r="200" spans="1:4" ht="15">
      <c r="A200" s="12"/>
      <c r="B200" s="20"/>
      <c r="C200" s="20"/>
      <c r="D200" s="20"/>
    </row>
    <row r="201" spans="1:4" ht="15">
      <c r="A201" s="12"/>
      <c r="B201" s="20"/>
      <c r="C201" s="20"/>
      <c r="D201" s="20"/>
    </row>
    <row r="202" spans="1:4" ht="15">
      <c r="A202" s="12"/>
      <c r="B202" s="20"/>
      <c r="C202" s="20"/>
      <c r="D202" s="20"/>
    </row>
    <row r="203" spans="1:4" ht="15">
      <c r="A203" s="12"/>
      <c r="B203" s="20"/>
      <c r="C203" s="20"/>
      <c r="D203" s="20"/>
    </row>
    <row r="204" spans="1:4" ht="15">
      <c r="A204" s="12"/>
      <c r="B204" s="20"/>
      <c r="C204" s="20"/>
      <c r="D204" s="20"/>
    </row>
    <row r="205" spans="1:4" ht="15">
      <c r="A205" s="12"/>
      <c r="B205" s="20"/>
      <c r="C205" s="20"/>
      <c r="D205" s="20"/>
    </row>
    <row r="206" spans="1:4" ht="15">
      <c r="A206" s="12"/>
      <c r="B206" s="20"/>
      <c r="C206" s="20"/>
      <c r="D206" s="20"/>
    </row>
    <row r="207" spans="1:4" ht="15">
      <c r="A207" s="12"/>
      <c r="B207" s="20"/>
      <c r="C207" s="20"/>
      <c r="D207" s="20"/>
    </row>
    <row r="208" spans="1:4" ht="15">
      <c r="A208" s="12"/>
      <c r="B208" s="20"/>
      <c r="C208" s="20"/>
      <c r="D208" s="20"/>
    </row>
    <row r="209" spans="1:4" ht="15">
      <c r="A209" s="12"/>
      <c r="B209" s="20"/>
      <c r="C209" s="20"/>
      <c r="D209" s="20"/>
    </row>
    <row r="210" spans="1:4" ht="15">
      <c r="A210" s="12"/>
      <c r="B210" s="20"/>
      <c r="C210" s="20"/>
      <c r="D210" s="20"/>
    </row>
    <row r="211" spans="1:4" ht="15">
      <c r="A211" s="12"/>
      <c r="B211" s="20"/>
      <c r="C211" s="20"/>
      <c r="D211" s="20"/>
    </row>
    <row r="212" spans="1:4" ht="15">
      <c r="A212" s="12"/>
      <c r="B212" s="20"/>
      <c r="C212" s="20"/>
      <c r="D212" s="20"/>
    </row>
    <row r="213" spans="1:4" ht="15">
      <c r="A213" s="12"/>
      <c r="B213" s="20"/>
      <c r="C213" s="20"/>
      <c r="D213" s="20"/>
    </row>
    <row r="214" spans="1:4" ht="15">
      <c r="A214" s="12"/>
      <c r="B214" s="20"/>
      <c r="C214" s="20"/>
      <c r="D214" s="20"/>
    </row>
    <row r="215" spans="1:4" ht="15">
      <c r="A215" s="12"/>
      <c r="B215" s="20"/>
      <c r="C215" s="20"/>
      <c r="D215" s="20"/>
    </row>
    <row r="216" spans="1:4" ht="15">
      <c r="A216" s="12"/>
      <c r="B216" s="20"/>
      <c r="C216" s="20"/>
      <c r="D216" s="20"/>
    </row>
    <row r="217" spans="1:4" ht="15">
      <c r="A217" s="12"/>
      <c r="B217" s="20"/>
      <c r="C217" s="20"/>
      <c r="D217" s="20"/>
    </row>
    <row r="218" spans="1:4" ht="15">
      <c r="A218" s="12"/>
      <c r="B218" s="20"/>
      <c r="C218" s="20"/>
      <c r="D218" s="20"/>
    </row>
    <row r="219" spans="1:4" ht="15">
      <c r="A219" s="12"/>
      <c r="B219" s="20"/>
      <c r="C219" s="20"/>
      <c r="D219" s="20"/>
    </row>
    <row r="220" spans="1:4" ht="15">
      <c r="A220" s="12"/>
      <c r="B220" s="20"/>
      <c r="C220" s="20"/>
      <c r="D220" s="20"/>
    </row>
    <row r="221" spans="1:4" ht="15">
      <c r="A221" s="12"/>
      <c r="B221" s="20"/>
      <c r="C221" s="20"/>
      <c r="D221" s="20"/>
    </row>
    <row r="222" spans="1:4" ht="15">
      <c r="A222" s="12"/>
      <c r="B222" s="20"/>
      <c r="C222" s="20"/>
      <c r="D222" s="20"/>
    </row>
    <row r="223" spans="1:4" ht="15">
      <c r="A223" s="12"/>
      <c r="B223" s="20"/>
      <c r="C223" s="20"/>
      <c r="D223" s="20"/>
    </row>
    <row r="224" spans="1:4" ht="15">
      <c r="A224" s="12"/>
      <c r="B224" s="20"/>
      <c r="C224" s="20"/>
      <c r="D224" s="20"/>
    </row>
    <row r="225" spans="1:4" ht="15">
      <c r="A225" s="12"/>
      <c r="B225" s="20"/>
      <c r="C225" s="20"/>
      <c r="D225" s="20"/>
    </row>
    <row r="226" spans="1:4" ht="15">
      <c r="A226" s="12"/>
      <c r="B226" s="20"/>
      <c r="C226" s="20"/>
      <c r="D226" s="20"/>
    </row>
    <row r="227" spans="1:4" ht="15">
      <c r="A227" s="12"/>
      <c r="B227" s="20"/>
      <c r="C227" s="20"/>
      <c r="D227" s="20"/>
    </row>
    <row r="228" spans="1:4" ht="15">
      <c r="A228" s="12"/>
      <c r="B228" s="20"/>
      <c r="C228" s="20"/>
      <c r="D228" s="20"/>
    </row>
    <row r="229" spans="1:4" ht="15">
      <c r="A229" s="12"/>
      <c r="B229" s="20"/>
      <c r="C229" s="20"/>
      <c r="D229" s="20"/>
    </row>
    <row r="230" spans="1:4" ht="15">
      <c r="A230" s="12"/>
      <c r="B230" s="20"/>
      <c r="C230" s="20"/>
      <c r="D230" s="20"/>
    </row>
    <row r="231" spans="1:4" ht="15">
      <c r="A231" s="12"/>
      <c r="B231" s="20"/>
      <c r="C231" s="20"/>
      <c r="D231" s="20"/>
    </row>
    <row r="232" spans="1:4" ht="15">
      <c r="A232" s="12"/>
      <c r="B232" s="20"/>
      <c r="C232" s="20"/>
      <c r="D232" s="20"/>
    </row>
    <row r="233" spans="1:4" ht="15">
      <c r="A233" s="12"/>
      <c r="B233" s="20"/>
      <c r="C233" s="20"/>
      <c r="D233" s="20"/>
    </row>
    <row r="234" spans="1:4" ht="15">
      <c r="A234" s="12"/>
      <c r="B234" s="20"/>
      <c r="C234" s="20"/>
      <c r="D234" s="20"/>
    </row>
    <row r="235" spans="1:4" ht="15">
      <c r="A235" s="12"/>
      <c r="B235" s="20"/>
      <c r="C235" s="20"/>
      <c r="D235" s="20"/>
    </row>
    <row r="236" spans="1:4" ht="15">
      <c r="A236" s="12"/>
      <c r="B236" s="20"/>
      <c r="C236" s="20"/>
      <c r="D236" s="20"/>
    </row>
    <row r="237" spans="1:4" ht="15">
      <c r="A237" s="12"/>
      <c r="B237" s="20"/>
      <c r="C237" s="20"/>
      <c r="D237" s="20"/>
    </row>
    <row r="238" spans="1:4" ht="15">
      <c r="A238" s="12"/>
      <c r="B238" s="20"/>
      <c r="C238" s="20"/>
      <c r="D238" s="20"/>
    </row>
    <row r="239" spans="1:4" ht="15">
      <c r="A239" s="12"/>
      <c r="C239" s="20"/>
      <c r="D239" s="20"/>
    </row>
    <row r="240" spans="1:4" ht="15">
      <c r="A240" s="12"/>
      <c r="C240" s="20"/>
      <c r="D240" s="20"/>
    </row>
    <row r="241" spans="1:4" ht="15">
      <c r="A241" s="12"/>
      <c r="C241" s="20"/>
      <c r="D241" s="20"/>
    </row>
    <row r="242" spans="1:4" ht="15">
      <c r="A242" s="12"/>
      <c r="C242" s="20"/>
      <c r="D242" s="20"/>
    </row>
    <row r="243" spans="1:4" ht="15">
      <c r="A243" s="12"/>
      <c r="C243" s="20"/>
      <c r="D243" s="20"/>
    </row>
    <row r="244" spans="1:4" ht="15">
      <c r="A244" s="12"/>
      <c r="C244" s="20"/>
      <c r="D244" s="20"/>
    </row>
    <row r="245" spans="1:4" ht="15">
      <c r="A245" s="12"/>
      <c r="C245" s="20"/>
      <c r="D245" s="20"/>
    </row>
    <row r="246" spans="1:4" ht="15">
      <c r="A246" s="12"/>
      <c r="C246" s="20"/>
      <c r="D246" s="20"/>
    </row>
    <row r="247" spans="1:4" ht="15">
      <c r="A247" s="12"/>
      <c r="C247" s="20"/>
      <c r="D247" s="20"/>
    </row>
    <row r="248" spans="1:4" ht="15">
      <c r="A248" s="12"/>
      <c r="C248" s="20"/>
      <c r="D248" s="20"/>
    </row>
    <row r="249" spans="1:4" ht="15">
      <c r="A249" s="12"/>
      <c r="C249" s="20"/>
      <c r="D249" s="20"/>
    </row>
    <row r="250" spans="1:4" ht="15">
      <c r="A250" s="12"/>
      <c r="C250" s="20"/>
      <c r="D250" s="20"/>
    </row>
    <row r="251" spans="1:4" ht="15">
      <c r="A251" s="12"/>
      <c r="C251" s="20"/>
      <c r="D251" s="20"/>
    </row>
    <row r="252" spans="1:4" ht="15">
      <c r="A252" s="12"/>
      <c r="C252" s="20"/>
      <c r="D252" s="20"/>
    </row>
    <row r="253" spans="1:4" ht="15">
      <c r="A253" s="12"/>
      <c r="C253" s="20"/>
      <c r="D253" s="20"/>
    </row>
    <row r="254" spans="1:4" ht="15">
      <c r="A254" s="12"/>
      <c r="C254" s="20"/>
      <c r="D254" s="20"/>
    </row>
    <row r="255" spans="3:4" ht="15">
      <c r="C255" s="20"/>
      <c r="D255" s="20"/>
    </row>
    <row r="256" spans="3:4" ht="15">
      <c r="C256" s="20"/>
      <c r="D256" s="20"/>
    </row>
    <row r="257" spans="3:4" ht="15">
      <c r="C257" s="20"/>
      <c r="D257" s="20"/>
    </row>
    <row r="258" spans="3:4" ht="15">
      <c r="C258" s="20"/>
      <c r="D258" s="20"/>
    </row>
    <row r="259" spans="3:4" ht="15">
      <c r="C259" s="20"/>
      <c r="D259" s="20"/>
    </row>
    <row r="260" spans="3:4" ht="15">
      <c r="C260" s="20"/>
      <c r="D260" s="20"/>
    </row>
    <row r="261" spans="3:4" ht="15">
      <c r="C261" s="20"/>
      <c r="D261" s="20"/>
    </row>
    <row r="262" spans="3:4" ht="15">
      <c r="C262" s="20"/>
      <c r="D262" s="20"/>
    </row>
    <row r="263" spans="3:4" ht="15">
      <c r="C263" s="20"/>
      <c r="D263" s="20"/>
    </row>
    <row r="264" spans="3:4" ht="15">
      <c r="C264" s="20"/>
      <c r="D264" s="20"/>
    </row>
    <row r="265" spans="3:4" ht="15">
      <c r="C265" s="20"/>
      <c r="D265" s="20"/>
    </row>
    <row r="266" spans="3:4" ht="15">
      <c r="C266" s="20"/>
      <c r="D266" s="20"/>
    </row>
    <row r="267" spans="3:4" ht="15">
      <c r="C267" s="20"/>
      <c r="D267" s="20"/>
    </row>
    <row r="268" spans="3:4" ht="15">
      <c r="C268" s="20"/>
      <c r="D268" s="20"/>
    </row>
    <row r="269" spans="3:4" ht="15">
      <c r="C269" s="20"/>
      <c r="D269" s="20"/>
    </row>
    <row r="270" spans="3:4" ht="15">
      <c r="C270" s="20"/>
      <c r="D270" s="20"/>
    </row>
    <row r="271" spans="3:4" ht="15">
      <c r="C271" s="20"/>
      <c r="D271" s="20"/>
    </row>
    <row r="272" spans="3:4" ht="15">
      <c r="C272" s="20"/>
      <c r="D272" s="20"/>
    </row>
    <row r="273" spans="3:4" ht="15">
      <c r="C273" s="20"/>
      <c r="D273" s="20"/>
    </row>
    <row r="274" spans="3:4" ht="15">
      <c r="C274" s="20"/>
      <c r="D274" s="20"/>
    </row>
    <row r="275" spans="3:4" ht="15">
      <c r="C275" s="20"/>
      <c r="D275" s="20"/>
    </row>
    <row r="276" spans="3:4" ht="15">
      <c r="C276" s="20"/>
      <c r="D276" s="20"/>
    </row>
    <row r="277" spans="3:4" ht="15">
      <c r="C277" s="20"/>
      <c r="D277" s="20"/>
    </row>
    <row r="278" spans="3:4" ht="15">
      <c r="C278" s="20"/>
      <c r="D278" s="20"/>
    </row>
    <row r="279" spans="3:4" ht="15">
      <c r="C279" s="20"/>
      <c r="D279" s="20"/>
    </row>
    <row r="280" spans="3:4" ht="15">
      <c r="C280" s="20"/>
      <c r="D280" s="20"/>
    </row>
    <row r="281" spans="3:4" ht="15">
      <c r="C281" s="20"/>
      <c r="D281" s="20"/>
    </row>
    <row r="282" spans="3:4" ht="15">
      <c r="C282" s="20"/>
      <c r="D282" s="20"/>
    </row>
    <row r="283" spans="3:4" ht="15">
      <c r="C283" s="20"/>
      <c r="D283" s="20"/>
    </row>
    <row r="284" spans="3:4" ht="15">
      <c r="C284" s="20"/>
      <c r="D284" s="20"/>
    </row>
    <row r="285" spans="3:4" ht="15">
      <c r="C285" s="20"/>
      <c r="D285" s="20"/>
    </row>
    <row r="286" spans="3:4" ht="15">
      <c r="C286" s="20"/>
      <c r="D286" s="20"/>
    </row>
    <row r="287" spans="3:4" ht="15">
      <c r="C287" s="20"/>
      <c r="D287" s="20"/>
    </row>
    <row r="288" spans="3:4" ht="15">
      <c r="C288" s="20"/>
      <c r="D288" s="20"/>
    </row>
    <row r="289" spans="3:4" ht="15">
      <c r="C289" s="20"/>
      <c r="D289" s="20"/>
    </row>
    <row r="290" spans="3:4" ht="15">
      <c r="C290" s="20"/>
      <c r="D290" s="20"/>
    </row>
    <row r="291" spans="3:4" ht="15">
      <c r="C291" s="20"/>
      <c r="D291" s="20"/>
    </row>
    <row r="292" spans="3:4" ht="15">
      <c r="C292" s="20"/>
      <c r="D292" s="20"/>
    </row>
    <row r="293" spans="3:4" ht="15">
      <c r="C293" s="20"/>
      <c r="D293" s="20"/>
    </row>
    <row r="294" spans="3:4" ht="15">
      <c r="C294" s="20"/>
      <c r="D294" s="20"/>
    </row>
    <row r="295" spans="3:4" ht="15">
      <c r="C295" s="20"/>
      <c r="D295" s="20"/>
    </row>
    <row r="296" spans="3:4" ht="15">
      <c r="C296" s="20"/>
      <c r="D296" s="20"/>
    </row>
    <row r="297" spans="3:4" ht="15">
      <c r="C297" s="20"/>
      <c r="D297" s="20"/>
    </row>
    <row r="298" spans="3:4" ht="15">
      <c r="C298" s="20"/>
      <c r="D298" s="20"/>
    </row>
    <row r="299" spans="3:4" ht="15">
      <c r="C299" s="20"/>
      <c r="D299" s="20"/>
    </row>
    <row r="300" spans="3:4" ht="15">
      <c r="C300" s="20"/>
      <c r="D300" s="20"/>
    </row>
    <row r="301" spans="3:4" ht="15">
      <c r="C301" s="20"/>
      <c r="D301" s="20"/>
    </row>
    <row r="302" spans="3:4" ht="15">
      <c r="C302" s="20"/>
      <c r="D302" s="20"/>
    </row>
  </sheetData>
  <printOptions gridLines="1"/>
  <pageMargins left="0.2362204724409449" right="0.2362204724409449" top="0.2362204724409449" bottom="0.5118110236220472" header="0" footer="0.5118110236220472"/>
  <pageSetup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02"/>
  <sheetViews>
    <sheetView showZeros="0" zoomScale="125" zoomScaleNormal="125" workbookViewId="0" topLeftCell="A1">
      <pane ySplit="3720" topLeftCell="BM47" activePane="topLeft" state="split"/>
      <selection pane="topLeft" activeCell="A5" sqref="A5"/>
      <selection pane="bottomLeft" activeCell="A53" sqref="A53"/>
    </sheetView>
  </sheetViews>
  <sheetFormatPr defaultColWidth="9.140625" defaultRowHeight="12.75"/>
  <cols>
    <col min="1" max="1" width="14.28125" style="9" customWidth="1"/>
    <col min="2" max="2" width="11.00390625" style="8" customWidth="1"/>
    <col min="3" max="5" width="13.7109375" style="8" customWidth="1"/>
    <col min="6" max="6" width="12.7109375" style="8" customWidth="1"/>
    <col min="7" max="7" width="3.8515625" style="8" customWidth="1"/>
    <col min="8" max="8" width="9.00390625" style="8" customWidth="1"/>
    <col min="9" max="11" width="10.7109375" style="8" customWidth="1"/>
    <col min="12" max="12" width="12.00390625" style="8" customWidth="1"/>
    <col min="13" max="13" width="3.8515625" style="8" customWidth="1"/>
    <col min="14" max="14" width="11.28125" style="8" customWidth="1"/>
    <col min="15" max="16" width="12.00390625" style="8" customWidth="1"/>
    <col min="17" max="21" width="13.7109375" style="8" customWidth="1"/>
    <col min="22" max="16384" width="8.8515625" style="8" customWidth="1"/>
  </cols>
  <sheetData>
    <row r="1" spans="1:7" ht="15.75">
      <c r="A1" s="1" t="s">
        <v>77</v>
      </c>
      <c r="B1" s="22"/>
      <c r="C1" s="24" t="s">
        <v>79</v>
      </c>
      <c r="D1" s="24"/>
      <c r="E1" s="3"/>
      <c r="F1" s="9"/>
      <c r="G1" s="9"/>
    </row>
    <row r="2" spans="1:2" ht="15">
      <c r="A2" s="5" t="s">
        <v>78</v>
      </c>
      <c r="B2" s="7"/>
    </row>
    <row r="3" spans="1:2" ht="15">
      <c r="A3" s="1" t="s">
        <v>2</v>
      </c>
      <c r="B3" s="22"/>
    </row>
    <row r="4" spans="1:2" ht="15">
      <c r="A4" s="5" t="s">
        <v>126</v>
      </c>
      <c r="B4" s="56"/>
    </row>
    <row r="5" spans="2:18" ht="15">
      <c r="B5" s="57" t="s">
        <v>3</v>
      </c>
      <c r="C5" s="58"/>
      <c r="D5" s="58"/>
      <c r="E5" s="58"/>
      <c r="F5" s="59"/>
      <c r="H5" s="60" t="s">
        <v>63</v>
      </c>
      <c r="I5" s="58"/>
      <c r="J5" s="58"/>
      <c r="K5" s="58"/>
      <c r="L5" s="61"/>
      <c r="N5" s="57" t="s">
        <v>73</v>
      </c>
      <c r="O5" s="58"/>
      <c r="P5" s="58"/>
      <c r="Q5" s="58"/>
      <c r="R5" s="63"/>
    </row>
    <row r="6" s="13" customFormat="1" ht="15">
      <c r="A6" s="12"/>
    </row>
    <row r="7" spans="1:18" s="54" customFormat="1" ht="15">
      <c r="A7" s="14" t="s">
        <v>4</v>
      </c>
      <c r="B7" s="54" t="s">
        <v>91</v>
      </c>
      <c r="C7" s="54" t="s">
        <v>93</v>
      </c>
      <c r="D7" s="54" t="s">
        <v>58</v>
      </c>
      <c r="E7" s="54" t="s">
        <v>92</v>
      </c>
      <c r="F7" s="54" t="s">
        <v>94</v>
      </c>
      <c r="H7" s="54" t="s">
        <v>91</v>
      </c>
      <c r="I7" s="54" t="s">
        <v>93</v>
      </c>
      <c r="J7" s="54" t="s">
        <v>58</v>
      </c>
      <c r="K7" s="54" t="s">
        <v>92</v>
      </c>
      <c r="L7" s="54" t="s">
        <v>94</v>
      </c>
      <c r="N7" s="54" t="s">
        <v>91</v>
      </c>
      <c r="O7" s="54" t="s">
        <v>93</v>
      </c>
      <c r="P7" s="54" t="s">
        <v>58</v>
      </c>
      <c r="Q7" s="54" t="s">
        <v>92</v>
      </c>
      <c r="R7" s="54" t="s">
        <v>94</v>
      </c>
    </row>
    <row r="8" spans="1:18" s="54" customFormat="1" ht="15">
      <c r="A8" s="14" t="s">
        <v>6</v>
      </c>
      <c r="B8" s="54" t="s">
        <v>7</v>
      </c>
      <c r="C8" s="54" t="s">
        <v>7</v>
      </c>
      <c r="D8" s="54" t="s">
        <v>7</v>
      </c>
      <c r="E8" s="54" t="s">
        <v>7</v>
      </c>
      <c r="F8" s="54" t="s">
        <v>7</v>
      </c>
      <c r="H8" s="54" t="s">
        <v>7</v>
      </c>
      <c r="I8" s="54" t="s">
        <v>7</v>
      </c>
      <c r="J8" s="54" t="s">
        <v>7</v>
      </c>
      <c r="K8" s="54" t="s">
        <v>7</v>
      </c>
      <c r="L8" s="54" t="s">
        <v>7</v>
      </c>
      <c r="N8" s="54" t="s">
        <v>8</v>
      </c>
      <c r="O8" s="54" t="s">
        <v>8</v>
      </c>
      <c r="P8" s="54" t="s">
        <v>8</v>
      </c>
      <c r="Q8" s="54" t="s">
        <v>8</v>
      </c>
      <c r="R8" s="54" t="s">
        <v>8</v>
      </c>
    </row>
    <row r="9" spans="1:18" s="54" customFormat="1" ht="15">
      <c r="A9" s="14" t="s">
        <v>5</v>
      </c>
      <c r="B9" s="54" t="s">
        <v>24</v>
      </c>
      <c r="C9" s="54" t="s">
        <v>49</v>
      </c>
      <c r="D9" s="54" t="s">
        <v>24</v>
      </c>
      <c r="E9" s="54" t="s">
        <v>49</v>
      </c>
      <c r="F9" s="54" t="s">
        <v>49</v>
      </c>
      <c r="H9" s="54" t="s">
        <v>71</v>
      </c>
      <c r="I9" s="54" t="s">
        <v>90</v>
      </c>
      <c r="J9" s="54" t="s">
        <v>71</v>
      </c>
      <c r="K9" s="54" t="s">
        <v>90</v>
      </c>
      <c r="L9" s="54" t="s">
        <v>90</v>
      </c>
      <c r="N9" s="54" t="s">
        <v>71</v>
      </c>
      <c r="O9" s="54" t="s">
        <v>90</v>
      </c>
      <c r="P9" s="54" t="s">
        <v>71</v>
      </c>
      <c r="Q9" s="54" t="s">
        <v>90</v>
      </c>
      <c r="R9" s="54" t="s">
        <v>90</v>
      </c>
    </row>
    <row r="10" spans="1:18" ht="15">
      <c r="A10" s="13">
        <v>1711</v>
      </c>
      <c r="B10" s="16"/>
      <c r="C10" s="16">
        <v>6</v>
      </c>
      <c r="D10" s="16">
        <v>8</v>
      </c>
      <c r="E10" s="16">
        <v>11</v>
      </c>
      <c r="F10" s="16">
        <v>16</v>
      </c>
      <c r="G10" s="16"/>
      <c r="H10" s="16">
        <v>0</v>
      </c>
      <c r="I10" s="16">
        <v>7.142857142857143</v>
      </c>
      <c r="J10" s="16">
        <f>+D10/Notes!D$37</f>
        <v>0.696560731388768</v>
      </c>
      <c r="K10" s="16">
        <v>13.095238095238095</v>
      </c>
      <c r="L10" s="16">
        <v>19.047619047619047</v>
      </c>
      <c r="M10" s="15"/>
      <c r="N10" s="15">
        <v>0</v>
      </c>
      <c r="O10" s="15">
        <v>22.82232142857143</v>
      </c>
      <c r="P10" s="15">
        <f>+J10*Notes!B142</f>
        <v>2.2255986068785374</v>
      </c>
      <c r="Q10" s="15">
        <v>41.84092261904762</v>
      </c>
      <c r="R10" s="15">
        <v>60.85952380952381</v>
      </c>
    </row>
    <row r="11" spans="1:18" ht="15">
      <c r="A11" s="13">
        <f>A10+1</f>
        <v>1712</v>
      </c>
      <c r="B11" s="16"/>
      <c r="C11" s="16">
        <v>6.4</v>
      </c>
      <c r="D11" s="16">
        <v>8</v>
      </c>
      <c r="E11" s="16">
        <v>11</v>
      </c>
      <c r="F11" s="16">
        <v>20</v>
      </c>
      <c r="G11" s="16"/>
      <c r="H11" s="16">
        <v>0</v>
      </c>
      <c r="I11" s="16">
        <v>7.6190476190476195</v>
      </c>
      <c r="J11" s="16">
        <f>+D11/Notes!D$37</f>
        <v>0.696560731388768</v>
      </c>
      <c r="K11" s="16">
        <v>13.095238095238095</v>
      </c>
      <c r="L11" s="16">
        <v>23.80952380952381</v>
      </c>
      <c r="M11" s="15"/>
      <c r="N11" s="15">
        <v>0</v>
      </c>
      <c r="O11" s="15">
        <v>24.343809523809526</v>
      </c>
      <c r="P11" s="15">
        <f>+J11*Notes!B143</f>
        <v>2.2255986068785374</v>
      </c>
      <c r="Q11" s="15">
        <v>41.84092261904762</v>
      </c>
      <c r="R11" s="15">
        <v>76.07440476190476</v>
      </c>
    </row>
    <row r="12" spans="1:18" ht="15">
      <c r="A12" s="13">
        <f>A11+1</f>
        <v>1713</v>
      </c>
      <c r="B12" s="16"/>
      <c r="C12" s="16">
        <v>6</v>
      </c>
      <c r="D12" s="16"/>
      <c r="E12" s="16"/>
      <c r="F12" s="16">
        <v>12</v>
      </c>
      <c r="G12" s="16"/>
      <c r="H12" s="16">
        <v>0</v>
      </c>
      <c r="I12" s="16">
        <v>7.142857142857143</v>
      </c>
      <c r="J12" s="16">
        <f>+D12/Notes!D$37</f>
        <v>0</v>
      </c>
      <c r="K12" s="16">
        <v>0</v>
      </c>
      <c r="L12" s="16">
        <v>14.285714285714286</v>
      </c>
      <c r="M12" s="15"/>
      <c r="N12" s="15">
        <v>0</v>
      </c>
      <c r="O12" s="15">
        <v>22.82232142857143</v>
      </c>
      <c r="P12" s="15">
        <f>+J12*Notes!B144</f>
        <v>0</v>
      </c>
      <c r="Q12" s="15">
        <v>0</v>
      </c>
      <c r="R12" s="15">
        <v>45.64464285714286</v>
      </c>
    </row>
    <row r="13" spans="1:18" ht="15">
      <c r="A13" s="13">
        <f>A12+1</f>
        <v>1714</v>
      </c>
      <c r="B13" s="16"/>
      <c r="C13" s="16">
        <v>6</v>
      </c>
      <c r="D13" s="16"/>
      <c r="E13" s="16"/>
      <c r="F13" s="16">
        <v>12</v>
      </c>
      <c r="G13" s="16"/>
      <c r="H13" s="16">
        <v>0</v>
      </c>
      <c r="I13" s="16">
        <v>7.142857142857143</v>
      </c>
      <c r="J13" s="16">
        <f>+D13/Notes!D$37</f>
        <v>0</v>
      </c>
      <c r="K13" s="16">
        <v>0</v>
      </c>
      <c r="L13" s="16">
        <v>14.285714285714286</v>
      </c>
      <c r="M13" s="15"/>
      <c r="N13" s="15">
        <v>0</v>
      </c>
      <c r="O13" s="15">
        <v>22.82232142857143</v>
      </c>
      <c r="P13" s="15">
        <f>+J13*Notes!B145</f>
        <v>0</v>
      </c>
      <c r="Q13" s="15">
        <v>0</v>
      </c>
      <c r="R13" s="15">
        <v>45.64464285714286</v>
      </c>
    </row>
    <row r="14" spans="1:18" ht="15">
      <c r="A14" s="13">
        <f>A13+1</f>
        <v>1715</v>
      </c>
      <c r="B14" s="16"/>
      <c r="C14" s="16">
        <v>6</v>
      </c>
      <c r="D14" s="16"/>
      <c r="E14" s="16"/>
      <c r="F14" s="16">
        <v>8.8</v>
      </c>
      <c r="G14" s="16"/>
      <c r="H14" s="16">
        <v>0</v>
      </c>
      <c r="I14" s="16">
        <v>7.142857142857143</v>
      </c>
      <c r="J14" s="16">
        <f>+D14/Notes!D$37</f>
        <v>0</v>
      </c>
      <c r="K14" s="16">
        <v>0</v>
      </c>
      <c r="L14" s="16">
        <v>10.476190476190478</v>
      </c>
      <c r="M14" s="15"/>
      <c r="N14" s="15">
        <v>0</v>
      </c>
      <c r="O14" s="15">
        <v>22.82232142857143</v>
      </c>
      <c r="P14" s="15">
        <f>+J14*Notes!B146</f>
        <v>0</v>
      </c>
      <c r="Q14" s="15">
        <v>0</v>
      </c>
      <c r="R14" s="15">
        <v>33.4727380952381</v>
      </c>
    </row>
    <row r="15" spans="1:18" ht="15">
      <c r="A15" s="13">
        <f>A14+1</f>
        <v>1716</v>
      </c>
      <c r="B15" s="16"/>
      <c r="C15" s="16">
        <v>6.2</v>
      </c>
      <c r="D15" s="16"/>
      <c r="E15" s="16"/>
      <c r="F15" s="16">
        <v>8</v>
      </c>
      <c r="G15" s="16"/>
      <c r="H15" s="16">
        <v>0</v>
      </c>
      <c r="I15" s="16">
        <v>7.380952380952381</v>
      </c>
      <c r="J15" s="16">
        <f>+D15/Notes!D$37</f>
        <v>0</v>
      </c>
      <c r="K15" s="16">
        <v>0</v>
      </c>
      <c r="L15" s="16">
        <v>9.523809523809524</v>
      </c>
      <c r="M15" s="15"/>
      <c r="N15" s="15">
        <v>0</v>
      </c>
      <c r="O15" s="15">
        <v>23.583065476190477</v>
      </c>
      <c r="P15" s="15">
        <f>+J15*Notes!B147</f>
        <v>0</v>
      </c>
      <c r="Q15" s="15">
        <v>0</v>
      </c>
      <c r="R15" s="15">
        <v>30.429761904761904</v>
      </c>
    </row>
    <row r="16" spans="1:18" ht="15">
      <c r="A16" s="13">
        <v>1717</v>
      </c>
      <c r="B16" s="16"/>
      <c r="C16" s="16">
        <v>5.6</v>
      </c>
      <c r="D16" s="16"/>
      <c r="E16" s="16">
        <v>11</v>
      </c>
      <c r="F16" s="16">
        <v>9.3</v>
      </c>
      <c r="G16" s="16"/>
      <c r="H16" s="16">
        <v>0</v>
      </c>
      <c r="I16" s="16">
        <v>6.666666666666666</v>
      </c>
      <c r="J16" s="16">
        <f>+D16/Notes!D$37</f>
        <v>0</v>
      </c>
      <c r="K16" s="16">
        <v>13.095238095238095</v>
      </c>
      <c r="L16" s="16">
        <v>11.071428571428573</v>
      </c>
      <c r="M16" s="15"/>
      <c r="N16" s="15">
        <v>0</v>
      </c>
      <c r="O16" s="15">
        <v>21.30083333333333</v>
      </c>
      <c r="P16" s="15">
        <f>+J16*Notes!B148</f>
        <v>0</v>
      </c>
      <c r="Q16" s="15">
        <v>41.84092261904762</v>
      </c>
      <c r="R16" s="15">
        <v>35.37459821428572</v>
      </c>
    </row>
    <row r="17" spans="1:18" ht="15">
      <c r="A17" s="13">
        <f>A16+1</f>
        <v>1718</v>
      </c>
      <c r="B17" s="16"/>
      <c r="C17" s="16">
        <v>4.7</v>
      </c>
      <c r="D17" s="16">
        <v>8</v>
      </c>
      <c r="E17" s="16">
        <v>12</v>
      </c>
      <c r="F17" s="16">
        <v>11.2</v>
      </c>
      <c r="G17" s="16"/>
      <c r="H17" s="16">
        <v>0</v>
      </c>
      <c r="I17" s="16">
        <v>5.595238095238096</v>
      </c>
      <c r="J17" s="16">
        <f>+D17/Notes!D$37</f>
        <v>0.696560731388768</v>
      </c>
      <c r="K17" s="16">
        <v>14.285714285714286</v>
      </c>
      <c r="L17" s="16">
        <v>13.333333333333332</v>
      </c>
      <c r="M17" s="15"/>
      <c r="N17" s="15">
        <v>0</v>
      </c>
      <c r="O17" s="15">
        <v>17.87748511904762</v>
      </c>
      <c r="P17" s="15">
        <f>+J17*Notes!B149</f>
        <v>2.2255986068785374</v>
      </c>
      <c r="Q17" s="15">
        <v>45.64464285714286</v>
      </c>
      <c r="R17" s="15">
        <v>42.60166666666666</v>
      </c>
    </row>
    <row r="18" spans="1:18" ht="15">
      <c r="A18" s="13">
        <f>A17+1</f>
        <v>1719</v>
      </c>
      <c r="B18" s="16"/>
      <c r="C18" s="16">
        <v>5.7</v>
      </c>
      <c r="D18" s="16">
        <v>8</v>
      </c>
      <c r="E18" s="16">
        <v>11</v>
      </c>
      <c r="F18" s="16">
        <v>14</v>
      </c>
      <c r="G18" s="16"/>
      <c r="H18" s="16">
        <v>0</v>
      </c>
      <c r="I18" s="16">
        <v>6.7857142857142865</v>
      </c>
      <c r="J18" s="16">
        <f>+D18/Notes!D$37</f>
        <v>0.696560731388768</v>
      </c>
      <c r="K18" s="16">
        <v>13.095238095238095</v>
      </c>
      <c r="L18" s="16">
        <v>16.666666666666668</v>
      </c>
      <c r="M18" s="15"/>
      <c r="N18" s="15">
        <v>0</v>
      </c>
      <c r="O18" s="15">
        <v>21.681205357142858</v>
      </c>
      <c r="P18" s="15">
        <f>+J18*Notes!B150</f>
        <v>2.2255986068785374</v>
      </c>
      <c r="Q18" s="15">
        <v>41.84092261904762</v>
      </c>
      <c r="R18" s="15">
        <v>53.25208333333334</v>
      </c>
    </row>
    <row r="19" spans="1:18" ht="15">
      <c r="A19" s="13">
        <f>A18+1</f>
        <v>1720</v>
      </c>
      <c r="B19" s="16"/>
      <c r="C19" s="16">
        <v>7.7</v>
      </c>
      <c r="D19" s="16">
        <v>8</v>
      </c>
      <c r="E19" s="16">
        <v>9.2</v>
      </c>
      <c r="F19" s="16">
        <v>24.8</v>
      </c>
      <c r="G19" s="16"/>
      <c r="H19" s="16">
        <v>0</v>
      </c>
      <c r="I19" s="16">
        <v>9.166666666666668</v>
      </c>
      <c r="J19" s="16">
        <f>+D19/Notes!D$37</f>
        <v>0.696560731388768</v>
      </c>
      <c r="K19" s="16">
        <v>10.952380952380953</v>
      </c>
      <c r="L19" s="16">
        <v>29.523809523809526</v>
      </c>
      <c r="M19" s="15"/>
      <c r="N19" s="15">
        <v>0</v>
      </c>
      <c r="O19" s="15">
        <v>29.288645833333337</v>
      </c>
      <c r="P19" s="15">
        <f>+J19*Notes!B151</f>
        <v>2.2255986068785374</v>
      </c>
      <c r="Q19" s="15">
        <v>34.99422619047619</v>
      </c>
      <c r="R19" s="15">
        <v>94.3322619047619</v>
      </c>
    </row>
    <row r="20" spans="1:18" ht="15">
      <c r="A20" s="13">
        <f>A19+1</f>
        <v>1721</v>
      </c>
      <c r="B20" s="16"/>
      <c r="C20" s="16">
        <v>6.5</v>
      </c>
      <c r="D20" s="16">
        <v>8</v>
      </c>
      <c r="E20" s="16">
        <v>10.7</v>
      </c>
      <c r="F20" s="16">
        <v>21.6</v>
      </c>
      <c r="G20" s="16"/>
      <c r="H20" s="16">
        <v>0</v>
      </c>
      <c r="I20" s="16">
        <v>7.738095238095238</v>
      </c>
      <c r="J20" s="16">
        <f>+D20/Notes!D$37</f>
        <v>0.696560731388768</v>
      </c>
      <c r="K20" s="16">
        <v>12.738095238095237</v>
      </c>
      <c r="L20" s="16">
        <v>25.714285714285715</v>
      </c>
      <c r="M20" s="15"/>
      <c r="N20" s="15">
        <v>0</v>
      </c>
      <c r="O20" s="15">
        <v>24.724181547619047</v>
      </c>
      <c r="P20" s="15">
        <f>+J20*Notes!B152</f>
        <v>2.2255986068785374</v>
      </c>
      <c r="Q20" s="15">
        <v>40.69980654761905</v>
      </c>
      <c r="R20" s="15">
        <v>82.16035714285715</v>
      </c>
    </row>
    <row r="21" spans="1:18" ht="15">
      <c r="A21" s="13">
        <f>A20+1</f>
        <v>1722</v>
      </c>
      <c r="B21" s="16"/>
      <c r="C21" s="16">
        <v>5.5</v>
      </c>
      <c r="D21" s="16">
        <v>8.2</v>
      </c>
      <c r="E21" s="16">
        <v>11.5</v>
      </c>
      <c r="F21" s="16">
        <v>17.2</v>
      </c>
      <c r="G21" s="16"/>
      <c r="H21" s="16">
        <v>0</v>
      </c>
      <c r="I21" s="16">
        <v>6.5476190476190474</v>
      </c>
      <c r="J21" s="16">
        <f>+D21/Notes!D$37</f>
        <v>0.7139747496734872</v>
      </c>
      <c r="K21" s="16">
        <v>13.690476190476192</v>
      </c>
      <c r="L21" s="16">
        <v>20.476190476190474</v>
      </c>
      <c r="M21" s="15"/>
      <c r="N21" s="15">
        <v>0</v>
      </c>
      <c r="O21" s="15">
        <v>20.92046130952381</v>
      </c>
      <c r="P21" s="15">
        <f>+J21*Notes!B153</f>
        <v>2.281238572050501</v>
      </c>
      <c r="Q21" s="15">
        <v>43.742782738095244</v>
      </c>
      <c r="R21" s="15">
        <v>65.42398809523809</v>
      </c>
    </row>
    <row r="22" spans="1:18" ht="15">
      <c r="A22" s="13">
        <v>1723</v>
      </c>
      <c r="B22" s="16">
        <v>34.7</v>
      </c>
      <c r="C22" s="16">
        <v>7.9</v>
      </c>
      <c r="D22" s="16">
        <v>8</v>
      </c>
      <c r="E22" s="16">
        <v>11</v>
      </c>
      <c r="F22" s="16">
        <v>16</v>
      </c>
      <c r="G22" s="16"/>
      <c r="H22" s="16">
        <v>3.0213321723987816</v>
      </c>
      <c r="I22" s="16">
        <v>9.404761904761905</v>
      </c>
      <c r="J22" s="16">
        <f>+D22/Notes!D$37</f>
        <v>0.696560731388768</v>
      </c>
      <c r="K22" s="16">
        <v>13.095238095238095</v>
      </c>
      <c r="L22" s="16">
        <v>19.047619047619047</v>
      </c>
      <c r="M22" s="15"/>
      <c r="N22" s="15">
        <v>9.653533957335657</v>
      </c>
      <c r="O22" s="15">
        <v>30.049389880952383</v>
      </c>
      <c r="P22" s="15">
        <f>+J22*Notes!B154</f>
        <v>2.2255986068785374</v>
      </c>
      <c r="Q22" s="15">
        <v>41.84092261904762</v>
      </c>
      <c r="R22" s="15">
        <v>60.85952380952381</v>
      </c>
    </row>
    <row r="23" spans="1:18" ht="15">
      <c r="A23" s="13">
        <f>A22+1</f>
        <v>1724</v>
      </c>
      <c r="B23" s="16">
        <v>32</v>
      </c>
      <c r="C23" s="16">
        <v>6.4</v>
      </c>
      <c r="D23" s="16">
        <v>8</v>
      </c>
      <c r="E23" s="16">
        <v>11</v>
      </c>
      <c r="F23" s="16">
        <v>20.8</v>
      </c>
      <c r="G23" s="16"/>
      <c r="H23" s="16">
        <v>2.786242925555072</v>
      </c>
      <c r="I23" s="16">
        <v>7.6190476190476195</v>
      </c>
      <c r="J23" s="16">
        <f>+D23/Notes!D$37</f>
        <v>0.696560731388768</v>
      </c>
      <c r="K23" s="16">
        <v>13.095238095238095</v>
      </c>
      <c r="L23" s="16">
        <v>24.761904761904763</v>
      </c>
      <c r="M23" s="15"/>
      <c r="N23" s="15">
        <v>8.90239442751415</v>
      </c>
      <c r="O23" s="15">
        <v>24.343809523809526</v>
      </c>
      <c r="P23" s="15">
        <f>+J23*Notes!B155</f>
        <v>2.2255986068785374</v>
      </c>
      <c r="Q23" s="15">
        <v>41.84092261904762</v>
      </c>
      <c r="R23" s="15">
        <v>79.11738095238096</v>
      </c>
    </row>
    <row r="24" spans="1:18" ht="15">
      <c r="A24" s="13">
        <f>A23+1</f>
        <v>1725</v>
      </c>
      <c r="B24" s="16">
        <v>40</v>
      </c>
      <c r="C24" s="16">
        <v>7</v>
      </c>
      <c r="D24" s="16">
        <v>8</v>
      </c>
      <c r="E24" s="16">
        <v>11</v>
      </c>
      <c r="F24" s="16">
        <v>19.6</v>
      </c>
      <c r="G24" s="16"/>
      <c r="H24" s="16">
        <v>3.48280365694384</v>
      </c>
      <c r="I24" s="16">
        <v>8.333333333333334</v>
      </c>
      <c r="J24" s="16">
        <f>+D24/Notes!D$37</f>
        <v>0.696560731388768</v>
      </c>
      <c r="K24" s="16">
        <v>13.095238095238095</v>
      </c>
      <c r="L24" s="16">
        <v>23.333333333333336</v>
      </c>
      <c r="M24" s="15"/>
      <c r="N24" s="15">
        <v>11.127993034392686</v>
      </c>
      <c r="O24" s="15">
        <v>26.62604166666667</v>
      </c>
      <c r="P24" s="15">
        <f>+J24*Notes!B156</f>
        <v>2.2255986068785374</v>
      </c>
      <c r="Q24" s="15">
        <v>41.84092261904762</v>
      </c>
      <c r="R24" s="15">
        <v>74.55291666666668</v>
      </c>
    </row>
    <row r="25" spans="1:18" ht="15">
      <c r="A25" s="13">
        <f>A24+1</f>
        <v>1726</v>
      </c>
      <c r="B25" s="16"/>
      <c r="C25" s="16"/>
      <c r="D25" s="16"/>
      <c r="E25" s="16"/>
      <c r="F25" s="16"/>
      <c r="G25" s="16"/>
      <c r="H25" s="16">
        <v>0</v>
      </c>
      <c r="I25" s="16">
        <v>0</v>
      </c>
      <c r="J25" s="16">
        <f>+D25/Notes!D$37</f>
        <v>0</v>
      </c>
      <c r="K25" s="16">
        <v>0</v>
      </c>
      <c r="L25" s="16">
        <v>0</v>
      </c>
      <c r="M25" s="15"/>
      <c r="N25" s="15">
        <v>0</v>
      </c>
      <c r="O25" s="15">
        <v>0</v>
      </c>
      <c r="P25" s="15">
        <f>+J25*Notes!B157</f>
        <v>0</v>
      </c>
      <c r="Q25" s="15">
        <v>0</v>
      </c>
      <c r="R25" s="15">
        <v>0</v>
      </c>
    </row>
    <row r="26" spans="1:18" ht="15">
      <c r="A26" s="13">
        <f>A25+1</f>
        <v>1727</v>
      </c>
      <c r="B26" s="16"/>
      <c r="C26" s="16">
        <v>8</v>
      </c>
      <c r="D26" s="16"/>
      <c r="E26" s="16">
        <v>12</v>
      </c>
      <c r="F26" s="16"/>
      <c r="G26" s="16"/>
      <c r="H26" s="16">
        <v>0</v>
      </c>
      <c r="I26" s="16">
        <v>9.523809523809524</v>
      </c>
      <c r="J26" s="16">
        <f>+D26/Notes!D$37</f>
        <v>0</v>
      </c>
      <c r="K26" s="16">
        <v>14.285714285714286</v>
      </c>
      <c r="L26" s="16">
        <v>0</v>
      </c>
      <c r="M26" s="15"/>
      <c r="N26" s="15">
        <v>0</v>
      </c>
      <c r="O26" s="15">
        <v>30.429761904761904</v>
      </c>
      <c r="P26" s="15">
        <f>+J26*Notes!B158</f>
        <v>0</v>
      </c>
      <c r="Q26" s="15">
        <v>45.64464285714286</v>
      </c>
      <c r="R26" s="15">
        <v>0</v>
      </c>
    </row>
    <row r="27" spans="1:18" ht="15">
      <c r="A27" s="13">
        <f>A26+1</f>
        <v>1728</v>
      </c>
      <c r="B27" s="16"/>
      <c r="C27" s="16">
        <v>8</v>
      </c>
      <c r="D27" s="16"/>
      <c r="E27" s="16">
        <v>12</v>
      </c>
      <c r="F27" s="16"/>
      <c r="G27" s="16"/>
      <c r="H27" s="16">
        <v>0</v>
      </c>
      <c r="I27" s="16">
        <v>9.523809523809524</v>
      </c>
      <c r="J27" s="16">
        <f>+D27/Notes!D$37</f>
        <v>0</v>
      </c>
      <c r="K27" s="16">
        <v>14.285714285714286</v>
      </c>
      <c r="L27" s="16">
        <v>0</v>
      </c>
      <c r="M27" s="15"/>
      <c r="N27" s="15">
        <v>0</v>
      </c>
      <c r="O27" s="15">
        <v>30.429761904761904</v>
      </c>
      <c r="P27" s="15">
        <f>+J27*Notes!B159</f>
        <v>0</v>
      </c>
      <c r="Q27" s="15">
        <v>45.64464285714286</v>
      </c>
      <c r="R27" s="15">
        <v>0</v>
      </c>
    </row>
    <row r="28" spans="1:18" ht="15">
      <c r="A28" s="13">
        <v>1729</v>
      </c>
      <c r="B28" s="16"/>
      <c r="C28" s="16">
        <v>8</v>
      </c>
      <c r="D28" s="16">
        <v>8</v>
      </c>
      <c r="E28" s="16">
        <v>12</v>
      </c>
      <c r="F28" s="16"/>
      <c r="G28" s="16"/>
      <c r="H28" s="16">
        <v>0</v>
      </c>
      <c r="I28" s="16">
        <v>9.523809523809524</v>
      </c>
      <c r="J28" s="16">
        <f>+D28/Notes!D$37</f>
        <v>0.696560731388768</v>
      </c>
      <c r="K28" s="16">
        <v>14.285714285714286</v>
      </c>
      <c r="L28" s="16">
        <v>0</v>
      </c>
      <c r="M28" s="15"/>
      <c r="N28" s="15">
        <v>0</v>
      </c>
      <c r="O28" s="15">
        <v>29.652380952380952</v>
      </c>
      <c r="P28" s="15">
        <f>+J28*Notes!B160</f>
        <v>2.168741837178929</v>
      </c>
      <c r="Q28" s="15">
        <v>44.478571428571435</v>
      </c>
      <c r="R28" s="15">
        <v>0</v>
      </c>
    </row>
    <row r="29" spans="1:18" ht="15">
      <c r="A29" s="13">
        <f>A28+1</f>
        <v>1730</v>
      </c>
      <c r="B29" s="16">
        <v>20</v>
      </c>
      <c r="C29" s="16">
        <v>4.5</v>
      </c>
      <c r="D29" s="16">
        <v>8</v>
      </c>
      <c r="E29" s="16">
        <v>11.5</v>
      </c>
      <c r="F29" s="16">
        <v>13</v>
      </c>
      <c r="G29" s="16"/>
      <c r="H29" s="16">
        <v>1.74140182847192</v>
      </c>
      <c r="I29" s="16">
        <v>5.357142857142858</v>
      </c>
      <c r="J29" s="16">
        <f>+D29/Notes!D$37</f>
        <v>0.696560731388768</v>
      </c>
      <c r="K29" s="16">
        <v>13.690476190476192</v>
      </c>
      <c r="L29" s="16">
        <v>15.476190476190476</v>
      </c>
      <c r="M29" s="15"/>
      <c r="N29" s="15">
        <v>5.421854592947323</v>
      </c>
      <c r="O29" s="15">
        <v>16.67946428571429</v>
      </c>
      <c r="P29" s="15">
        <f>+J29*Notes!B161</f>
        <v>2.168741837178929</v>
      </c>
      <c r="Q29" s="15">
        <v>42.62529761904762</v>
      </c>
      <c r="R29" s="15">
        <v>48.185119047619054</v>
      </c>
    </row>
    <row r="30" spans="1:18" ht="15">
      <c r="A30" s="13">
        <f>A29+1</f>
        <v>1731</v>
      </c>
      <c r="B30" s="16"/>
      <c r="C30" s="16">
        <v>4.2</v>
      </c>
      <c r="D30" s="16"/>
      <c r="E30" s="16">
        <v>8</v>
      </c>
      <c r="F30" s="16">
        <v>13.4</v>
      </c>
      <c r="G30" s="16"/>
      <c r="H30" s="16">
        <v>0</v>
      </c>
      <c r="I30" s="16">
        <v>5</v>
      </c>
      <c r="J30" s="16">
        <f>+D30/Notes!D$37</f>
        <v>0</v>
      </c>
      <c r="K30" s="16">
        <v>9.523809523809524</v>
      </c>
      <c r="L30" s="16">
        <v>15.952380952380953</v>
      </c>
      <c r="M30" s="15"/>
      <c r="N30" s="15">
        <v>0</v>
      </c>
      <c r="O30" s="15">
        <v>15.5675</v>
      </c>
      <c r="P30" s="15">
        <f>+J30*Notes!B162</f>
        <v>0</v>
      </c>
      <c r="Q30" s="15">
        <v>29.652380952380952</v>
      </c>
      <c r="R30" s="15">
        <v>49.6677380952381</v>
      </c>
    </row>
    <row r="31" spans="1:18" ht="15">
      <c r="A31" s="13">
        <f>A30+1</f>
        <v>1732</v>
      </c>
      <c r="B31" s="16">
        <v>24.5</v>
      </c>
      <c r="C31" s="16">
        <v>4.3</v>
      </c>
      <c r="D31" s="16">
        <v>6.2</v>
      </c>
      <c r="E31" s="16">
        <v>8</v>
      </c>
      <c r="F31" s="16">
        <v>12.7</v>
      </c>
      <c r="G31" s="16"/>
      <c r="H31" s="16">
        <v>2.133217239878102</v>
      </c>
      <c r="I31" s="16">
        <v>5.119047619047619</v>
      </c>
      <c r="J31" s="16">
        <f>+D31/Notes!D$37</f>
        <v>0.5398345668262952</v>
      </c>
      <c r="K31" s="16">
        <v>9.523809523809524</v>
      </c>
      <c r="L31" s="16">
        <v>15.119047619047619</v>
      </c>
      <c r="M31" s="15"/>
      <c r="N31" s="15">
        <v>6.641771876360471</v>
      </c>
      <c r="O31" s="15">
        <v>15.93815476190476</v>
      </c>
      <c r="P31" s="15">
        <f>+J31*Notes!B163</f>
        <v>1.68077492381367</v>
      </c>
      <c r="Q31" s="15">
        <v>29.652380952380952</v>
      </c>
      <c r="R31" s="15">
        <v>47.07315476190476</v>
      </c>
    </row>
    <row r="32" spans="1:18" ht="15">
      <c r="A32" s="13">
        <f>A31+1</f>
        <v>1733</v>
      </c>
      <c r="B32" s="16">
        <v>32</v>
      </c>
      <c r="C32" s="16">
        <v>4.7</v>
      </c>
      <c r="D32" s="16">
        <v>5.7</v>
      </c>
      <c r="E32" s="16">
        <v>8</v>
      </c>
      <c r="F32" s="16">
        <v>12</v>
      </c>
      <c r="G32" s="16"/>
      <c r="H32" s="16">
        <v>2.786242925555072</v>
      </c>
      <c r="I32" s="16">
        <v>5.595238095238096</v>
      </c>
      <c r="J32" s="16">
        <f>+D32/Notes!D$37</f>
        <v>0.4962995211144972</v>
      </c>
      <c r="K32" s="16">
        <v>9.523809523809524</v>
      </c>
      <c r="L32" s="16">
        <v>14.285714285714286</v>
      </c>
      <c r="M32" s="15"/>
      <c r="N32" s="15">
        <v>8.674967348715716</v>
      </c>
      <c r="O32" s="15">
        <v>17.420773809523812</v>
      </c>
      <c r="P32" s="15">
        <f>+J32*Notes!B164</f>
        <v>1.5452285589899872</v>
      </c>
      <c r="Q32" s="15">
        <v>29.652380952380952</v>
      </c>
      <c r="R32" s="15">
        <v>44.478571428571435</v>
      </c>
    </row>
    <row r="33" spans="1:18" ht="15">
      <c r="A33" s="13">
        <f>A32+1</f>
        <v>1734</v>
      </c>
      <c r="B33" s="16">
        <v>24</v>
      </c>
      <c r="C33" s="16">
        <v>5</v>
      </c>
      <c r="D33" s="16">
        <v>8</v>
      </c>
      <c r="E33" s="16"/>
      <c r="F33" s="16">
        <v>12</v>
      </c>
      <c r="G33" s="16"/>
      <c r="H33" s="16">
        <v>2.089682194166304</v>
      </c>
      <c r="I33" s="16">
        <v>5.9523809523809526</v>
      </c>
      <c r="J33" s="16">
        <f>+D33/Notes!D$37</f>
        <v>0.696560731388768</v>
      </c>
      <c r="K33" s="16">
        <v>0</v>
      </c>
      <c r="L33" s="16">
        <v>14.285714285714286</v>
      </c>
      <c r="M33" s="15"/>
      <c r="N33" s="15">
        <v>6.506225511536789</v>
      </c>
      <c r="O33" s="15">
        <v>18.5327380952381</v>
      </c>
      <c r="P33" s="15">
        <f>+J33*Notes!B165</f>
        <v>2.168741837178929</v>
      </c>
      <c r="Q33" s="15">
        <v>0</v>
      </c>
      <c r="R33" s="15">
        <v>44.478571428571435</v>
      </c>
    </row>
    <row r="34" spans="1:18" ht="15">
      <c r="A34" s="13">
        <v>1735</v>
      </c>
      <c r="B34" s="16">
        <v>30.8</v>
      </c>
      <c r="C34" s="16">
        <v>5.6</v>
      </c>
      <c r="D34" s="16">
        <v>8</v>
      </c>
      <c r="E34" s="16"/>
      <c r="F34" s="16">
        <v>12</v>
      </c>
      <c r="G34" s="16"/>
      <c r="H34" s="16">
        <v>2.6817588158467567</v>
      </c>
      <c r="I34" s="16">
        <v>6.666666666666666</v>
      </c>
      <c r="J34" s="16">
        <f>+D34/Notes!D$37</f>
        <v>0.696560731388768</v>
      </c>
      <c r="K34" s="16">
        <v>0</v>
      </c>
      <c r="L34" s="16">
        <v>14.285714285714286</v>
      </c>
      <c r="M34" s="15"/>
      <c r="N34" s="15">
        <v>8.349656073138878</v>
      </c>
      <c r="O34" s="15">
        <v>20.756666666666664</v>
      </c>
      <c r="P34" s="15">
        <f>+J34*Notes!B166</f>
        <v>2.168741837178929</v>
      </c>
      <c r="Q34" s="15">
        <v>0</v>
      </c>
      <c r="R34" s="15">
        <v>44.478571428571435</v>
      </c>
    </row>
    <row r="35" spans="1:18" ht="15">
      <c r="A35" s="13">
        <v>1736</v>
      </c>
      <c r="B35" s="16">
        <v>36</v>
      </c>
      <c r="C35" s="16">
        <v>6.5</v>
      </c>
      <c r="D35" s="16">
        <v>8</v>
      </c>
      <c r="E35" s="16"/>
      <c r="F35" s="16">
        <v>12</v>
      </c>
      <c r="G35" s="16"/>
      <c r="H35" s="16">
        <v>3.134523291249456</v>
      </c>
      <c r="I35" s="16">
        <v>7.738095238095238</v>
      </c>
      <c r="J35" s="16">
        <f>+D35/Notes!D$37</f>
        <v>0.696560731388768</v>
      </c>
      <c r="K35" s="16">
        <v>0</v>
      </c>
      <c r="L35" s="16">
        <v>14.285714285714286</v>
      </c>
      <c r="M35" s="15"/>
      <c r="N35" s="15">
        <v>9.759338267305182</v>
      </c>
      <c r="O35" s="15">
        <v>24.092559523809527</v>
      </c>
      <c r="P35" s="15">
        <f>+J35*Notes!B167</f>
        <v>2.168741837178929</v>
      </c>
      <c r="Q35" s="15">
        <v>0</v>
      </c>
      <c r="R35" s="15">
        <v>44.478571428571435</v>
      </c>
    </row>
    <row r="36" spans="1:18" ht="15">
      <c r="A36" s="13">
        <v>1737</v>
      </c>
      <c r="B36" s="16">
        <v>32</v>
      </c>
      <c r="C36" s="16">
        <v>4.6</v>
      </c>
      <c r="D36" s="16">
        <v>8</v>
      </c>
      <c r="E36" s="16"/>
      <c r="F36" s="16">
        <v>10</v>
      </c>
      <c r="G36" s="16"/>
      <c r="H36" s="16">
        <v>2.786242925555072</v>
      </c>
      <c r="I36" s="16">
        <v>5.476190476190476</v>
      </c>
      <c r="J36" s="16">
        <f>+D36/Notes!D$37</f>
        <v>0.696560731388768</v>
      </c>
      <c r="K36" s="16">
        <v>0</v>
      </c>
      <c r="L36" s="16">
        <v>11.904761904761905</v>
      </c>
      <c r="M36" s="15"/>
      <c r="N36" s="15">
        <v>8.674967348715716</v>
      </c>
      <c r="O36" s="15">
        <v>17.05011904761905</v>
      </c>
      <c r="P36" s="15">
        <f>+J36*Notes!B168</f>
        <v>2.168741837178929</v>
      </c>
      <c r="Q36" s="15">
        <v>0</v>
      </c>
      <c r="R36" s="15">
        <v>37.0654761904762</v>
      </c>
    </row>
    <row r="37" spans="1:18" ht="15">
      <c r="A37" s="13">
        <f aca="true" t="shared" si="0" ref="A37:A57">A36+1</f>
        <v>1738</v>
      </c>
      <c r="B37" s="16">
        <v>48</v>
      </c>
      <c r="C37" s="16">
        <v>4.9</v>
      </c>
      <c r="D37" s="16">
        <v>5.8</v>
      </c>
      <c r="E37" s="16"/>
      <c r="F37" s="16">
        <v>11.5</v>
      </c>
      <c r="G37" s="16"/>
      <c r="H37" s="16">
        <v>4.179364388332608</v>
      </c>
      <c r="I37" s="16">
        <v>5.833333333333334</v>
      </c>
      <c r="J37" s="16">
        <f>+D37/Notes!D$37</f>
        <v>0.5050065302568568</v>
      </c>
      <c r="K37" s="16">
        <v>0</v>
      </c>
      <c r="L37" s="16">
        <v>13.690476190476192</v>
      </c>
      <c r="M37" s="15"/>
      <c r="N37" s="15">
        <v>13.012451023073577</v>
      </c>
      <c r="O37" s="15">
        <v>18.162083333333335</v>
      </c>
      <c r="P37" s="15">
        <f>+J37*Notes!B169</f>
        <v>1.5723378319547239</v>
      </c>
      <c r="Q37" s="15">
        <v>0</v>
      </c>
      <c r="R37" s="15">
        <v>42.62529761904762</v>
      </c>
    </row>
    <row r="38" spans="1:18" ht="15">
      <c r="A38" s="13">
        <f t="shared" si="0"/>
        <v>1739</v>
      </c>
      <c r="B38" s="16">
        <v>24.6</v>
      </c>
      <c r="C38" s="16">
        <v>4.7</v>
      </c>
      <c r="D38" s="16">
        <v>5</v>
      </c>
      <c r="E38" s="16"/>
      <c r="F38" s="16">
        <v>12</v>
      </c>
      <c r="G38" s="16"/>
      <c r="H38" s="16">
        <v>2.1419242490204615</v>
      </c>
      <c r="I38" s="16">
        <v>5.595238095238096</v>
      </c>
      <c r="J38" s="16">
        <f>+D38/Notes!D$37</f>
        <v>0.43535045711798</v>
      </c>
      <c r="K38" s="16">
        <v>0</v>
      </c>
      <c r="L38" s="16">
        <v>14.285714285714286</v>
      </c>
      <c r="M38" s="15"/>
      <c r="N38" s="15">
        <v>6.668881149325207</v>
      </c>
      <c r="O38" s="15">
        <v>17.420773809523812</v>
      </c>
      <c r="P38" s="15">
        <f>+J38*Notes!B170</f>
        <v>1.3554636482368307</v>
      </c>
      <c r="Q38" s="15">
        <v>0</v>
      </c>
      <c r="R38" s="15">
        <v>44.478571428571435</v>
      </c>
    </row>
    <row r="39" spans="1:18" ht="15">
      <c r="A39" s="13">
        <f t="shared" si="0"/>
        <v>1740</v>
      </c>
      <c r="B39" s="16">
        <v>25</v>
      </c>
      <c r="C39" s="16">
        <v>4.4</v>
      </c>
      <c r="D39" s="16">
        <v>6.5</v>
      </c>
      <c r="E39" s="16"/>
      <c r="F39" s="16">
        <v>10</v>
      </c>
      <c r="G39" s="16"/>
      <c r="H39" s="16">
        <v>2.1767522855899</v>
      </c>
      <c r="I39" s="16">
        <v>5.238095238095239</v>
      </c>
      <c r="J39" s="16">
        <f>+D39/Notes!D$37</f>
        <v>0.5659555942533739</v>
      </c>
      <c r="K39" s="16">
        <v>0</v>
      </c>
      <c r="L39" s="16">
        <v>11.904761904761905</v>
      </c>
      <c r="M39" s="15"/>
      <c r="N39" s="15">
        <v>6.777318241184155</v>
      </c>
      <c r="O39" s="15">
        <v>16.30880952380953</v>
      </c>
      <c r="P39" s="15">
        <f>+J39*Notes!B171</f>
        <v>1.76210274270788</v>
      </c>
      <c r="Q39" s="15">
        <v>0</v>
      </c>
      <c r="R39" s="15">
        <v>37.0654761904762</v>
      </c>
    </row>
    <row r="40" spans="1:18" ht="15">
      <c r="A40" s="13">
        <f t="shared" si="0"/>
        <v>1741</v>
      </c>
      <c r="B40" s="16">
        <v>38</v>
      </c>
      <c r="C40" s="16">
        <v>5.4</v>
      </c>
      <c r="D40" s="16">
        <v>8</v>
      </c>
      <c r="E40" s="16"/>
      <c r="F40" s="16">
        <v>11</v>
      </c>
      <c r="G40" s="16"/>
      <c r="H40" s="16">
        <v>3.308663474096648</v>
      </c>
      <c r="I40" s="16">
        <v>6.428571428571429</v>
      </c>
      <c r="J40" s="16">
        <f>+D40/Notes!D$37</f>
        <v>0.696560731388768</v>
      </c>
      <c r="K40" s="16">
        <v>0</v>
      </c>
      <c r="L40" s="16">
        <v>13.095238095238095</v>
      </c>
      <c r="M40" s="15"/>
      <c r="N40" s="15">
        <v>10.301523726599914</v>
      </c>
      <c r="O40" s="15">
        <v>20.015357142857145</v>
      </c>
      <c r="P40" s="15">
        <f>+J40*Notes!B172</f>
        <v>2.168741837178929</v>
      </c>
      <c r="Q40" s="15">
        <v>0</v>
      </c>
      <c r="R40" s="15">
        <v>40.77202380952381</v>
      </c>
    </row>
    <row r="41" spans="1:18" ht="15">
      <c r="A41" s="13">
        <f t="shared" si="0"/>
        <v>1742</v>
      </c>
      <c r="B41" s="16">
        <v>54</v>
      </c>
      <c r="C41" s="16">
        <v>4.2</v>
      </c>
      <c r="D41" s="16">
        <v>8</v>
      </c>
      <c r="E41" s="16"/>
      <c r="F41" s="16">
        <v>10</v>
      </c>
      <c r="G41" s="16"/>
      <c r="H41" s="16">
        <v>4.7017849368741835</v>
      </c>
      <c r="I41" s="16">
        <v>5</v>
      </c>
      <c r="J41" s="16">
        <f>+D41/Notes!D$37</f>
        <v>0.696560731388768</v>
      </c>
      <c r="K41" s="16">
        <v>0</v>
      </c>
      <c r="L41" s="16">
        <v>11.904761904761905</v>
      </c>
      <c r="M41" s="15"/>
      <c r="N41" s="15">
        <v>14.639007400957771</v>
      </c>
      <c r="O41" s="15">
        <v>15.5675</v>
      </c>
      <c r="P41" s="15">
        <f>+J41*Notes!B173</f>
        <v>2.168741837178929</v>
      </c>
      <c r="Q41" s="15">
        <v>0</v>
      </c>
      <c r="R41" s="15">
        <v>37.0654761904762</v>
      </c>
    </row>
    <row r="42" spans="1:18" ht="15">
      <c r="A42" s="13">
        <f t="shared" si="0"/>
        <v>1743</v>
      </c>
      <c r="B42" s="16">
        <v>42.5</v>
      </c>
      <c r="C42" s="16">
        <v>4.5</v>
      </c>
      <c r="D42" s="16">
        <v>8</v>
      </c>
      <c r="E42" s="16"/>
      <c r="F42" s="16">
        <v>10</v>
      </c>
      <c r="G42" s="16"/>
      <c r="H42" s="16">
        <v>3.70047888550283</v>
      </c>
      <c r="I42" s="16">
        <v>5.357142857142858</v>
      </c>
      <c r="J42" s="16">
        <f>+D42/Notes!D$37</f>
        <v>0.696560731388768</v>
      </c>
      <c r="K42" s="16">
        <v>0</v>
      </c>
      <c r="L42" s="16">
        <v>11.904761904761905</v>
      </c>
      <c r="M42" s="15"/>
      <c r="N42" s="15">
        <v>11.521441010013062</v>
      </c>
      <c r="O42" s="15">
        <v>16.67946428571429</v>
      </c>
      <c r="P42" s="15">
        <f>+J42*Notes!B174</f>
        <v>2.168741837178929</v>
      </c>
      <c r="Q42" s="15">
        <v>0</v>
      </c>
      <c r="R42" s="15">
        <v>37.0654761904762</v>
      </c>
    </row>
    <row r="43" spans="1:18" ht="15">
      <c r="A43" s="13">
        <f t="shared" si="0"/>
        <v>1744</v>
      </c>
      <c r="B43" s="16">
        <v>20</v>
      </c>
      <c r="C43" s="16">
        <v>4</v>
      </c>
      <c r="D43" s="16">
        <v>8</v>
      </c>
      <c r="E43" s="16">
        <v>7</v>
      </c>
      <c r="F43" s="16">
        <v>10</v>
      </c>
      <c r="G43" s="16"/>
      <c r="H43" s="16">
        <v>1.74140182847192</v>
      </c>
      <c r="I43" s="16">
        <v>4.761904761904762</v>
      </c>
      <c r="J43" s="16">
        <f>+D43/Notes!D$37</f>
        <v>0.696560731388768</v>
      </c>
      <c r="K43" s="16">
        <v>8.333333333333334</v>
      </c>
      <c r="L43" s="16">
        <v>11.904761904761905</v>
      </c>
      <c r="M43" s="15"/>
      <c r="N43" s="15">
        <v>5.421854592947323</v>
      </c>
      <c r="O43" s="15">
        <v>14.826190476190476</v>
      </c>
      <c r="P43" s="15">
        <f>+J43*Notes!B175</f>
        <v>2.168741837178929</v>
      </c>
      <c r="Q43" s="15">
        <v>25.945833333333336</v>
      </c>
      <c r="R43" s="15">
        <v>37.0654761904762</v>
      </c>
    </row>
    <row r="44" spans="1:18" ht="15">
      <c r="A44" s="13">
        <f t="shared" si="0"/>
        <v>1745</v>
      </c>
      <c r="B44" s="16"/>
      <c r="C44" s="16">
        <v>4</v>
      </c>
      <c r="D44" s="16">
        <v>8</v>
      </c>
      <c r="E44" s="16">
        <v>8</v>
      </c>
      <c r="F44" s="16">
        <v>10.2</v>
      </c>
      <c r="G44" s="16"/>
      <c r="H44" s="16">
        <v>0</v>
      </c>
      <c r="I44" s="16">
        <v>4.761904761904762</v>
      </c>
      <c r="J44" s="16">
        <f>+D44/Notes!D$37</f>
        <v>0.696560731388768</v>
      </c>
      <c r="K44" s="16">
        <v>9.523809523809524</v>
      </c>
      <c r="L44" s="16">
        <v>12.142857142857142</v>
      </c>
      <c r="M44" s="15"/>
      <c r="N44" s="15">
        <v>0</v>
      </c>
      <c r="O44" s="15">
        <v>14.826190476190476</v>
      </c>
      <c r="P44" s="15">
        <f>+J44*Notes!B176</f>
        <v>2.168741837178929</v>
      </c>
      <c r="Q44" s="15">
        <v>29.652380952380952</v>
      </c>
      <c r="R44" s="15">
        <v>37.806785714285716</v>
      </c>
    </row>
    <row r="45" spans="1:18" ht="15">
      <c r="A45" s="13">
        <f t="shared" si="0"/>
        <v>1746</v>
      </c>
      <c r="B45" s="16">
        <v>16</v>
      </c>
      <c r="C45" s="16">
        <v>4.1</v>
      </c>
      <c r="D45" s="16">
        <v>7.5</v>
      </c>
      <c r="E45" s="16">
        <v>8</v>
      </c>
      <c r="F45" s="16">
        <v>12</v>
      </c>
      <c r="G45" s="16"/>
      <c r="H45" s="16">
        <v>1.393121462777536</v>
      </c>
      <c r="I45" s="16">
        <v>4.8809523809523805</v>
      </c>
      <c r="J45" s="16">
        <f>+D45/Notes!D$37</f>
        <v>0.65302568567697</v>
      </c>
      <c r="K45" s="16">
        <v>9.523809523809524</v>
      </c>
      <c r="L45" s="16">
        <v>14.285714285714286</v>
      </c>
      <c r="M45" s="15"/>
      <c r="N45" s="15">
        <v>4.337483674357858</v>
      </c>
      <c r="O45" s="15">
        <v>15.196845238095237</v>
      </c>
      <c r="P45" s="15">
        <f>+J45*Notes!B177</f>
        <v>2.033195472355246</v>
      </c>
      <c r="Q45" s="15">
        <v>29.652380952380952</v>
      </c>
      <c r="R45" s="15">
        <v>44.478571428571435</v>
      </c>
    </row>
    <row r="46" spans="1:18" ht="15">
      <c r="A46" s="13">
        <f t="shared" si="0"/>
        <v>1747</v>
      </c>
      <c r="B46" s="16">
        <v>23.2</v>
      </c>
      <c r="C46" s="16">
        <v>4.1</v>
      </c>
      <c r="D46" s="16">
        <v>5.7</v>
      </c>
      <c r="E46" s="16">
        <v>8</v>
      </c>
      <c r="F46" s="16">
        <v>14.7</v>
      </c>
      <c r="G46" s="16"/>
      <c r="H46" s="16">
        <v>2.0200261210274273</v>
      </c>
      <c r="I46" s="16">
        <v>4.8809523809523805</v>
      </c>
      <c r="J46" s="16">
        <f>+D46/Notes!D$37</f>
        <v>0.4962995211144972</v>
      </c>
      <c r="K46" s="16">
        <v>9.523809523809524</v>
      </c>
      <c r="L46" s="16">
        <v>17.5</v>
      </c>
      <c r="M46" s="15"/>
      <c r="N46" s="15">
        <v>6.2893513278188955</v>
      </c>
      <c r="O46" s="15">
        <v>15.196845238095237</v>
      </c>
      <c r="P46" s="15">
        <f>+J46*Notes!B178</f>
        <v>1.5452285589899872</v>
      </c>
      <c r="Q46" s="15">
        <v>29.652380952380952</v>
      </c>
      <c r="R46" s="15">
        <v>54.48625</v>
      </c>
    </row>
    <row r="47" spans="1:18" ht="15">
      <c r="A47" s="13">
        <f t="shared" si="0"/>
        <v>1748</v>
      </c>
      <c r="B47" s="16">
        <v>24</v>
      </c>
      <c r="C47" s="16">
        <v>4.2</v>
      </c>
      <c r="D47" s="16">
        <v>5</v>
      </c>
      <c r="E47" s="16"/>
      <c r="F47" s="16">
        <v>17.8</v>
      </c>
      <c r="G47" s="16"/>
      <c r="H47" s="16">
        <v>2.089682194166304</v>
      </c>
      <c r="I47" s="16">
        <v>5</v>
      </c>
      <c r="J47" s="16">
        <f>+D47/Notes!D$37</f>
        <v>0.43535045711798</v>
      </c>
      <c r="K47" s="16">
        <v>0</v>
      </c>
      <c r="L47" s="16">
        <v>21.190476190476193</v>
      </c>
      <c r="M47" s="15"/>
      <c r="N47" s="15">
        <v>6.506225511536789</v>
      </c>
      <c r="O47" s="15">
        <v>15.5675</v>
      </c>
      <c r="P47" s="15">
        <f>+J47*Notes!B179</f>
        <v>1.3554636482368307</v>
      </c>
      <c r="Q47" s="15">
        <v>0</v>
      </c>
      <c r="R47" s="15">
        <v>65.97654761904764</v>
      </c>
    </row>
    <row r="48" spans="1:18" ht="15">
      <c r="A48" s="13">
        <f t="shared" si="0"/>
        <v>1749</v>
      </c>
      <c r="B48" s="16">
        <v>21.2</v>
      </c>
      <c r="C48" s="16">
        <v>4.2</v>
      </c>
      <c r="D48" s="16">
        <v>4.8</v>
      </c>
      <c r="E48" s="16">
        <v>8</v>
      </c>
      <c r="F48" s="16">
        <v>20</v>
      </c>
      <c r="G48" s="16"/>
      <c r="H48" s="16">
        <v>1.845885938180235</v>
      </c>
      <c r="I48" s="16">
        <v>5</v>
      </c>
      <c r="J48" s="16">
        <f>+D48/Notes!D$37</f>
        <v>0.41793643883326076</v>
      </c>
      <c r="K48" s="16">
        <v>9.523809523809524</v>
      </c>
      <c r="L48" s="16">
        <v>23.80952380952381</v>
      </c>
      <c r="M48" s="15"/>
      <c r="N48" s="15">
        <v>5.747165868524162</v>
      </c>
      <c r="O48" s="15">
        <v>15.5675</v>
      </c>
      <c r="P48" s="15">
        <f>+J48*Notes!B180</f>
        <v>1.3012451023073575</v>
      </c>
      <c r="Q48" s="15">
        <v>29.652380952380952</v>
      </c>
      <c r="R48" s="15">
        <v>74.1309523809524</v>
      </c>
    </row>
    <row r="49" spans="1:18" ht="15">
      <c r="A49" s="13">
        <f t="shared" si="0"/>
        <v>1750</v>
      </c>
      <c r="B49" s="16">
        <v>20</v>
      </c>
      <c r="C49" s="16">
        <v>4</v>
      </c>
      <c r="D49" s="16">
        <v>4.9</v>
      </c>
      <c r="E49" s="16"/>
      <c r="F49" s="16">
        <v>18.4</v>
      </c>
      <c r="G49" s="16"/>
      <c r="H49" s="16">
        <v>1.74140182847192</v>
      </c>
      <c r="I49" s="16">
        <v>4.761904761904762</v>
      </c>
      <c r="J49" s="16">
        <f>+D49/Notes!D$37</f>
        <v>0.4266434479756204</v>
      </c>
      <c r="K49" s="16">
        <v>0</v>
      </c>
      <c r="L49" s="16">
        <v>21.904761904761905</v>
      </c>
      <c r="M49" s="15"/>
      <c r="N49" s="15">
        <v>5.421854592947323</v>
      </c>
      <c r="O49" s="15">
        <v>14.826190476190476</v>
      </c>
      <c r="P49" s="15">
        <f>+J49*Notes!B181</f>
        <v>1.3283543752720943</v>
      </c>
      <c r="Q49" s="15">
        <v>0</v>
      </c>
      <c r="R49" s="15">
        <v>68.2004761904762</v>
      </c>
    </row>
    <row r="50" spans="1:18" ht="15">
      <c r="A50" s="13">
        <f t="shared" si="0"/>
        <v>1751</v>
      </c>
      <c r="B50" s="16"/>
      <c r="C50" s="16">
        <v>4.2</v>
      </c>
      <c r="D50" s="16">
        <v>4</v>
      </c>
      <c r="E50" s="16"/>
      <c r="F50" s="16">
        <v>17.3</v>
      </c>
      <c r="G50" s="16"/>
      <c r="H50" s="16">
        <v>0</v>
      </c>
      <c r="I50" s="16">
        <v>5</v>
      </c>
      <c r="J50" s="16">
        <f>+D50/Notes!D$37</f>
        <v>0.348280365694384</v>
      </c>
      <c r="K50" s="16">
        <v>0</v>
      </c>
      <c r="L50" s="16">
        <v>20.5952380952381</v>
      </c>
      <c r="M50" s="15"/>
      <c r="N50" s="15">
        <v>0</v>
      </c>
      <c r="O50" s="15">
        <v>15.5675</v>
      </c>
      <c r="P50" s="15">
        <f>+J50*Notes!B182</f>
        <v>1.0843709185894645</v>
      </c>
      <c r="Q50" s="15">
        <v>0</v>
      </c>
      <c r="R50" s="15">
        <v>64.12327380952382</v>
      </c>
    </row>
    <row r="51" spans="1:18" ht="15">
      <c r="A51" s="13">
        <f t="shared" si="0"/>
        <v>1752</v>
      </c>
      <c r="B51" s="16"/>
      <c r="C51" s="16">
        <v>4</v>
      </c>
      <c r="D51" s="16">
        <v>4</v>
      </c>
      <c r="E51" s="16"/>
      <c r="F51" s="16">
        <v>16</v>
      </c>
      <c r="G51" s="16"/>
      <c r="H51" s="16">
        <v>0</v>
      </c>
      <c r="I51" s="16">
        <v>4.761904761904762</v>
      </c>
      <c r="J51" s="16">
        <f>+D51/Notes!D$37</f>
        <v>0.348280365694384</v>
      </c>
      <c r="K51" s="16">
        <v>0</v>
      </c>
      <c r="L51" s="16">
        <v>19.047619047619047</v>
      </c>
      <c r="M51" s="15"/>
      <c r="N51" s="15">
        <v>0</v>
      </c>
      <c r="O51" s="15">
        <v>14.826190476190476</v>
      </c>
      <c r="P51" s="15">
        <f>+J51*Notes!B183</f>
        <v>1.0843709185894645</v>
      </c>
      <c r="Q51" s="15">
        <v>0</v>
      </c>
      <c r="R51" s="15">
        <v>59.304761904761904</v>
      </c>
    </row>
    <row r="52" spans="1:18" ht="15">
      <c r="A52" s="13">
        <f t="shared" si="0"/>
        <v>1753</v>
      </c>
      <c r="B52" s="16">
        <v>25.3</v>
      </c>
      <c r="C52" s="16">
        <v>4</v>
      </c>
      <c r="D52" s="16">
        <v>4</v>
      </c>
      <c r="E52" s="16"/>
      <c r="F52" s="16">
        <v>20.3</v>
      </c>
      <c r="G52" s="16"/>
      <c r="H52" s="16">
        <v>2.202873313016979</v>
      </c>
      <c r="I52" s="16">
        <v>4.761904761904762</v>
      </c>
      <c r="J52" s="16">
        <f>+D52/Notes!D$37</f>
        <v>0.348280365694384</v>
      </c>
      <c r="K52" s="16">
        <v>0</v>
      </c>
      <c r="L52" s="16">
        <v>24.166666666666668</v>
      </c>
      <c r="M52" s="15"/>
      <c r="N52" s="15">
        <v>6.858646060078364</v>
      </c>
      <c r="O52" s="15">
        <v>14.826190476190476</v>
      </c>
      <c r="P52" s="15">
        <f>+J52*Notes!B184</f>
        <v>1.0843709185894645</v>
      </c>
      <c r="Q52" s="15">
        <v>0</v>
      </c>
      <c r="R52" s="15">
        <v>75.24291666666667</v>
      </c>
    </row>
    <row r="53" spans="1:18" ht="15">
      <c r="A53" s="13">
        <f t="shared" si="0"/>
        <v>1754</v>
      </c>
      <c r="B53" s="16">
        <v>25</v>
      </c>
      <c r="C53" s="16">
        <v>3.9</v>
      </c>
      <c r="D53" s="16">
        <v>8</v>
      </c>
      <c r="E53" s="16"/>
      <c r="F53" s="16">
        <v>20</v>
      </c>
      <c r="G53" s="16"/>
      <c r="H53" s="16">
        <v>2.1767522855899</v>
      </c>
      <c r="I53" s="16">
        <v>4.642857142857143</v>
      </c>
      <c r="J53" s="16">
        <f>+D53/Notes!D$37</f>
        <v>0.696560731388768</v>
      </c>
      <c r="K53" s="16">
        <v>0</v>
      </c>
      <c r="L53" s="16">
        <v>23.80952380952381</v>
      </c>
      <c r="M53" s="15"/>
      <c r="N53" s="15">
        <v>6.777318241184155</v>
      </c>
      <c r="O53" s="15">
        <v>14.455535714285716</v>
      </c>
      <c r="P53" s="15">
        <f>+J53*Notes!B185</f>
        <v>2.168741837178929</v>
      </c>
      <c r="Q53" s="15">
        <v>0</v>
      </c>
      <c r="R53" s="15">
        <v>74.1309523809524</v>
      </c>
    </row>
    <row r="54" spans="1:18" ht="15">
      <c r="A54" s="13">
        <f t="shared" si="0"/>
        <v>1755</v>
      </c>
      <c r="B54" s="16">
        <v>24</v>
      </c>
      <c r="C54" s="16">
        <v>3.9</v>
      </c>
      <c r="D54" s="16">
        <v>7</v>
      </c>
      <c r="E54" s="16"/>
      <c r="F54" s="16">
        <v>18.6</v>
      </c>
      <c r="G54" s="16"/>
      <c r="H54" s="16">
        <v>2.089682194166304</v>
      </c>
      <c r="I54" s="16">
        <v>4.642857142857143</v>
      </c>
      <c r="J54" s="16">
        <f>+D54/Notes!D$37</f>
        <v>0.6094906399651719</v>
      </c>
      <c r="K54" s="16">
        <v>0</v>
      </c>
      <c r="L54" s="16">
        <v>22.142857142857146</v>
      </c>
      <c r="M54" s="15"/>
      <c r="N54" s="15">
        <v>6.506225511536789</v>
      </c>
      <c r="O54" s="15">
        <v>14.455535714285716</v>
      </c>
      <c r="P54" s="15">
        <f>+J54*Notes!B186</f>
        <v>1.897649107531563</v>
      </c>
      <c r="Q54" s="15">
        <v>0</v>
      </c>
      <c r="R54" s="15">
        <v>68.94178571428573</v>
      </c>
    </row>
    <row r="55" spans="1:18" ht="15">
      <c r="A55" s="13">
        <f t="shared" si="0"/>
        <v>1756</v>
      </c>
      <c r="B55" s="16">
        <v>27.2</v>
      </c>
      <c r="C55" s="16">
        <v>4.4</v>
      </c>
      <c r="D55" s="16">
        <v>4</v>
      </c>
      <c r="E55" s="16"/>
      <c r="F55" s="16">
        <v>19.7</v>
      </c>
      <c r="G55" s="16"/>
      <c r="H55" s="16">
        <v>2.3683064867218113</v>
      </c>
      <c r="I55" s="16">
        <v>5.238095238095239</v>
      </c>
      <c r="J55" s="16">
        <f>+D55/Notes!D$37</f>
        <v>0.348280365694384</v>
      </c>
      <c r="K55" s="16">
        <v>0</v>
      </c>
      <c r="L55" s="16">
        <v>23.452380952380953</v>
      </c>
      <c r="M55" s="15"/>
      <c r="N55" s="15">
        <v>7.37372224640836</v>
      </c>
      <c r="O55" s="15">
        <v>16.30880952380953</v>
      </c>
      <c r="P55" s="15">
        <f>+J55*Notes!B187</f>
        <v>1.0843709185894645</v>
      </c>
      <c r="Q55" s="15">
        <v>0</v>
      </c>
      <c r="R55" s="15">
        <v>73.0189880952381</v>
      </c>
    </row>
    <row r="56" spans="1:18" ht="15">
      <c r="A56" s="13">
        <f t="shared" si="0"/>
        <v>1757</v>
      </c>
      <c r="B56" s="16">
        <v>22</v>
      </c>
      <c r="C56" s="16">
        <v>4.1</v>
      </c>
      <c r="D56" s="16">
        <v>4</v>
      </c>
      <c r="E56" s="16"/>
      <c r="F56" s="16">
        <v>16.6</v>
      </c>
      <c r="G56" s="16"/>
      <c r="H56" s="16">
        <v>1.915542011319112</v>
      </c>
      <c r="I56" s="16">
        <v>4.8809523809523805</v>
      </c>
      <c r="J56" s="16">
        <f>+D56/Notes!D$37</f>
        <v>0.348280365694384</v>
      </c>
      <c r="K56" s="16">
        <v>0</v>
      </c>
      <c r="L56" s="16">
        <v>19.761904761904763</v>
      </c>
      <c r="M56" s="15"/>
      <c r="N56" s="15">
        <v>5.964040052242055</v>
      </c>
      <c r="O56" s="15">
        <v>15.196845238095237</v>
      </c>
      <c r="P56" s="15">
        <f>+J56*Notes!B188</f>
        <v>1.0843709185894645</v>
      </c>
      <c r="Q56" s="15">
        <v>0</v>
      </c>
      <c r="R56" s="15">
        <v>61.528690476190484</v>
      </c>
    </row>
    <row r="57" spans="1:18" ht="15">
      <c r="A57" s="13">
        <f t="shared" si="0"/>
        <v>1758</v>
      </c>
      <c r="B57" s="16"/>
      <c r="C57" s="16">
        <v>5</v>
      </c>
      <c r="D57" s="16">
        <v>4</v>
      </c>
      <c r="E57" s="16"/>
      <c r="F57" s="16">
        <v>20</v>
      </c>
      <c r="G57" s="16"/>
      <c r="H57" s="16">
        <v>0</v>
      </c>
      <c r="I57" s="16">
        <v>5.9523809523809526</v>
      </c>
      <c r="J57" s="16">
        <f>+D57/Notes!D$37</f>
        <v>0.348280365694384</v>
      </c>
      <c r="K57" s="16">
        <v>0</v>
      </c>
      <c r="L57" s="16">
        <v>23.80952380952381</v>
      </c>
      <c r="M57" s="15"/>
      <c r="N57" s="15">
        <v>0</v>
      </c>
      <c r="O57" s="15">
        <v>18.5327380952381</v>
      </c>
      <c r="P57" s="15">
        <f>+J57*Notes!B189</f>
        <v>1.0843709185894645</v>
      </c>
      <c r="Q57" s="15">
        <v>0</v>
      </c>
      <c r="R57" s="15">
        <v>74.1309523809524</v>
      </c>
    </row>
    <row r="58" spans="1:18" ht="15">
      <c r="A58" s="13">
        <v>1759</v>
      </c>
      <c r="B58" s="16">
        <v>20</v>
      </c>
      <c r="C58" s="16">
        <v>4.3</v>
      </c>
      <c r="D58" s="16"/>
      <c r="E58" s="16"/>
      <c r="F58" s="16"/>
      <c r="G58" s="16"/>
      <c r="H58" s="16">
        <v>1.74140182847192</v>
      </c>
      <c r="I58" s="16">
        <v>5.119047619047619</v>
      </c>
      <c r="J58" s="16">
        <f>+D58/Notes!D$37</f>
        <v>0</v>
      </c>
      <c r="K58" s="16">
        <v>0</v>
      </c>
      <c r="L58" s="16">
        <v>0</v>
      </c>
      <c r="M58" s="15"/>
      <c r="N58" s="15">
        <v>5.421854592947323</v>
      </c>
      <c r="O58" s="15">
        <v>15.93815476190476</v>
      </c>
      <c r="P58" s="15">
        <f>+J58*Notes!B190</f>
        <v>0</v>
      </c>
      <c r="Q58" s="15">
        <v>0</v>
      </c>
      <c r="R58" s="15">
        <v>0</v>
      </c>
    </row>
    <row r="59" spans="1:18" ht="15">
      <c r="A59" s="13">
        <f>A58+1</f>
        <v>1760</v>
      </c>
      <c r="B59" s="16"/>
      <c r="C59" s="16"/>
      <c r="D59" s="16">
        <v>4</v>
      </c>
      <c r="E59" s="16"/>
      <c r="F59" s="16">
        <v>10.6</v>
      </c>
      <c r="G59" s="16"/>
      <c r="H59" s="16">
        <v>0</v>
      </c>
      <c r="I59" s="16">
        <v>0</v>
      </c>
      <c r="J59" s="16">
        <f>+D59/Notes!D$37</f>
        <v>0.348280365694384</v>
      </c>
      <c r="K59" s="16">
        <v>0</v>
      </c>
      <c r="L59" s="16">
        <v>12.619047619047619</v>
      </c>
      <c r="M59" s="15"/>
      <c r="N59" s="15">
        <v>0</v>
      </c>
      <c r="O59" s="15">
        <v>0</v>
      </c>
      <c r="P59" s="15">
        <f>+J59*Notes!B191</f>
        <v>1.0843709185894645</v>
      </c>
      <c r="Q59" s="15">
        <v>0</v>
      </c>
      <c r="R59" s="15">
        <v>39.28940476190476</v>
      </c>
    </row>
    <row r="60" spans="1:18" ht="15">
      <c r="A60" s="13">
        <f>A59+1</f>
        <v>1761</v>
      </c>
      <c r="B60" s="16">
        <v>21.5</v>
      </c>
      <c r="C60" s="16">
        <v>4.3</v>
      </c>
      <c r="D60" s="16">
        <v>6</v>
      </c>
      <c r="E60" s="16">
        <v>8</v>
      </c>
      <c r="F60" s="16">
        <v>9.2</v>
      </c>
      <c r="G60" s="16"/>
      <c r="H60" s="16">
        <v>1.872006965607314</v>
      </c>
      <c r="I60" s="16">
        <v>5.119047619047619</v>
      </c>
      <c r="J60" s="16">
        <f>+D60/Notes!D$37</f>
        <v>0.522420548541576</v>
      </c>
      <c r="K60" s="16">
        <v>9.523809523809524</v>
      </c>
      <c r="L60" s="16">
        <v>10.952380952380953</v>
      </c>
      <c r="M60" s="15"/>
      <c r="N60" s="15">
        <v>5.828493687418372</v>
      </c>
      <c r="O60" s="15">
        <v>15.93815476190476</v>
      </c>
      <c r="P60" s="15">
        <f>+J60*Notes!B192</f>
        <v>1.6265563778841972</v>
      </c>
      <c r="Q60" s="15">
        <v>29.652380952380952</v>
      </c>
      <c r="R60" s="15">
        <v>34.1002380952381</v>
      </c>
    </row>
    <row r="61" spans="1:18" ht="15">
      <c r="A61" s="13">
        <f>A60+1</f>
        <v>1762</v>
      </c>
      <c r="B61" s="16">
        <v>23</v>
      </c>
      <c r="C61" s="16"/>
      <c r="D61" s="16">
        <v>4</v>
      </c>
      <c r="E61" s="16"/>
      <c r="F61" s="16">
        <v>10.8</v>
      </c>
      <c r="G61" s="16"/>
      <c r="H61" s="16">
        <v>2.002612102742708</v>
      </c>
      <c r="I61" s="16">
        <v>0</v>
      </c>
      <c r="J61" s="16">
        <f>+D61/Notes!D$37</f>
        <v>0.348280365694384</v>
      </c>
      <c r="K61" s="16">
        <v>0</v>
      </c>
      <c r="L61" s="16">
        <v>12.857142857142858</v>
      </c>
      <c r="M61" s="15"/>
      <c r="N61" s="15">
        <v>6.235132781889423</v>
      </c>
      <c r="O61" s="15">
        <v>0</v>
      </c>
      <c r="P61" s="15">
        <f>+J61*Notes!B193</f>
        <v>1.0843709185894645</v>
      </c>
      <c r="Q61" s="15">
        <v>0</v>
      </c>
      <c r="R61" s="15">
        <v>40.03071428571429</v>
      </c>
    </row>
    <row r="62" spans="1:16" ht="15">
      <c r="A62" s="12"/>
      <c r="B62" s="20"/>
      <c r="C62" s="20"/>
      <c r="D62" s="20"/>
      <c r="L62" s="15"/>
      <c r="M62" s="15"/>
      <c r="N62" s="15"/>
      <c r="O62" s="15"/>
      <c r="P62" s="15"/>
    </row>
    <row r="63" spans="1:19" ht="15">
      <c r="A63" s="12"/>
      <c r="B63" s="20"/>
      <c r="C63" s="20"/>
      <c r="D63" s="20"/>
      <c r="E63" s="20"/>
      <c r="N63" s="15"/>
      <c r="O63" s="15"/>
      <c r="P63" s="15"/>
      <c r="Q63" s="15"/>
      <c r="R63" s="15"/>
      <c r="S63" s="15"/>
    </row>
    <row r="64" spans="1:19" ht="15">
      <c r="A64" s="12"/>
      <c r="B64" s="20"/>
      <c r="C64" s="20"/>
      <c r="D64" s="20"/>
      <c r="E64" s="20"/>
      <c r="N64" s="15"/>
      <c r="O64" s="15"/>
      <c r="P64" s="15"/>
      <c r="Q64" s="15"/>
      <c r="R64" s="15"/>
      <c r="S64" s="15"/>
    </row>
    <row r="65" spans="1:19" ht="15">
      <c r="A65" s="12"/>
      <c r="B65" s="20"/>
      <c r="C65" s="20"/>
      <c r="D65" s="20"/>
      <c r="E65" s="20"/>
      <c r="N65" s="15"/>
      <c r="O65" s="15"/>
      <c r="P65" s="15"/>
      <c r="Q65" s="15"/>
      <c r="R65" s="15"/>
      <c r="S65" s="15"/>
    </row>
    <row r="66" spans="1:5" ht="15">
      <c r="A66" s="12"/>
      <c r="B66" s="20"/>
      <c r="C66" s="20"/>
      <c r="D66" s="20"/>
      <c r="E66" s="20"/>
    </row>
    <row r="67" spans="1:5" ht="15">
      <c r="A67" s="12"/>
      <c r="B67" s="20"/>
      <c r="C67" s="20"/>
      <c r="D67" s="20"/>
      <c r="E67" s="20"/>
    </row>
    <row r="68" spans="1:5" ht="15">
      <c r="A68" s="12"/>
      <c r="B68" s="20"/>
      <c r="C68" s="20"/>
      <c r="D68" s="20"/>
      <c r="E68" s="20"/>
    </row>
    <row r="69" spans="1:5" ht="15">
      <c r="A69" s="12"/>
      <c r="B69" s="20"/>
      <c r="C69" s="20"/>
      <c r="D69" s="20"/>
      <c r="E69" s="20"/>
    </row>
    <row r="70" spans="1:5" ht="15">
      <c r="A70" s="12"/>
      <c r="B70" s="20"/>
      <c r="C70" s="20"/>
      <c r="D70" s="20"/>
      <c r="E70" s="20"/>
    </row>
    <row r="71" spans="1:5" ht="15">
      <c r="A71" s="12"/>
      <c r="B71" s="20"/>
      <c r="C71" s="20"/>
      <c r="D71" s="20"/>
      <c r="E71" s="20"/>
    </row>
    <row r="72" spans="1:5" ht="15">
      <c r="A72" s="12"/>
      <c r="B72" s="20"/>
      <c r="C72" s="20"/>
      <c r="D72" s="20"/>
      <c r="E72" s="20"/>
    </row>
    <row r="73" spans="1:5" ht="15">
      <c r="A73" s="12"/>
      <c r="B73" s="20"/>
      <c r="C73" s="20"/>
      <c r="D73" s="20"/>
      <c r="E73" s="20"/>
    </row>
    <row r="74" spans="1:5" ht="15">
      <c r="A74" s="12"/>
      <c r="B74" s="20"/>
      <c r="C74" s="20"/>
      <c r="D74" s="20"/>
      <c r="E74" s="20"/>
    </row>
    <row r="75" spans="1:5" ht="15">
      <c r="A75" s="12"/>
      <c r="B75" s="20"/>
      <c r="C75" s="20"/>
      <c r="D75" s="20"/>
      <c r="E75" s="20"/>
    </row>
    <row r="76" spans="1:5" ht="15">
      <c r="A76" s="12"/>
      <c r="B76" s="20"/>
      <c r="C76" s="20"/>
      <c r="D76" s="20"/>
      <c r="E76" s="20"/>
    </row>
    <row r="77" spans="1:5" ht="15">
      <c r="A77" s="12"/>
      <c r="B77" s="20"/>
      <c r="C77" s="20"/>
      <c r="D77" s="20"/>
      <c r="E77" s="20"/>
    </row>
    <row r="78" spans="1:5" ht="15">
      <c r="A78" s="12"/>
      <c r="B78" s="20"/>
      <c r="C78" s="20"/>
      <c r="D78" s="20"/>
      <c r="E78" s="20"/>
    </row>
    <row r="79" spans="1:5" ht="15">
      <c r="A79" s="12"/>
      <c r="B79" s="20"/>
      <c r="C79" s="20"/>
      <c r="D79" s="20"/>
      <c r="E79" s="20"/>
    </row>
    <row r="80" spans="1:5" ht="15">
      <c r="A80" s="12"/>
      <c r="B80" s="20"/>
      <c r="C80" s="20"/>
      <c r="D80" s="20"/>
      <c r="E80" s="20"/>
    </row>
    <row r="81" spans="1:5" ht="15">
      <c r="A81" s="12"/>
      <c r="B81" s="20"/>
      <c r="C81" s="20"/>
      <c r="D81" s="20"/>
      <c r="E81" s="20"/>
    </row>
    <row r="82" spans="1:5" ht="15">
      <c r="A82" s="12"/>
      <c r="B82" s="20"/>
      <c r="C82" s="20"/>
      <c r="D82" s="20"/>
      <c r="E82" s="20"/>
    </row>
    <row r="83" spans="1:5" ht="15">
      <c r="A83" s="12"/>
      <c r="B83" s="20"/>
      <c r="C83" s="20"/>
      <c r="D83" s="20"/>
      <c r="E83" s="20"/>
    </row>
    <row r="84" spans="1:5" ht="15">
      <c r="A84" s="12"/>
      <c r="B84" s="20"/>
      <c r="C84" s="20"/>
      <c r="D84" s="20"/>
      <c r="E84" s="20"/>
    </row>
    <row r="85" spans="1:5" ht="15">
      <c r="A85" s="12"/>
      <c r="B85" s="20"/>
      <c r="C85" s="20"/>
      <c r="D85" s="20"/>
      <c r="E85" s="20"/>
    </row>
    <row r="86" spans="1:5" ht="15">
      <c r="A86" s="12"/>
      <c r="B86" s="20"/>
      <c r="C86" s="20"/>
      <c r="D86" s="20"/>
      <c r="E86" s="20"/>
    </row>
    <row r="87" spans="1:5" ht="15">
      <c r="A87" s="12"/>
      <c r="B87" s="20"/>
      <c r="C87" s="20"/>
      <c r="D87" s="20"/>
      <c r="E87" s="20"/>
    </row>
    <row r="88" spans="1:5" ht="15">
      <c r="A88" s="12"/>
      <c r="B88" s="20"/>
      <c r="C88" s="21"/>
      <c r="D88" s="21"/>
      <c r="E88" s="21"/>
    </row>
    <row r="89" spans="1:5" ht="15">
      <c r="A89" s="12"/>
      <c r="B89" s="20"/>
      <c r="C89" s="20"/>
      <c r="D89" s="20"/>
      <c r="E89" s="20"/>
    </row>
    <row r="90" spans="1:5" ht="15">
      <c r="A90" s="12"/>
      <c r="B90" s="20"/>
      <c r="C90" s="20"/>
      <c r="D90" s="20"/>
      <c r="E90" s="20"/>
    </row>
    <row r="91" spans="1:5" ht="15">
      <c r="A91" s="12"/>
      <c r="B91" s="20"/>
      <c r="C91" s="20"/>
      <c r="D91" s="20"/>
      <c r="E91" s="20"/>
    </row>
    <row r="92" spans="1:5" ht="15">
      <c r="A92" s="12"/>
      <c r="B92" s="20"/>
      <c r="C92" s="20"/>
      <c r="D92" s="20"/>
      <c r="E92" s="20"/>
    </row>
    <row r="93" spans="1:5" ht="15">
      <c r="A93" s="12"/>
      <c r="B93" s="20"/>
      <c r="C93" s="20"/>
      <c r="D93" s="20"/>
      <c r="E93" s="20"/>
    </row>
    <row r="94" spans="1:5" ht="15">
      <c r="A94" s="12"/>
      <c r="B94" s="20"/>
      <c r="C94" s="20"/>
      <c r="D94" s="20"/>
      <c r="E94" s="20"/>
    </row>
    <row r="95" spans="1:5" ht="15">
      <c r="A95" s="12"/>
      <c r="B95" s="20"/>
      <c r="C95" s="20"/>
      <c r="D95" s="20"/>
      <c r="E95" s="20"/>
    </row>
    <row r="96" spans="1:5" ht="15">
      <c r="A96" s="12"/>
      <c r="B96" s="20"/>
      <c r="C96" s="20"/>
      <c r="D96" s="20"/>
      <c r="E96" s="20"/>
    </row>
    <row r="97" spans="1:5" ht="15">
      <c r="A97" s="12"/>
      <c r="B97" s="20"/>
      <c r="C97" s="20"/>
      <c r="D97" s="20"/>
      <c r="E97" s="20"/>
    </row>
    <row r="98" spans="1:5" ht="15">
      <c r="A98" s="12"/>
      <c r="B98" s="20"/>
      <c r="C98" s="20"/>
      <c r="D98" s="20"/>
      <c r="E98" s="20"/>
    </row>
    <row r="99" spans="1:5" ht="15">
      <c r="A99" s="12"/>
      <c r="B99" s="20"/>
      <c r="C99" s="20"/>
      <c r="D99" s="20"/>
      <c r="E99" s="20"/>
    </row>
    <row r="100" spans="1:5" ht="15">
      <c r="A100" s="12"/>
      <c r="B100" s="20"/>
      <c r="C100" s="20"/>
      <c r="D100" s="20"/>
      <c r="E100" s="20"/>
    </row>
    <row r="101" spans="1:5" ht="15">
      <c r="A101" s="12"/>
      <c r="B101" s="20"/>
      <c r="C101" s="20"/>
      <c r="D101" s="20"/>
      <c r="E101" s="20"/>
    </row>
    <row r="102" spans="1:5" ht="15">
      <c r="A102" s="12"/>
      <c r="B102" s="20"/>
      <c r="C102" s="20"/>
      <c r="D102" s="20"/>
      <c r="E102" s="20"/>
    </row>
    <row r="103" spans="1:5" ht="15">
      <c r="A103" s="12"/>
      <c r="B103" s="20"/>
      <c r="C103" s="20"/>
      <c r="D103" s="20"/>
      <c r="E103" s="20"/>
    </row>
    <row r="104" spans="1:5" ht="15">
      <c r="A104" s="12"/>
      <c r="B104" s="20"/>
      <c r="C104" s="20"/>
      <c r="D104" s="20"/>
      <c r="E104" s="20"/>
    </row>
    <row r="105" spans="1:5" ht="15">
      <c r="A105" s="12"/>
      <c r="B105" s="20"/>
      <c r="C105" s="20"/>
      <c r="D105" s="20"/>
      <c r="E105" s="20"/>
    </row>
    <row r="106" spans="1:5" ht="15">
      <c r="A106" s="12"/>
      <c r="B106" s="20"/>
      <c r="C106" s="20"/>
      <c r="D106" s="20"/>
      <c r="E106" s="20"/>
    </row>
    <row r="107" spans="1:5" ht="15">
      <c r="A107" s="12"/>
      <c r="B107" s="20"/>
      <c r="C107" s="20"/>
      <c r="D107" s="20"/>
      <c r="E107" s="20"/>
    </row>
    <row r="108" spans="1:5" ht="15">
      <c r="A108" s="12"/>
      <c r="B108" s="20"/>
      <c r="C108" s="20"/>
      <c r="D108" s="20"/>
      <c r="E108" s="20"/>
    </row>
    <row r="109" spans="1:5" ht="15">
      <c r="A109" s="12"/>
      <c r="B109" s="20"/>
      <c r="C109" s="20"/>
      <c r="D109" s="20"/>
      <c r="E109" s="20"/>
    </row>
    <row r="110" spans="1:5" ht="15">
      <c r="A110" s="12"/>
      <c r="B110" s="20"/>
      <c r="C110" s="20"/>
      <c r="D110" s="20"/>
      <c r="E110" s="20"/>
    </row>
    <row r="111" spans="1:5" ht="15">
      <c r="A111" s="12"/>
      <c r="B111" s="20"/>
      <c r="C111" s="20"/>
      <c r="D111" s="20"/>
      <c r="E111" s="20"/>
    </row>
    <row r="112" spans="1:5" ht="15">
      <c r="A112" s="12"/>
      <c r="B112" s="20"/>
      <c r="C112" s="20"/>
      <c r="D112" s="20"/>
      <c r="E112" s="20"/>
    </row>
    <row r="113" spans="1:5" ht="15">
      <c r="A113" s="12"/>
      <c r="B113" s="20"/>
      <c r="C113" s="20"/>
      <c r="D113" s="20"/>
      <c r="E113" s="20"/>
    </row>
    <row r="114" spans="1:5" ht="15">
      <c r="A114" s="12"/>
      <c r="B114" s="20"/>
      <c r="C114" s="20"/>
      <c r="D114" s="20"/>
      <c r="E114" s="20"/>
    </row>
    <row r="115" spans="1:5" ht="15">
      <c r="A115" s="12"/>
      <c r="B115" s="20"/>
      <c r="C115" s="20"/>
      <c r="D115" s="20"/>
      <c r="E115" s="20"/>
    </row>
    <row r="116" spans="1:5" ht="15">
      <c r="A116" s="12"/>
      <c r="B116" s="20"/>
      <c r="C116" s="20"/>
      <c r="D116" s="20"/>
      <c r="E116" s="20"/>
    </row>
    <row r="117" spans="1:5" ht="15">
      <c r="A117" s="12"/>
      <c r="B117" s="20"/>
      <c r="C117" s="20"/>
      <c r="D117" s="20"/>
      <c r="E117" s="20"/>
    </row>
    <row r="118" spans="1:5" ht="15">
      <c r="A118" s="12"/>
      <c r="B118" s="20"/>
      <c r="C118" s="20"/>
      <c r="D118" s="20"/>
      <c r="E118" s="20"/>
    </row>
    <row r="119" spans="1:5" ht="15">
      <c r="A119" s="12"/>
      <c r="B119" s="20"/>
      <c r="C119" s="20"/>
      <c r="D119" s="20"/>
      <c r="E119" s="20"/>
    </row>
    <row r="120" spans="1:5" ht="15">
      <c r="A120" s="12"/>
      <c r="B120" s="20"/>
      <c r="C120" s="20"/>
      <c r="D120" s="20"/>
      <c r="E120" s="20"/>
    </row>
    <row r="121" spans="1:5" ht="15">
      <c r="A121" s="12"/>
      <c r="B121" s="20"/>
      <c r="C121" s="20"/>
      <c r="D121" s="20"/>
      <c r="E121" s="20"/>
    </row>
    <row r="122" spans="1:5" ht="15">
      <c r="A122" s="12"/>
      <c r="B122" s="20"/>
      <c r="C122" s="20"/>
      <c r="D122" s="20"/>
      <c r="E122" s="20"/>
    </row>
    <row r="123" spans="1:5" ht="15">
      <c r="A123" s="12"/>
      <c r="B123" s="20"/>
      <c r="C123" s="20"/>
      <c r="D123" s="20"/>
      <c r="E123" s="20"/>
    </row>
    <row r="124" spans="1:5" ht="15">
      <c r="A124" s="12"/>
      <c r="B124" s="20"/>
      <c r="C124" s="20"/>
      <c r="D124" s="20"/>
      <c r="E124" s="20"/>
    </row>
    <row r="125" spans="1:5" ht="15">
      <c r="A125" s="12"/>
      <c r="B125" s="20"/>
      <c r="C125" s="20"/>
      <c r="D125" s="20"/>
      <c r="E125" s="20"/>
    </row>
    <row r="126" spans="1:5" ht="15">
      <c r="A126" s="12"/>
      <c r="B126" s="20"/>
      <c r="C126" s="20"/>
      <c r="D126" s="20"/>
      <c r="E126" s="20"/>
    </row>
    <row r="127" spans="1:5" ht="15">
      <c r="A127" s="12"/>
      <c r="B127" s="20"/>
      <c r="C127" s="20"/>
      <c r="D127" s="20"/>
      <c r="E127" s="20"/>
    </row>
    <row r="128" spans="1:5" ht="15">
      <c r="A128" s="12"/>
      <c r="B128" s="20"/>
      <c r="C128" s="20"/>
      <c r="D128" s="20"/>
      <c r="E128" s="20"/>
    </row>
    <row r="129" spans="1:5" ht="15">
      <c r="A129" s="12"/>
      <c r="B129" s="20"/>
      <c r="C129" s="20"/>
      <c r="D129" s="20"/>
      <c r="E129" s="20"/>
    </row>
    <row r="130" spans="1:5" ht="15">
      <c r="A130" s="12"/>
      <c r="B130" s="20"/>
      <c r="C130" s="20"/>
      <c r="D130" s="20"/>
      <c r="E130" s="20"/>
    </row>
    <row r="131" spans="1:5" ht="15">
      <c r="A131" s="12"/>
      <c r="B131" s="20"/>
      <c r="C131" s="20"/>
      <c r="D131" s="20"/>
      <c r="E131" s="20"/>
    </row>
    <row r="132" spans="1:5" ht="15">
      <c r="A132" s="12"/>
      <c r="B132" s="20"/>
      <c r="C132" s="20"/>
      <c r="D132" s="20"/>
      <c r="E132" s="20"/>
    </row>
    <row r="133" spans="1:5" ht="15">
      <c r="A133" s="12"/>
      <c r="B133" s="20"/>
      <c r="C133" s="20"/>
      <c r="D133" s="20"/>
      <c r="E133" s="20"/>
    </row>
    <row r="134" spans="1:5" ht="15">
      <c r="A134" s="12"/>
      <c r="B134" s="20"/>
      <c r="C134" s="20"/>
      <c r="D134" s="20"/>
      <c r="E134" s="20"/>
    </row>
    <row r="135" spans="1:5" ht="15">
      <c r="A135" s="12"/>
      <c r="B135" s="20"/>
      <c r="C135" s="20"/>
      <c r="D135" s="20"/>
      <c r="E135" s="20"/>
    </row>
    <row r="136" spans="1:5" ht="15">
      <c r="A136" s="12"/>
      <c r="B136" s="20"/>
      <c r="C136" s="20"/>
      <c r="D136" s="20"/>
      <c r="E136" s="20"/>
    </row>
    <row r="137" spans="1:5" ht="15">
      <c r="A137" s="12"/>
      <c r="B137" s="20"/>
      <c r="C137" s="20"/>
      <c r="D137" s="20"/>
      <c r="E137" s="20"/>
    </row>
    <row r="138" spans="1:5" ht="15">
      <c r="A138" s="12"/>
      <c r="B138" s="20"/>
      <c r="C138" s="20"/>
      <c r="D138" s="20"/>
      <c r="E138" s="20"/>
    </row>
    <row r="139" spans="1:5" ht="15">
      <c r="A139" s="12"/>
      <c r="B139" s="20"/>
      <c r="C139" s="20"/>
      <c r="D139" s="20"/>
      <c r="E139" s="20"/>
    </row>
    <row r="140" spans="1:5" ht="15">
      <c r="A140" s="12"/>
      <c r="B140" s="20"/>
      <c r="C140" s="20"/>
      <c r="D140" s="20"/>
      <c r="E140" s="20"/>
    </row>
    <row r="141" spans="1:5" ht="15">
      <c r="A141" s="12"/>
      <c r="B141" s="20"/>
      <c r="C141" s="20"/>
      <c r="D141" s="20"/>
      <c r="E141" s="20"/>
    </row>
    <row r="142" spans="1:5" ht="15">
      <c r="A142" s="12"/>
      <c r="B142" s="20"/>
      <c r="C142" s="20"/>
      <c r="D142" s="20"/>
      <c r="E142" s="20"/>
    </row>
    <row r="143" spans="1:5" ht="15">
      <c r="A143" s="12"/>
      <c r="B143" s="20"/>
      <c r="C143" s="20"/>
      <c r="D143" s="20"/>
      <c r="E143" s="20"/>
    </row>
    <row r="144" spans="1:5" ht="15">
      <c r="A144" s="12"/>
      <c r="B144" s="20"/>
      <c r="C144" s="20"/>
      <c r="D144" s="20"/>
      <c r="E144" s="20"/>
    </row>
    <row r="145" spans="1:5" ht="15">
      <c r="A145" s="12"/>
      <c r="B145" s="20"/>
      <c r="C145" s="20"/>
      <c r="D145" s="20"/>
      <c r="E145" s="20"/>
    </row>
    <row r="146" spans="1:5" ht="15">
      <c r="A146" s="12"/>
      <c r="B146" s="20"/>
      <c r="C146" s="20"/>
      <c r="D146" s="20"/>
      <c r="E146" s="20"/>
    </row>
    <row r="147" spans="1:5" ht="15">
      <c r="A147" s="12"/>
      <c r="B147" s="20"/>
      <c r="C147" s="20"/>
      <c r="D147" s="20"/>
      <c r="E147" s="20"/>
    </row>
    <row r="148" spans="1:5" ht="15">
      <c r="A148" s="12"/>
      <c r="B148" s="20"/>
      <c r="C148" s="20"/>
      <c r="D148" s="20"/>
      <c r="E148" s="20"/>
    </row>
    <row r="149" spans="1:5" ht="15">
      <c r="A149" s="12"/>
      <c r="B149" s="20"/>
      <c r="C149" s="20"/>
      <c r="D149" s="20"/>
      <c r="E149" s="20"/>
    </row>
    <row r="150" spans="1:5" ht="15">
      <c r="A150" s="12"/>
      <c r="B150" s="20"/>
      <c r="C150" s="20"/>
      <c r="D150" s="20"/>
      <c r="E150" s="20"/>
    </row>
    <row r="151" spans="1:5" ht="15">
      <c r="A151" s="12"/>
      <c r="B151" s="20"/>
      <c r="C151" s="20"/>
      <c r="D151" s="20"/>
      <c r="E151" s="20"/>
    </row>
    <row r="152" spans="1:5" ht="15">
      <c r="A152" s="12"/>
      <c r="B152" s="20"/>
      <c r="C152" s="20"/>
      <c r="D152" s="20"/>
      <c r="E152" s="20"/>
    </row>
    <row r="153" spans="1:5" ht="15">
      <c r="A153" s="12"/>
      <c r="B153" s="20"/>
      <c r="C153" s="20"/>
      <c r="D153" s="20"/>
      <c r="E153" s="20"/>
    </row>
    <row r="154" spans="1:5" ht="15">
      <c r="A154" s="12"/>
      <c r="B154" s="20"/>
      <c r="C154" s="20"/>
      <c r="D154" s="20"/>
      <c r="E154" s="20"/>
    </row>
    <row r="155" spans="1:5" ht="15">
      <c r="A155" s="12"/>
      <c r="B155" s="20"/>
      <c r="C155" s="20"/>
      <c r="D155" s="20"/>
      <c r="E155" s="20"/>
    </row>
    <row r="156" spans="1:5" ht="15">
      <c r="A156" s="12"/>
      <c r="B156" s="20"/>
      <c r="C156" s="20"/>
      <c r="D156" s="20"/>
      <c r="E156" s="20"/>
    </row>
    <row r="157" spans="1:5" ht="15">
      <c r="A157" s="12"/>
      <c r="B157" s="20"/>
      <c r="C157" s="20"/>
      <c r="D157" s="20"/>
      <c r="E157" s="20"/>
    </row>
    <row r="158" spans="1:5" ht="15">
      <c r="A158" s="12"/>
      <c r="B158" s="20"/>
      <c r="C158" s="20"/>
      <c r="D158" s="20"/>
      <c r="E158" s="20"/>
    </row>
    <row r="159" spans="1:5" ht="15">
      <c r="A159" s="12"/>
      <c r="B159" s="20"/>
      <c r="C159" s="20"/>
      <c r="D159" s="20"/>
      <c r="E159" s="20"/>
    </row>
    <row r="160" spans="1:5" ht="15">
      <c r="A160" s="12"/>
      <c r="B160" s="20"/>
      <c r="C160" s="20"/>
      <c r="D160" s="20"/>
      <c r="E160" s="20"/>
    </row>
    <row r="161" spans="1:5" ht="15">
      <c r="A161" s="12"/>
      <c r="B161" s="20"/>
      <c r="C161" s="20"/>
      <c r="D161" s="20"/>
      <c r="E161" s="20"/>
    </row>
    <row r="162" spans="1:5" ht="15">
      <c r="A162" s="12"/>
      <c r="B162" s="20"/>
      <c r="C162" s="20"/>
      <c r="D162" s="20"/>
      <c r="E162" s="20"/>
    </row>
    <row r="163" spans="1:5" ht="15">
      <c r="A163" s="12"/>
      <c r="B163" s="20"/>
      <c r="C163" s="20"/>
      <c r="D163" s="20"/>
      <c r="E163" s="20"/>
    </row>
    <row r="164" spans="1:5" ht="15">
      <c r="A164" s="12"/>
      <c r="B164" s="20"/>
      <c r="C164" s="20"/>
      <c r="D164" s="20"/>
      <c r="E164" s="20"/>
    </row>
    <row r="165" spans="1:5" ht="15">
      <c r="A165" s="12"/>
      <c r="B165" s="20"/>
      <c r="C165" s="20"/>
      <c r="D165" s="20"/>
      <c r="E165" s="20"/>
    </row>
    <row r="166" spans="1:5" ht="15">
      <c r="A166" s="12"/>
      <c r="B166" s="20"/>
      <c r="C166" s="20"/>
      <c r="D166" s="20"/>
      <c r="E166" s="20"/>
    </row>
    <row r="167" spans="1:5" ht="15">
      <c r="A167" s="12"/>
      <c r="B167" s="20"/>
      <c r="C167" s="20"/>
      <c r="D167" s="20"/>
      <c r="E167" s="20"/>
    </row>
    <row r="168" spans="1:5" ht="15">
      <c r="A168" s="12"/>
      <c r="B168" s="20"/>
      <c r="C168" s="20"/>
      <c r="D168" s="20"/>
      <c r="E168" s="20"/>
    </row>
    <row r="169" spans="1:5" ht="15">
      <c r="A169" s="12"/>
      <c r="B169" s="20"/>
      <c r="C169" s="20"/>
      <c r="D169" s="20"/>
      <c r="E169" s="20"/>
    </row>
    <row r="170" spans="1:5" ht="15">
      <c r="A170" s="12"/>
      <c r="B170" s="20"/>
      <c r="C170" s="20"/>
      <c r="D170" s="20"/>
      <c r="E170" s="20"/>
    </row>
    <row r="171" spans="1:5" ht="15">
      <c r="A171" s="12"/>
      <c r="B171" s="20"/>
      <c r="C171" s="20"/>
      <c r="D171" s="20"/>
      <c r="E171" s="20"/>
    </row>
    <row r="172" spans="1:5" ht="15">
      <c r="A172" s="12"/>
      <c r="B172" s="20"/>
      <c r="C172" s="20"/>
      <c r="D172" s="20"/>
      <c r="E172" s="20"/>
    </row>
    <row r="173" spans="1:5" ht="15">
      <c r="A173" s="12"/>
      <c r="B173" s="20"/>
      <c r="C173" s="20"/>
      <c r="D173" s="20"/>
      <c r="E173" s="20"/>
    </row>
    <row r="174" spans="1:5" ht="15">
      <c r="A174" s="12"/>
      <c r="B174" s="20"/>
      <c r="C174" s="20"/>
      <c r="D174" s="20"/>
      <c r="E174" s="20"/>
    </row>
    <row r="175" spans="1:5" ht="15">
      <c r="A175" s="12"/>
      <c r="B175" s="20"/>
      <c r="C175" s="20"/>
      <c r="D175" s="20"/>
      <c r="E175" s="20"/>
    </row>
    <row r="176" spans="1:5" ht="15">
      <c r="A176" s="12"/>
      <c r="B176" s="20"/>
      <c r="C176" s="20"/>
      <c r="D176" s="20"/>
      <c r="E176" s="20"/>
    </row>
    <row r="177" spans="1:5" ht="15">
      <c r="A177" s="12"/>
      <c r="B177" s="20"/>
      <c r="C177" s="20"/>
      <c r="D177" s="20"/>
      <c r="E177" s="20"/>
    </row>
    <row r="178" spans="1:5" ht="15">
      <c r="A178" s="12"/>
      <c r="B178" s="20"/>
      <c r="C178" s="20"/>
      <c r="D178" s="20"/>
      <c r="E178" s="20"/>
    </row>
    <row r="179" spans="1:5" ht="15">
      <c r="A179" s="12"/>
      <c r="B179" s="20"/>
      <c r="C179" s="20"/>
      <c r="D179" s="20"/>
      <c r="E179" s="20"/>
    </row>
    <row r="180" spans="1:5" ht="15">
      <c r="A180" s="12"/>
      <c r="B180" s="20"/>
      <c r="C180" s="20"/>
      <c r="D180" s="20"/>
      <c r="E180" s="20"/>
    </row>
    <row r="181" spans="1:5" ht="15">
      <c r="A181" s="12"/>
      <c r="B181" s="20"/>
      <c r="C181" s="20"/>
      <c r="D181" s="20"/>
      <c r="E181" s="20"/>
    </row>
    <row r="182" spans="1:5" ht="15">
      <c r="A182" s="12"/>
      <c r="B182" s="20"/>
      <c r="C182" s="20"/>
      <c r="D182" s="20"/>
      <c r="E182" s="20"/>
    </row>
    <row r="183" spans="1:5" ht="15">
      <c r="A183" s="12"/>
      <c r="B183" s="20"/>
      <c r="C183" s="20"/>
      <c r="D183" s="20"/>
      <c r="E183" s="20"/>
    </row>
    <row r="184" spans="1:5" ht="15">
      <c r="A184" s="12"/>
      <c r="B184" s="20"/>
      <c r="C184" s="20"/>
      <c r="D184" s="20"/>
      <c r="E184" s="20"/>
    </row>
    <row r="185" spans="1:5" ht="15">
      <c r="A185" s="12"/>
      <c r="B185" s="20"/>
      <c r="C185" s="20"/>
      <c r="D185" s="20"/>
      <c r="E185" s="20"/>
    </row>
    <row r="186" spans="1:5" ht="15">
      <c r="A186" s="12"/>
      <c r="B186" s="20"/>
      <c r="C186" s="20"/>
      <c r="D186" s="20"/>
      <c r="E186" s="20"/>
    </row>
    <row r="187" spans="1:5" ht="15">
      <c r="A187" s="12"/>
      <c r="B187" s="20"/>
      <c r="C187" s="20"/>
      <c r="D187" s="20"/>
      <c r="E187" s="20"/>
    </row>
    <row r="188" spans="1:5" ht="15">
      <c r="A188" s="12"/>
      <c r="B188" s="20"/>
      <c r="C188" s="20"/>
      <c r="D188" s="20"/>
      <c r="E188" s="20"/>
    </row>
    <row r="189" spans="1:5" ht="15">
      <c r="A189" s="12"/>
      <c r="B189" s="20"/>
      <c r="C189" s="20"/>
      <c r="D189" s="20"/>
      <c r="E189" s="20"/>
    </row>
    <row r="190" spans="1:5" ht="15">
      <c r="A190" s="12"/>
      <c r="B190" s="20"/>
      <c r="C190" s="20"/>
      <c r="D190" s="20"/>
      <c r="E190" s="20"/>
    </row>
    <row r="191" spans="1:5" ht="15">
      <c r="A191" s="12"/>
      <c r="B191" s="20"/>
      <c r="C191" s="20"/>
      <c r="D191" s="20"/>
      <c r="E191" s="20"/>
    </row>
    <row r="192" spans="1:5" ht="15">
      <c r="A192" s="12"/>
      <c r="B192" s="20"/>
      <c r="C192" s="20"/>
      <c r="D192" s="20"/>
      <c r="E192" s="20"/>
    </row>
    <row r="193" spans="1:5" ht="15">
      <c r="A193" s="12"/>
      <c r="B193" s="20"/>
      <c r="C193" s="20"/>
      <c r="D193" s="20"/>
      <c r="E193" s="20"/>
    </row>
    <row r="194" spans="1:5" ht="15">
      <c r="A194" s="12"/>
      <c r="B194" s="20"/>
      <c r="C194" s="20"/>
      <c r="D194" s="20"/>
      <c r="E194" s="20"/>
    </row>
    <row r="195" spans="1:5" ht="15">
      <c r="A195" s="12"/>
      <c r="B195" s="20"/>
      <c r="C195" s="20"/>
      <c r="D195" s="20"/>
      <c r="E195" s="20"/>
    </row>
    <row r="196" spans="1:5" ht="15">
      <c r="A196" s="12"/>
      <c r="B196" s="20"/>
      <c r="C196" s="20"/>
      <c r="D196" s="20"/>
      <c r="E196" s="20"/>
    </row>
    <row r="197" spans="1:5" ht="15">
      <c r="A197" s="12"/>
      <c r="B197" s="20"/>
      <c r="C197" s="20"/>
      <c r="D197" s="20"/>
      <c r="E197" s="20"/>
    </row>
    <row r="198" spans="1:5" ht="15">
      <c r="A198" s="12"/>
      <c r="B198" s="20"/>
      <c r="C198" s="20"/>
      <c r="D198" s="20"/>
      <c r="E198" s="20"/>
    </row>
    <row r="199" spans="1:5" ht="15">
      <c r="A199" s="12"/>
      <c r="B199" s="20"/>
      <c r="C199" s="20"/>
      <c r="D199" s="20"/>
      <c r="E199" s="20"/>
    </row>
    <row r="200" spans="1:5" ht="15">
      <c r="A200" s="12"/>
      <c r="B200" s="20"/>
      <c r="C200" s="20"/>
      <c r="D200" s="20"/>
      <c r="E200" s="20"/>
    </row>
    <row r="201" spans="1:5" ht="15">
      <c r="A201" s="12"/>
      <c r="B201" s="20"/>
      <c r="C201" s="20"/>
      <c r="D201" s="20"/>
      <c r="E201" s="20"/>
    </row>
    <row r="202" spans="1:5" ht="15">
      <c r="A202" s="12"/>
      <c r="B202" s="20"/>
      <c r="C202" s="20"/>
      <c r="D202" s="20"/>
      <c r="E202" s="20"/>
    </row>
    <row r="203" spans="1:5" ht="15">
      <c r="A203" s="12"/>
      <c r="B203" s="20"/>
      <c r="C203" s="20"/>
      <c r="D203" s="20"/>
      <c r="E203" s="20"/>
    </row>
    <row r="204" spans="1:5" ht="15">
      <c r="A204" s="12"/>
      <c r="B204" s="20"/>
      <c r="C204" s="20"/>
      <c r="D204" s="20"/>
      <c r="E204" s="20"/>
    </row>
    <row r="205" spans="1:5" ht="15">
      <c r="A205" s="12"/>
      <c r="B205" s="20"/>
      <c r="C205" s="20"/>
      <c r="D205" s="20"/>
      <c r="E205" s="20"/>
    </row>
    <row r="206" spans="1:5" ht="15">
      <c r="A206" s="12"/>
      <c r="B206" s="20"/>
      <c r="C206" s="20"/>
      <c r="D206" s="20"/>
      <c r="E206" s="20"/>
    </row>
    <row r="207" spans="1:5" ht="15">
      <c r="A207" s="12"/>
      <c r="B207" s="20"/>
      <c r="C207" s="20"/>
      <c r="D207" s="20"/>
      <c r="E207" s="20"/>
    </row>
    <row r="208" spans="1:5" ht="15">
      <c r="A208" s="12"/>
      <c r="B208" s="20"/>
      <c r="C208" s="20"/>
      <c r="D208" s="20"/>
      <c r="E208" s="20"/>
    </row>
    <row r="209" spans="1:5" ht="15">
      <c r="A209" s="12"/>
      <c r="B209" s="20"/>
      <c r="C209" s="20"/>
      <c r="D209" s="20"/>
      <c r="E209" s="20"/>
    </row>
    <row r="210" spans="1:5" ht="15">
      <c r="A210" s="12"/>
      <c r="B210" s="20"/>
      <c r="C210" s="20"/>
      <c r="D210" s="20"/>
      <c r="E210" s="20"/>
    </row>
    <row r="211" spans="1:5" ht="15">
      <c r="A211" s="12"/>
      <c r="B211" s="20"/>
      <c r="C211" s="20"/>
      <c r="D211" s="20"/>
      <c r="E211" s="20"/>
    </row>
    <row r="212" spans="1:5" ht="15">
      <c r="A212" s="12"/>
      <c r="B212" s="20"/>
      <c r="C212" s="20"/>
      <c r="D212" s="20"/>
      <c r="E212" s="20"/>
    </row>
    <row r="213" spans="1:5" ht="15">
      <c r="A213" s="12"/>
      <c r="B213" s="20"/>
      <c r="C213" s="20"/>
      <c r="D213" s="20"/>
      <c r="E213" s="20"/>
    </row>
    <row r="214" spans="1:5" ht="15">
      <c r="A214" s="12"/>
      <c r="B214" s="20"/>
      <c r="C214" s="20"/>
      <c r="D214" s="20"/>
      <c r="E214" s="20"/>
    </row>
    <row r="215" spans="1:5" ht="15">
      <c r="A215" s="12"/>
      <c r="B215" s="20"/>
      <c r="C215" s="20"/>
      <c r="D215" s="20"/>
      <c r="E215" s="20"/>
    </row>
    <row r="216" spans="1:5" ht="15">
      <c r="A216" s="12"/>
      <c r="B216" s="20"/>
      <c r="C216" s="20"/>
      <c r="D216" s="20"/>
      <c r="E216" s="20"/>
    </row>
    <row r="217" spans="1:5" ht="15">
      <c r="A217" s="12"/>
      <c r="B217" s="20"/>
      <c r="C217" s="20"/>
      <c r="D217" s="20"/>
      <c r="E217" s="20"/>
    </row>
    <row r="218" spans="1:5" ht="15">
      <c r="A218" s="12"/>
      <c r="B218" s="20"/>
      <c r="C218" s="20"/>
      <c r="D218" s="20"/>
      <c r="E218" s="20"/>
    </row>
    <row r="219" spans="1:5" ht="15">
      <c r="A219" s="12"/>
      <c r="B219" s="20"/>
      <c r="C219" s="20"/>
      <c r="D219" s="20"/>
      <c r="E219" s="20"/>
    </row>
    <row r="220" spans="1:5" ht="15">
      <c r="A220" s="12"/>
      <c r="B220" s="20"/>
      <c r="C220" s="20"/>
      <c r="D220" s="20"/>
      <c r="E220" s="20"/>
    </row>
    <row r="221" spans="1:5" ht="15">
      <c r="A221" s="12"/>
      <c r="B221" s="20"/>
      <c r="C221" s="20"/>
      <c r="D221" s="20"/>
      <c r="E221" s="20"/>
    </row>
    <row r="222" spans="1:5" ht="15">
      <c r="A222" s="12"/>
      <c r="B222" s="20"/>
      <c r="C222" s="20"/>
      <c r="D222" s="20"/>
      <c r="E222" s="20"/>
    </row>
    <row r="223" spans="1:5" ht="15">
      <c r="A223" s="12"/>
      <c r="B223" s="20"/>
      <c r="C223" s="20"/>
      <c r="D223" s="20"/>
      <c r="E223" s="20"/>
    </row>
    <row r="224" spans="1:5" ht="15">
      <c r="A224" s="12"/>
      <c r="B224" s="20"/>
      <c r="C224" s="20"/>
      <c r="D224" s="20"/>
      <c r="E224" s="20"/>
    </row>
    <row r="225" spans="1:5" ht="15">
      <c r="A225" s="12"/>
      <c r="B225" s="20"/>
      <c r="C225" s="20"/>
      <c r="D225" s="20"/>
      <c r="E225" s="20"/>
    </row>
    <row r="226" spans="1:5" ht="15">
      <c r="A226" s="12"/>
      <c r="B226" s="20"/>
      <c r="C226" s="20"/>
      <c r="D226" s="20"/>
      <c r="E226" s="20"/>
    </row>
    <row r="227" spans="1:5" ht="15">
      <c r="A227" s="12"/>
      <c r="B227" s="20"/>
      <c r="C227" s="20"/>
      <c r="D227" s="20"/>
      <c r="E227" s="20"/>
    </row>
    <row r="228" spans="1:5" ht="15">
      <c r="A228" s="12"/>
      <c r="B228" s="20"/>
      <c r="C228" s="20"/>
      <c r="D228" s="20"/>
      <c r="E228" s="20"/>
    </row>
    <row r="229" spans="1:5" ht="15">
      <c r="A229" s="12"/>
      <c r="B229" s="20"/>
      <c r="C229" s="20"/>
      <c r="D229" s="20"/>
      <c r="E229" s="20"/>
    </row>
    <row r="230" spans="1:5" ht="15">
      <c r="A230" s="12"/>
      <c r="B230" s="20"/>
      <c r="C230" s="20"/>
      <c r="D230" s="20"/>
      <c r="E230" s="20"/>
    </row>
    <row r="231" spans="1:5" ht="15">
      <c r="A231" s="12"/>
      <c r="B231" s="20"/>
      <c r="C231" s="20"/>
      <c r="D231" s="20"/>
      <c r="E231" s="20"/>
    </row>
    <row r="232" spans="1:5" ht="15">
      <c r="A232" s="12"/>
      <c r="B232" s="20"/>
      <c r="C232" s="20"/>
      <c r="D232" s="20"/>
      <c r="E232" s="20"/>
    </row>
    <row r="233" spans="1:5" ht="15">
      <c r="A233" s="12"/>
      <c r="B233" s="20"/>
      <c r="C233" s="20"/>
      <c r="D233" s="20"/>
      <c r="E233" s="20"/>
    </row>
    <row r="234" spans="1:5" ht="15">
      <c r="A234" s="12"/>
      <c r="B234" s="20"/>
      <c r="C234" s="20"/>
      <c r="D234" s="20"/>
      <c r="E234" s="20"/>
    </row>
    <row r="235" spans="1:5" ht="15">
      <c r="A235" s="12"/>
      <c r="B235" s="20"/>
      <c r="C235" s="20"/>
      <c r="D235" s="20"/>
      <c r="E235" s="20"/>
    </row>
    <row r="236" spans="1:5" ht="15">
      <c r="A236" s="12"/>
      <c r="B236" s="20"/>
      <c r="C236" s="20"/>
      <c r="D236" s="20"/>
      <c r="E236" s="20"/>
    </row>
    <row r="237" spans="1:5" ht="15">
      <c r="A237" s="12"/>
      <c r="B237" s="20"/>
      <c r="C237" s="20"/>
      <c r="D237" s="20"/>
      <c r="E237" s="20"/>
    </row>
    <row r="238" spans="1:5" ht="15">
      <c r="A238" s="12"/>
      <c r="B238" s="20"/>
      <c r="C238" s="20"/>
      <c r="D238" s="20"/>
      <c r="E238" s="20"/>
    </row>
    <row r="239" spans="1:5" ht="15">
      <c r="A239" s="12"/>
      <c r="C239" s="20"/>
      <c r="D239" s="20"/>
      <c r="E239" s="20"/>
    </row>
    <row r="240" spans="1:5" ht="15">
      <c r="A240" s="12"/>
      <c r="C240" s="20"/>
      <c r="D240" s="20"/>
      <c r="E240" s="20"/>
    </row>
    <row r="241" spans="1:5" ht="15">
      <c r="A241" s="12"/>
      <c r="C241" s="20"/>
      <c r="D241" s="20"/>
      <c r="E241" s="20"/>
    </row>
    <row r="242" spans="1:5" ht="15">
      <c r="A242" s="12"/>
      <c r="C242" s="20"/>
      <c r="D242" s="20"/>
      <c r="E242" s="20"/>
    </row>
    <row r="243" spans="1:5" ht="15">
      <c r="A243" s="12"/>
      <c r="C243" s="20"/>
      <c r="D243" s="20"/>
      <c r="E243" s="20"/>
    </row>
    <row r="244" spans="1:5" ht="15">
      <c r="A244" s="12"/>
      <c r="C244" s="20"/>
      <c r="D244" s="20"/>
      <c r="E244" s="20"/>
    </row>
    <row r="245" spans="1:5" ht="15">
      <c r="A245" s="12"/>
      <c r="C245" s="20"/>
      <c r="D245" s="20"/>
      <c r="E245" s="20"/>
    </row>
    <row r="246" spans="1:5" ht="15">
      <c r="A246" s="12"/>
      <c r="C246" s="20"/>
      <c r="D246" s="20"/>
      <c r="E246" s="20"/>
    </row>
    <row r="247" spans="1:5" ht="15">
      <c r="A247" s="12"/>
      <c r="C247" s="20"/>
      <c r="D247" s="20"/>
      <c r="E247" s="20"/>
    </row>
    <row r="248" spans="1:5" ht="15">
      <c r="A248" s="12"/>
      <c r="C248" s="20"/>
      <c r="D248" s="20"/>
      <c r="E248" s="20"/>
    </row>
    <row r="249" spans="1:5" ht="15">
      <c r="A249" s="12"/>
      <c r="C249" s="20"/>
      <c r="D249" s="20"/>
      <c r="E249" s="20"/>
    </row>
    <row r="250" spans="1:5" ht="15">
      <c r="A250" s="12"/>
      <c r="C250" s="20"/>
      <c r="D250" s="20"/>
      <c r="E250" s="20"/>
    </row>
    <row r="251" spans="1:5" ht="15">
      <c r="A251" s="12"/>
      <c r="C251" s="20"/>
      <c r="D251" s="20"/>
      <c r="E251" s="20"/>
    </row>
    <row r="252" spans="1:5" ht="15">
      <c r="A252" s="12"/>
      <c r="C252" s="20"/>
      <c r="D252" s="20"/>
      <c r="E252" s="20"/>
    </row>
    <row r="253" spans="1:5" ht="15">
      <c r="A253" s="12"/>
      <c r="C253" s="20"/>
      <c r="D253" s="20"/>
      <c r="E253" s="20"/>
    </row>
    <row r="254" spans="1:5" ht="15">
      <c r="A254" s="12"/>
      <c r="C254" s="20"/>
      <c r="D254" s="20"/>
      <c r="E254" s="20"/>
    </row>
    <row r="255" spans="3:5" ht="15">
      <c r="C255" s="20"/>
      <c r="D255" s="20"/>
      <c r="E255" s="20"/>
    </row>
    <row r="256" spans="3:5" ht="15">
      <c r="C256" s="20"/>
      <c r="D256" s="20"/>
      <c r="E256" s="20"/>
    </row>
    <row r="257" spans="3:5" ht="15">
      <c r="C257" s="20"/>
      <c r="D257" s="20"/>
      <c r="E257" s="20"/>
    </row>
    <row r="258" spans="3:5" ht="15">
      <c r="C258" s="20"/>
      <c r="D258" s="20"/>
      <c r="E258" s="20"/>
    </row>
    <row r="259" spans="3:5" ht="15">
      <c r="C259" s="20"/>
      <c r="D259" s="20"/>
      <c r="E259" s="20"/>
    </row>
    <row r="260" spans="3:5" ht="15">
      <c r="C260" s="20"/>
      <c r="D260" s="20"/>
      <c r="E260" s="20"/>
    </row>
    <row r="261" spans="3:5" ht="15">
      <c r="C261" s="20"/>
      <c r="D261" s="20"/>
      <c r="E261" s="20"/>
    </row>
    <row r="262" spans="3:5" ht="15">
      <c r="C262" s="20"/>
      <c r="D262" s="20"/>
      <c r="E262" s="20"/>
    </row>
    <row r="263" spans="3:5" ht="15">
      <c r="C263" s="20"/>
      <c r="D263" s="20"/>
      <c r="E263" s="20"/>
    </row>
    <row r="264" spans="3:5" ht="15">
      <c r="C264" s="20"/>
      <c r="D264" s="20"/>
      <c r="E264" s="20"/>
    </row>
    <row r="265" spans="3:5" ht="15">
      <c r="C265" s="20"/>
      <c r="D265" s="20"/>
      <c r="E265" s="20"/>
    </row>
    <row r="266" spans="3:5" ht="15">
      <c r="C266" s="20"/>
      <c r="D266" s="20"/>
      <c r="E266" s="20"/>
    </row>
    <row r="267" spans="3:5" ht="15">
      <c r="C267" s="20"/>
      <c r="D267" s="20"/>
      <c r="E267" s="20"/>
    </row>
    <row r="268" spans="3:5" ht="15">
      <c r="C268" s="20"/>
      <c r="D268" s="20"/>
      <c r="E268" s="20"/>
    </row>
    <row r="269" spans="3:5" ht="15">
      <c r="C269" s="20"/>
      <c r="D269" s="20"/>
      <c r="E269" s="20"/>
    </row>
    <row r="270" spans="3:5" ht="15">
      <c r="C270" s="20"/>
      <c r="D270" s="20"/>
      <c r="E270" s="20"/>
    </row>
    <row r="271" spans="3:5" ht="15">
      <c r="C271" s="20"/>
      <c r="D271" s="20"/>
      <c r="E271" s="20"/>
    </row>
    <row r="272" spans="3:5" ht="15">
      <c r="C272" s="20"/>
      <c r="D272" s="20"/>
      <c r="E272" s="20"/>
    </row>
    <row r="273" spans="3:5" ht="15">
      <c r="C273" s="20"/>
      <c r="D273" s="20"/>
      <c r="E273" s="20"/>
    </row>
    <row r="274" spans="3:5" ht="15">
      <c r="C274" s="20"/>
      <c r="D274" s="20"/>
      <c r="E274" s="20"/>
    </row>
    <row r="275" spans="3:5" ht="15">
      <c r="C275" s="20"/>
      <c r="D275" s="20"/>
      <c r="E275" s="20"/>
    </row>
    <row r="276" spans="3:5" ht="15">
      <c r="C276" s="20"/>
      <c r="D276" s="20"/>
      <c r="E276" s="20"/>
    </row>
    <row r="277" spans="3:5" ht="15">
      <c r="C277" s="20"/>
      <c r="D277" s="20"/>
      <c r="E277" s="20"/>
    </row>
    <row r="278" spans="3:5" ht="15">
      <c r="C278" s="20"/>
      <c r="D278" s="20"/>
      <c r="E278" s="20"/>
    </row>
    <row r="279" spans="3:5" ht="15">
      <c r="C279" s="20"/>
      <c r="D279" s="20"/>
      <c r="E279" s="20"/>
    </row>
    <row r="280" spans="3:5" ht="15">
      <c r="C280" s="20"/>
      <c r="D280" s="20"/>
      <c r="E280" s="20"/>
    </row>
    <row r="281" spans="3:5" ht="15">
      <c r="C281" s="20"/>
      <c r="D281" s="20"/>
      <c r="E281" s="20"/>
    </row>
    <row r="282" spans="3:5" ht="15">
      <c r="C282" s="20"/>
      <c r="D282" s="20"/>
      <c r="E282" s="20"/>
    </row>
    <row r="283" spans="3:5" ht="15">
      <c r="C283" s="20"/>
      <c r="D283" s="20"/>
      <c r="E283" s="20"/>
    </row>
    <row r="284" spans="3:5" ht="15">
      <c r="C284" s="20"/>
      <c r="D284" s="20"/>
      <c r="E284" s="20"/>
    </row>
    <row r="285" spans="3:5" ht="15">
      <c r="C285" s="20"/>
      <c r="D285" s="20"/>
      <c r="E285" s="20"/>
    </row>
    <row r="286" spans="3:5" ht="15">
      <c r="C286" s="20"/>
      <c r="D286" s="20"/>
      <c r="E286" s="20"/>
    </row>
    <row r="287" spans="3:5" ht="15">
      <c r="C287" s="20"/>
      <c r="D287" s="20"/>
      <c r="E287" s="20"/>
    </row>
    <row r="288" spans="3:5" ht="15">
      <c r="C288" s="20"/>
      <c r="D288" s="20"/>
      <c r="E288" s="20"/>
    </row>
    <row r="289" spans="3:5" ht="15">
      <c r="C289" s="20"/>
      <c r="D289" s="20"/>
      <c r="E289" s="20"/>
    </row>
    <row r="290" spans="3:5" ht="15">
      <c r="C290" s="20"/>
      <c r="D290" s="20"/>
      <c r="E290" s="20"/>
    </row>
    <row r="291" spans="3:5" ht="15">
      <c r="C291" s="20"/>
      <c r="D291" s="20"/>
      <c r="E291" s="20"/>
    </row>
    <row r="292" spans="3:5" ht="15">
      <c r="C292" s="20"/>
      <c r="D292" s="20"/>
      <c r="E292" s="20"/>
    </row>
    <row r="293" spans="3:5" ht="15">
      <c r="C293" s="20"/>
      <c r="D293" s="20"/>
      <c r="E293" s="20"/>
    </row>
    <row r="294" spans="3:5" ht="15">
      <c r="C294" s="20"/>
      <c r="D294" s="20"/>
      <c r="E294" s="20"/>
    </row>
    <row r="295" spans="3:5" ht="15">
      <c r="C295" s="20"/>
      <c r="D295" s="20"/>
      <c r="E295" s="20"/>
    </row>
    <row r="296" spans="3:5" ht="15">
      <c r="C296" s="20"/>
      <c r="D296" s="20"/>
      <c r="E296" s="20"/>
    </row>
    <row r="297" spans="3:5" ht="15">
      <c r="C297" s="20"/>
      <c r="D297" s="20"/>
      <c r="E297" s="20"/>
    </row>
    <row r="298" spans="3:5" ht="15">
      <c r="C298" s="20"/>
      <c r="D298" s="20"/>
      <c r="E298" s="20"/>
    </row>
    <row r="299" spans="3:5" ht="15">
      <c r="C299" s="20"/>
      <c r="D299" s="20"/>
      <c r="E299" s="20"/>
    </row>
    <row r="300" spans="3:5" ht="15">
      <c r="C300" s="20"/>
      <c r="D300" s="20"/>
      <c r="E300" s="20"/>
    </row>
    <row r="301" spans="3:5" ht="15">
      <c r="C301" s="20"/>
      <c r="D301" s="20"/>
      <c r="E301" s="20"/>
    </row>
    <row r="302" spans="3:5" ht="15">
      <c r="C302" s="20"/>
      <c r="D302" s="20"/>
      <c r="E302" s="20"/>
    </row>
  </sheetData>
  <printOptions gridLines="1"/>
  <pageMargins left="0.2362204724409449" right="0.2362204724409449" top="0.2362204724409449" bottom="0.5118110236220472" header="0" footer="0.5118110236220472"/>
  <pageSetup orientation="portrait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02"/>
  <sheetViews>
    <sheetView showZeros="0" zoomScale="125" zoomScaleNormal="125" workbookViewId="0" topLeftCell="A1">
      <pane xSplit="2385" ySplit="3720" topLeftCell="A10" activePane="topLeft" state="split"/>
      <selection pane="topLeft" activeCell="A5" sqref="A5"/>
      <selection pane="topRight" activeCell="Y8" sqref="Y8:AB8"/>
      <selection pane="bottomLeft" activeCell="A10" sqref="A10"/>
      <selection pane="bottomRight" activeCell="E10" sqref="E10"/>
    </sheetView>
  </sheetViews>
  <sheetFormatPr defaultColWidth="9.140625" defaultRowHeight="12.75"/>
  <cols>
    <col min="1" max="1" width="14.28125" style="9" customWidth="1"/>
    <col min="2" max="2" width="9.8515625" style="8" customWidth="1"/>
    <col min="3" max="3" width="9.7109375" style="8" customWidth="1"/>
    <col min="4" max="4" width="9.00390625" style="8" customWidth="1"/>
    <col min="5" max="8" width="9.421875" style="8" customWidth="1"/>
    <col min="9" max="9" width="13.28125" style="8" customWidth="1"/>
    <col min="10" max="10" width="9.421875" style="8" customWidth="1"/>
    <col min="11" max="11" width="3.8515625" style="8" customWidth="1"/>
    <col min="12" max="15" width="10.140625" style="8" customWidth="1"/>
    <col min="16" max="18" width="9.421875" style="8" customWidth="1"/>
    <col min="19" max="19" width="13.28125" style="8" customWidth="1"/>
    <col min="20" max="20" width="3.8515625" style="8" customWidth="1"/>
    <col min="21" max="21" width="11.28125" style="8" customWidth="1"/>
    <col min="22" max="22" width="11.421875" style="8" customWidth="1"/>
    <col min="23" max="23" width="11.7109375" style="8" customWidth="1"/>
    <col min="24" max="24" width="11.421875" style="8" customWidth="1"/>
    <col min="25" max="27" width="9.421875" style="8" customWidth="1"/>
    <col min="28" max="28" width="13.28125" style="8" customWidth="1"/>
    <col min="29" max="31" width="13.7109375" style="8" customWidth="1"/>
    <col min="32" max="16384" width="8.8515625" style="8" customWidth="1"/>
  </cols>
  <sheetData>
    <row r="1" spans="1:28" ht="15.75">
      <c r="A1" s="1" t="s">
        <v>77</v>
      </c>
      <c r="B1" s="22"/>
      <c r="C1" s="24" t="s">
        <v>79</v>
      </c>
      <c r="D1" s="3"/>
      <c r="E1" s="9"/>
      <c r="F1" s="9"/>
      <c r="G1" s="9"/>
      <c r="H1" s="9"/>
      <c r="I1" s="9"/>
      <c r="J1" s="9"/>
      <c r="K1" s="9"/>
      <c r="P1" s="9"/>
      <c r="Q1" s="9"/>
      <c r="R1" s="9"/>
      <c r="S1" s="9"/>
      <c r="Y1" s="9"/>
      <c r="Z1" s="9"/>
      <c r="AA1" s="9"/>
      <c r="AB1" s="9"/>
    </row>
    <row r="2" spans="1:2" ht="15">
      <c r="A2" s="5" t="s">
        <v>78</v>
      </c>
      <c r="B2" s="7"/>
    </row>
    <row r="3" spans="1:2" ht="15">
      <c r="A3" s="1" t="s">
        <v>2</v>
      </c>
      <c r="B3" s="22"/>
    </row>
    <row r="4" spans="1:2" ht="15">
      <c r="A4" s="5" t="s">
        <v>126</v>
      </c>
      <c r="B4" s="56"/>
    </row>
    <row r="5" spans="2:28" ht="15">
      <c r="B5" s="57" t="s">
        <v>3</v>
      </c>
      <c r="C5" s="58"/>
      <c r="D5" s="58"/>
      <c r="E5" s="58"/>
      <c r="F5" s="58"/>
      <c r="G5" s="58"/>
      <c r="H5" s="58"/>
      <c r="I5" s="59"/>
      <c r="J5" s="75"/>
      <c r="L5" s="60" t="s">
        <v>63</v>
      </c>
      <c r="M5" s="58"/>
      <c r="N5" s="58"/>
      <c r="O5" s="58"/>
      <c r="P5" s="58"/>
      <c r="Q5" s="58"/>
      <c r="R5" s="58"/>
      <c r="S5" s="59"/>
      <c r="U5" s="60" t="s">
        <v>73</v>
      </c>
      <c r="V5" s="58"/>
      <c r="W5" s="62"/>
      <c r="X5" s="62"/>
      <c r="Y5" s="58"/>
      <c r="Z5" s="58"/>
      <c r="AA5" s="58"/>
      <c r="AB5" s="59"/>
    </row>
    <row r="6" s="13" customFormat="1" ht="15">
      <c r="A6" s="12"/>
    </row>
    <row r="7" spans="1:28" s="54" customFormat="1" ht="15">
      <c r="A7" s="14" t="s">
        <v>4</v>
      </c>
      <c r="B7" s="54" t="s">
        <v>87</v>
      </c>
      <c r="C7" s="54" t="s">
        <v>88</v>
      </c>
      <c r="D7" s="54" t="s">
        <v>89</v>
      </c>
      <c r="E7" s="54" t="s">
        <v>74</v>
      </c>
      <c r="F7" s="54" t="s">
        <v>53</v>
      </c>
      <c r="G7" s="54" t="s">
        <v>54</v>
      </c>
      <c r="H7" s="54" t="s">
        <v>55</v>
      </c>
      <c r="I7" s="54" t="s">
        <v>56</v>
      </c>
      <c r="L7" s="54" t="s">
        <v>87</v>
      </c>
      <c r="M7" s="54" t="s">
        <v>88</v>
      </c>
      <c r="N7" s="54" t="s">
        <v>89</v>
      </c>
      <c r="O7" s="54" t="s">
        <v>74</v>
      </c>
      <c r="P7" s="54" t="s">
        <v>53</v>
      </c>
      <c r="Q7" s="54" t="s">
        <v>54</v>
      </c>
      <c r="R7" s="54" t="s">
        <v>55</v>
      </c>
      <c r="S7" s="54" t="s">
        <v>56</v>
      </c>
      <c r="U7" s="54" t="s">
        <v>87</v>
      </c>
      <c r="V7" s="54" t="s">
        <v>88</v>
      </c>
      <c r="W7" s="54" t="s">
        <v>89</v>
      </c>
      <c r="X7" s="54" t="s">
        <v>74</v>
      </c>
      <c r="Y7" s="54" t="s">
        <v>53</v>
      </c>
      <c r="Z7" s="54" t="s">
        <v>54</v>
      </c>
      <c r="AA7" s="54" t="s">
        <v>55</v>
      </c>
      <c r="AB7" s="54" t="s">
        <v>56</v>
      </c>
    </row>
    <row r="8" spans="1:28" s="54" customFormat="1" ht="15">
      <c r="A8" s="14" t="s">
        <v>6</v>
      </c>
      <c r="B8" s="54" t="s">
        <v>7</v>
      </c>
      <c r="C8" s="54" t="s">
        <v>7</v>
      </c>
      <c r="D8" s="54" t="s">
        <v>7</v>
      </c>
      <c r="E8" s="54" t="s">
        <v>7</v>
      </c>
      <c r="F8" s="54" t="s">
        <v>7</v>
      </c>
      <c r="G8" s="54" t="s">
        <v>7</v>
      </c>
      <c r="H8" s="54" t="s">
        <v>7</v>
      </c>
      <c r="I8" s="54" t="s">
        <v>7</v>
      </c>
      <c r="L8" s="54" t="s">
        <v>7</v>
      </c>
      <c r="M8" s="54" t="s">
        <v>7</v>
      </c>
      <c r="N8" s="54" t="s">
        <v>7</v>
      </c>
      <c r="O8" s="54" t="s">
        <v>7</v>
      </c>
      <c r="P8" s="54" t="s">
        <v>7</v>
      </c>
      <c r="Q8" s="54" t="s">
        <v>7</v>
      </c>
      <c r="R8" s="54" t="s">
        <v>7</v>
      </c>
      <c r="S8" s="54" t="s">
        <v>7</v>
      </c>
      <c r="U8" s="54" t="s">
        <v>8</v>
      </c>
      <c r="V8" s="54" t="s">
        <v>8</v>
      </c>
      <c r="W8" s="54" t="s">
        <v>8</v>
      </c>
      <c r="X8" s="54" t="s">
        <v>8</v>
      </c>
      <c r="Y8" s="54" t="s">
        <v>8</v>
      </c>
      <c r="Z8" s="54" t="s">
        <v>8</v>
      </c>
      <c r="AA8" s="54" t="s">
        <v>8</v>
      </c>
      <c r="AB8" s="54" t="s">
        <v>8</v>
      </c>
    </row>
    <row r="9" spans="1:29" s="54" customFormat="1" ht="15">
      <c r="A9" s="14" t="s">
        <v>5</v>
      </c>
      <c r="B9" s="54" t="s">
        <v>82</v>
      </c>
      <c r="C9" s="54" t="s">
        <v>24</v>
      </c>
      <c r="D9" s="54" t="s">
        <v>106</v>
      </c>
      <c r="E9" s="54" t="s">
        <v>24</v>
      </c>
      <c r="F9" s="54" t="s">
        <v>24</v>
      </c>
      <c r="G9" s="54" t="s">
        <v>57</v>
      </c>
      <c r="H9" s="54" t="s">
        <v>70</v>
      </c>
      <c r="I9" s="54" t="s">
        <v>70</v>
      </c>
      <c r="L9" s="54" t="s">
        <v>71</v>
      </c>
      <c r="M9" s="54" t="s">
        <v>71</v>
      </c>
      <c r="N9" s="54" t="s">
        <v>106</v>
      </c>
      <c r="O9" s="54" t="s">
        <v>71</v>
      </c>
      <c r="P9" s="54" t="s">
        <v>71</v>
      </c>
      <c r="Q9" s="54" t="s">
        <v>57</v>
      </c>
      <c r="R9" s="54" t="s">
        <v>71</v>
      </c>
      <c r="S9" s="54" t="s">
        <v>71</v>
      </c>
      <c r="U9" s="54" t="s">
        <v>71</v>
      </c>
      <c r="V9" s="54" t="s">
        <v>71</v>
      </c>
      <c r="W9" s="54" t="s">
        <v>106</v>
      </c>
      <c r="X9" s="54" t="s">
        <v>71</v>
      </c>
      <c r="Y9" s="54" t="s">
        <v>71</v>
      </c>
      <c r="Z9" s="54" t="s">
        <v>57</v>
      </c>
      <c r="AA9" s="54" t="s">
        <v>71</v>
      </c>
      <c r="AB9" s="54" t="s">
        <v>71</v>
      </c>
      <c r="AC9" s="55"/>
    </row>
    <row r="10" spans="1:31" ht="15">
      <c r="A10" s="13">
        <v>1711</v>
      </c>
      <c r="B10" s="16">
        <v>22</v>
      </c>
      <c r="C10" s="16">
        <v>52.6</v>
      </c>
      <c r="D10" s="16">
        <v>48</v>
      </c>
      <c r="E10" s="16">
        <v>24</v>
      </c>
      <c r="F10" s="16">
        <v>104</v>
      </c>
      <c r="G10" s="16">
        <v>32</v>
      </c>
      <c r="H10" s="16">
        <v>16</v>
      </c>
      <c r="I10" s="16"/>
      <c r="J10" s="16"/>
      <c r="K10" s="16"/>
      <c r="L10" s="20">
        <f>B10/Notes!$D$48</f>
        <v>0.14734938548608553</v>
      </c>
      <c r="M10" s="16">
        <f>C10/Notes!$D$37</f>
        <v>4.57988680888115</v>
      </c>
      <c r="N10" s="16">
        <f>D10</f>
        <v>48</v>
      </c>
      <c r="O10" s="20">
        <f>E10/Notes!$D$37</f>
        <v>2.089682194166304</v>
      </c>
      <c r="P10" s="16">
        <f>+F10/Notes!D$37</f>
        <v>9.055289508053983</v>
      </c>
      <c r="Q10" s="16">
        <v>32</v>
      </c>
      <c r="R10" s="16">
        <f>+H10/Notes!$D$36</f>
        <v>35.2112676056338</v>
      </c>
      <c r="S10" s="16">
        <f>+I10/Notes!$D$36</f>
        <v>0</v>
      </c>
      <c r="T10" s="16"/>
      <c r="U10" s="20">
        <f>L10*Notes!$B142</f>
        <v>0.47079970530122905</v>
      </c>
      <c r="V10" s="15">
        <f>M10*Notes!$B142</f>
        <v>14.633310840226384</v>
      </c>
      <c r="W10" s="15">
        <f>N10*Notes!$B142</f>
        <v>153.36599999999999</v>
      </c>
      <c r="X10" s="15">
        <f>O10*Notes!$B142</f>
        <v>6.676795820635613</v>
      </c>
      <c r="Y10" s="16">
        <f>+P10*Notes!$B142</f>
        <v>28.932781889420983</v>
      </c>
      <c r="Z10" s="16">
        <f>+Q10*Notes!$B142</f>
        <v>102.244</v>
      </c>
      <c r="AA10" s="16">
        <f>+R10*Notes!$B142</f>
        <v>112.50440140845069</v>
      </c>
      <c r="AB10" s="16">
        <f>+S10*Notes!$B142</f>
        <v>0</v>
      </c>
      <c r="AC10" s="15"/>
      <c r="AD10" s="15"/>
      <c r="AE10" s="15"/>
    </row>
    <row r="11" spans="1:31" ht="15">
      <c r="A11" s="13">
        <f>A10+1</f>
        <v>1712</v>
      </c>
      <c r="B11" s="16"/>
      <c r="C11" s="16">
        <v>55</v>
      </c>
      <c r="D11" s="16">
        <v>48</v>
      </c>
      <c r="E11" s="16">
        <v>24</v>
      </c>
      <c r="F11" s="16">
        <v>112</v>
      </c>
      <c r="G11" s="16">
        <v>33</v>
      </c>
      <c r="H11" s="16"/>
      <c r="I11" s="16"/>
      <c r="J11" s="16"/>
      <c r="K11" s="16"/>
      <c r="L11" s="20">
        <f>B11/Notes!$D$48</f>
        <v>0</v>
      </c>
      <c r="M11" s="16">
        <f>C11/Notes!$D$37</f>
        <v>4.78885502829778</v>
      </c>
      <c r="N11" s="16">
        <f aca="true" t="shared" si="0" ref="N11:N61">D11</f>
        <v>48</v>
      </c>
      <c r="O11" s="20">
        <f>E11/Notes!$D$37</f>
        <v>2.089682194166304</v>
      </c>
      <c r="P11" s="16">
        <f>+F11/Notes!D$37</f>
        <v>9.751850239442751</v>
      </c>
      <c r="Q11" s="16">
        <v>32</v>
      </c>
      <c r="R11" s="16">
        <f>+H11/Notes!$D$36</f>
        <v>0</v>
      </c>
      <c r="S11" s="16">
        <f>+I11/Notes!$D$36</f>
        <v>0</v>
      </c>
      <c r="T11" s="16"/>
      <c r="U11" s="20">
        <f>L11*Notes!$B143</f>
        <v>0</v>
      </c>
      <c r="V11" s="15">
        <f>M11*Notes!$B143</f>
        <v>15.300990422289944</v>
      </c>
      <c r="W11" s="15">
        <f>N11*Notes!$B143</f>
        <v>153.36599999999999</v>
      </c>
      <c r="X11" s="15">
        <f>O11*Notes!$B143</f>
        <v>6.676795820635613</v>
      </c>
      <c r="Y11" s="16">
        <f>+P11*Notes!$B143</f>
        <v>31.15838049629952</v>
      </c>
      <c r="Z11" s="16">
        <f>+Q11*Notes!$B143</f>
        <v>102.244</v>
      </c>
      <c r="AA11" s="16">
        <f>+R11*Notes!$B143</f>
        <v>0</v>
      </c>
      <c r="AB11" s="16">
        <f>+S11*Notes!$B143</f>
        <v>0</v>
      </c>
      <c r="AC11" s="15"/>
      <c r="AD11" s="15"/>
      <c r="AE11" s="15"/>
    </row>
    <row r="12" spans="1:31" ht="15">
      <c r="A12" s="13">
        <f>A11+1</f>
        <v>1713</v>
      </c>
      <c r="B12" s="16">
        <v>24</v>
      </c>
      <c r="C12" s="16">
        <v>53.3</v>
      </c>
      <c r="D12" s="16">
        <v>48</v>
      </c>
      <c r="E12" s="16">
        <v>24</v>
      </c>
      <c r="F12" s="16">
        <v>112</v>
      </c>
      <c r="G12" s="16">
        <v>32</v>
      </c>
      <c r="H12" s="16">
        <v>16</v>
      </c>
      <c r="I12" s="16"/>
      <c r="J12" s="16"/>
      <c r="K12" s="16"/>
      <c r="L12" s="20">
        <f>B12/Notes!$D$48</f>
        <v>0.16074478416663876</v>
      </c>
      <c r="M12" s="16">
        <f>C12/Notes!$D$37</f>
        <v>4.640835872877666</v>
      </c>
      <c r="N12" s="16">
        <f t="shared" si="0"/>
        <v>48</v>
      </c>
      <c r="O12" s="20">
        <f>E12/Notes!$D$37</f>
        <v>2.089682194166304</v>
      </c>
      <c r="P12" s="16">
        <f>+F12/Notes!D$37</f>
        <v>9.751850239442751</v>
      </c>
      <c r="Q12" s="16">
        <v>32</v>
      </c>
      <c r="R12" s="16">
        <f>+H12/Notes!$D$36</f>
        <v>35.2112676056338</v>
      </c>
      <c r="S12" s="16">
        <f>+I12/Notes!$D$36</f>
        <v>0</v>
      </c>
      <c r="T12" s="16"/>
      <c r="U12" s="20">
        <f>L12*Notes!$B144</f>
        <v>0.5135996785104316</v>
      </c>
      <c r="V12" s="15">
        <f>M12*Notes!$B144</f>
        <v>14.828050718328253</v>
      </c>
      <c r="W12" s="15">
        <f>N12*Notes!$B144</f>
        <v>153.36599999999999</v>
      </c>
      <c r="X12" s="15">
        <f>O12*Notes!$B144</f>
        <v>6.676795820635613</v>
      </c>
      <c r="Y12" s="16">
        <f>+P12*Notes!$B144</f>
        <v>31.15838049629952</v>
      </c>
      <c r="Z12" s="16">
        <f>+Q12*Notes!$B144</f>
        <v>102.244</v>
      </c>
      <c r="AA12" s="16">
        <f>+R12*Notes!$B144</f>
        <v>112.50440140845069</v>
      </c>
      <c r="AB12" s="16">
        <f>+S12*Notes!$B144</f>
        <v>0</v>
      </c>
      <c r="AC12" s="15"/>
      <c r="AD12" s="15"/>
      <c r="AE12" s="15"/>
    </row>
    <row r="13" spans="1:31" ht="15">
      <c r="A13" s="13">
        <f>A12+1</f>
        <v>1714</v>
      </c>
      <c r="B13" s="16">
        <v>20</v>
      </c>
      <c r="C13" s="16">
        <v>55.1</v>
      </c>
      <c r="D13" s="16">
        <v>48</v>
      </c>
      <c r="E13" s="16">
        <v>24</v>
      </c>
      <c r="F13" s="16">
        <v>120</v>
      </c>
      <c r="G13" s="16">
        <v>32</v>
      </c>
      <c r="H13" s="16">
        <v>16</v>
      </c>
      <c r="I13" s="16">
        <v>8</v>
      </c>
      <c r="J13" s="16"/>
      <c r="K13" s="16"/>
      <c r="L13" s="20">
        <f>B13/Notes!$D$48</f>
        <v>0.1339539868055323</v>
      </c>
      <c r="M13" s="16">
        <f>C13/Notes!$D$37</f>
        <v>4.79756203744014</v>
      </c>
      <c r="N13" s="16">
        <f t="shared" si="0"/>
        <v>48</v>
      </c>
      <c r="O13" s="20">
        <f>E13/Notes!$D$37</f>
        <v>2.089682194166304</v>
      </c>
      <c r="P13" s="16">
        <f>+F13/Notes!D$37</f>
        <v>10.44841097083152</v>
      </c>
      <c r="Q13" s="16">
        <v>32</v>
      </c>
      <c r="R13" s="16">
        <f>+H13/Notes!$D$36</f>
        <v>35.2112676056338</v>
      </c>
      <c r="S13" s="16">
        <f>+I13/Notes!$D$36</f>
        <v>17.6056338028169</v>
      </c>
      <c r="T13" s="16"/>
      <c r="U13" s="20">
        <f>L13*Notes!$B145</f>
        <v>0.4279997320920264</v>
      </c>
      <c r="V13" s="15">
        <f>M13*Notes!$B145</f>
        <v>15.328810404875927</v>
      </c>
      <c r="W13" s="15">
        <f>N13*Notes!$B145</f>
        <v>153.36599999999999</v>
      </c>
      <c r="X13" s="15">
        <f>O13*Notes!$B145</f>
        <v>6.676795820635613</v>
      </c>
      <c r="Y13" s="16">
        <f>+P13*Notes!$B145</f>
        <v>33.383979103178056</v>
      </c>
      <c r="Z13" s="16">
        <f>+Q13*Notes!$B145</f>
        <v>102.244</v>
      </c>
      <c r="AA13" s="16">
        <f>+R13*Notes!$B145</f>
        <v>112.50440140845069</v>
      </c>
      <c r="AB13" s="16">
        <f>+S13*Notes!$B145</f>
        <v>56.252200704225345</v>
      </c>
      <c r="AC13" s="15"/>
      <c r="AD13" s="15"/>
      <c r="AE13" s="15"/>
    </row>
    <row r="14" spans="1:31" ht="15">
      <c r="A14" s="13">
        <f>A13+1</f>
        <v>1715</v>
      </c>
      <c r="B14" s="16">
        <v>24</v>
      </c>
      <c r="C14" s="16">
        <v>56.8</v>
      </c>
      <c r="D14" s="16">
        <v>48</v>
      </c>
      <c r="E14" s="16">
        <v>24</v>
      </c>
      <c r="F14" s="16">
        <v>96</v>
      </c>
      <c r="G14" s="16">
        <v>38.4</v>
      </c>
      <c r="H14" s="16">
        <v>16</v>
      </c>
      <c r="I14" s="16"/>
      <c r="J14" s="16"/>
      <c r="K14" s="16"/>
      <c r="L14" s="20">
        <f>B14/Notes!$D$48</f>
        <v>0.16074478416663876</v>
      </c>
      <c r="M14" s="16">
        <f>C14/Notes!$D$37</f>
        <v>4.945581192860253</v>
      </c>
      <c r="N14" s="16">
        <f>D14</f>
        <v>48</v>
      </c>
      <c r="O14" s="20">
        <f>E14/Notes!$D$37</f>
        <v>2.089682194166304</v>
      </c>
      <c r="P14" s="16">
        <f>+F14/Notes!D$37</f>
        <v>8.358728776665217</v>
      </c>
      <c r="Q14" s="16">
        <v>32</v>
      </c>
      <c r="R14" s="16">
        <f>+H14/Notes!$D$36</f>
        <v>35.2112676056338</v>
      </c>
      <c r="S14" s="16">
        <f>+I14/Notes!$D$36</f>
        <v>0</v>
      </c>
      <c r="T14" s="16"/>
      <c r="U14" s="20">
        <f>L14*Notes!$B146</f>
        <v>0.5135996785104316</v>
      </c>
      <c r="V14" s="15">
        <f>M14*Notes!$B146</f>
        <v>15.801750108837615</v>
      </c>
      <c r="W14" s="15">
        <f>N14*Notes!$B146</f>
        <v>153.36599999999999</v>
      </c>
      <c r="X14" s="15">
        <f>O14*Notes!$B146</f>
        <v>6.676795820635613</v>
      </c>
      <c r="Y14" s="16">
        <f>+P14*Notes!$B146</f>
        <v>26.707183282542452</v>
      </c>
      <c r="Z14" s="16">
        <f>+Q14*Notes!$B146</f>
        <v>102.244</v>
      </c>
      <c r="AA14" s="16">
        <f>+R14*Notes!$B146</f>
        <v>112.50440140845069</v>
      </c>
      <c r="AB14" s="16">
        <f>+S14*Notes!$B146</f>
        <v>0</v>
      </c>
      <c r="AC14" s="15"/>
      <c r="AD14" s="15"/>
      <c r="AE14" s="15"/>
    </row>
    <row r="15" spans="1:31" ht="15">
      <c r="A15" s="13">
        <f>A14+1</f>
        <v>1716</v>
      </c>
      <c r="B15" s="16">
        <v>20</v>
      </c>
      <c r="C15" s="16">
        <v>63.3</v>
      </c>
      <c r="D15" s="16">
        <v>50.6</v>
      </c>
      <c r="E15" s="16">
        <v>24</v>
      </c>
      <c r="F15" s="16">
        <v>107</v>
      </c>
      <c r="G15" s="16">
        <v>48</v>
      </c>
      <c r="H15" s="16"/>
      <c r="I15" s="16">
        <v>9</v>
      </c>
      <c r="J15" s="16"/>
      <c r="K15" s="16"/>
      <c r="L15" s="20">
        <f>B15/Notes!$D$48</f>
        <v>0.1339539868055323</v>
      </c>
      <c r="M15" s="16">
        <f>C15/Notes!$D$37</f>
        <v>5.511536787113626</v>
      </c>
      <c r="N15" s="16">
        <f t="shared" si="0"/>
        <v>50.6</v>
      </c>
      <c r="O15" s="20">
        <f>E15/Notes!$D$37</f>
        <v>2.089682194166304</v>
      </c>
      <c r="P15" s="16">
        <f>+F15/Notes!D$37</f>
        <v>9.316499782324772</v>
      </c>
      <c r="Q15" s="16">
        <v>32</v>
      </c>
      <c r="R15" s="16">
        <f>+H15/Notes!$D$36</f>
        <v>0</v>
      </c>
      <c r="S15" s="16">
        <f>+I15/Notes!$D$36</f>
        <v>19.806338028169012</v>
      </c>
      <c r="T15" s="16"/>
      <c r="U15" s="20">
        <f>L15*Notes!$B147</f>
        <v>0.4279997320920264</v>
      </c>
      <c r="V15" s="15">
        <f>M15*Notes!$B147</f>
        <v>17.610048976926425</v>
      </c>
      <c r="W15" s="15">
        <f>N15*Notes!$B147</f>
        <v>161.673325</v>
      </c>
      <c r="X15" s="15">
        <f>O15*Notes!$B147</f>
        <v>6.676795820635613</v>
      </c>
      <c r="Y15" s="16">
        <f>+P15*Notes!$B147</f>
        <v>29.76738136700044</v>
      </c>
      <c r="Z15" s="16">
        <f>+Q15*Notes!$B147</f>
        <v>102.244</v>
      </c>
      <c r="AA15" s="16">
        <f>+R15*Notes!$B147</f>
        <v>0</v>
      </c>
      <c r="AB15" s="16">
        <f>+S15*Notes!$B147</f>
        <v>63.28372579225351</v>
      </c>
      <c r="AC15" s="15"/>
      <c r="AD15" s="15"/>
      <c r="AE15" s="15"/>
    </row>
    <row r="16" spans="1:31" ht="15">
      <c r="A16" s="13">
        <v>1717</v>
      </c>
      <c r="B16" s="16">
        <v>24</v>
      </c>
      <c r="C16" s="16">
        <v>54.6</v>
      </c>
      <c r="D16" s="16">
        <v>56</v>
      </c>
      <c r="E16" s="16">
        <v>24</v>
      </c>
      <c r="F16" s="16">
        <v>118</v>
      </c>
      <c r="G16" s="16">
        <v>48</v>
      </c>
      <c r="H16" s="16">
        <v>15.3</v>
      </c>
      <c r="I16" s="16">
        <v>8</v>
      </c>
      <c r="J16" s="16"/>
      <c r="K16" s="16"/>
      <c r="L16" s="20">
        <f>B16/Notes!$D$48</f>
        <v>0.16074478416663876</v>
      </c>
      <c r="M16" s="16">
        <f>C16/Notes!$D$37</f>
        <v>4.754026991728342</v>
      </c>
      <c r="N16" s="16">
        <f t="shared" si="0"/>
        <v>56</v>
      </c>
      <c r="O16" s="20">
        <f>E16/Notes!$D$37</f>
        <v>2.089682194166304</v>
      </c>
      <c r="P16" s="16">
        <f>+F16/Notes!D$37</f>
        <v>10.274270787984328</v>
      </c>
      <c r="Q16" s="16">
        <v>32</v>
      </c>
      <c r="R16" s="16">
        <f>+H16/Notes!$D$36</f>
        <v>33.67077464788732</v>
      </c>
      <c r="S16" s="16">
        <f>+I16/Notes!$D$36</f>
        <v>17.6056338028169</v>
      </c>
      <c r="T16" s="16"/>
      <c r="U16" s="20">
        <f>L16*Notes!$B148</f>
        <v>0.5135996785104316</v>
      </c>
      <c r="V16" s="15">
        <f>M16*Notes!$B148</f>
        <v>15.189710491946018</v>
      </c>
      <c r="W16" s="15">
        <f>N16*Notes!$B148</f>
        <v>178.927</v>
      </c>
      <c r="X16" s="15">
        <f>O16*Notes!$B148</f>
        <v>6.676795820635613</v>
      </c>
      <c r="Y16" s="16">
        <f>+P16*Notes!$B148</f>
        <v>32.827579451458426</v>
      </c>
      <c r="Z16" s="16">
        <f>+Q16*Notes!$B148</f>
        <v>102.244</v>
      </c>
      <c r="AA16" s="16">
        <f>+R16*Notes!$B148</f>
        <v>107.58233384683098</v>
      </c>
      <c r="AB16" s="16">
        <f>+S16*Notes!$B148</f>
        <v>56.252200704225345</v>
      </c>
      <c r="AC16" s="15"/>
      <c r="AD16" s="15"/>
      <c r="AE16" s="15"/>
    </row>
    <row r="17" spans="1:31" ht="15">
      <c r="A17" s="13">
        <f>A16+1</f>
        <v>1718</v>
      </c>
      <c r="B17" s="16">
        <v>24</v>
      </c>
      <c r="C17" s="16">
        <v>56</v>
      </c>
      <c r="D17" s="16">
        <v>52.6</v>
      </c>
      <c r="E17" s="16">
        <v>24</v>
      </c>
      <c r="F17" s="16"/>
      <c r="G17" s="16">
        <v>32</v>
      </c>
      <c r="H17" s="16">
        <v>12.5</v>
      </c>
      <c r="I17" s="16"/>
      <c r="J17" s="16"/>
      <c r="K17" s="16"/>
      <c r="L17" s="20">
        <f>B17/Notes!$D$48</f>
        <v>0.16074478416663876</v>
      </c>
      <c r="M17" s="16">
        <f>C17/Notes!$D$37</f>
        <v>4.8759251197213755</v>
      </c>
      <c r="N17" s="16">
        <f t="shared" si="0"/>
        <v>52.6</v>
      </c>
      <c r="O17" s="20">
        <f>E17/Notes!$D$37</f>
        <v>2.089682194166304</v>
      </c>
      <c r="P17" s="16">
        <f>+F17/Notes!D$37</f>
        <v>0</v>
      </c>
      <c r="Q17" s="16">
        <v>32</v>
      </c>
      <c r="R17" s="16">
        <f>+H17/Notes!$D$36</f>
        <v>27.508802816901408</v>
      </c>
      <c r="S17" s="16">
        <f>+I17/Notes!$D$36</f>
        <v>0</v>
      </c>
      <c r="T17" s="16"/>
      <c r="U17" s="20">
        <f>L17*Notes!$B149</f>
        <v>0.5135996785104316</v>
      </c>
      <c r="V17" s="15">
        <f>M17*Notes!$B149</f>
        <v>15.57919024814976</v>
      </c>
      <c r="W17" s="15">
        <f>N17*Notes!$B149</f>
        <v>168.06357500000001</v>
      </c>
      <c r="X17" s="15">
        <f>O17*Notes!$B149</f>
        <v>6.676795820635613</v>
      </c>
      <c r="Y17" s="16">
        <f>+P17*Notes!$B149</f>
        <v>0</v>
      </c>
      <c r="Z17" s="16">
        <f>+Q17*Notes!$B149</f>
        <v>102.244</v>
      </c>
      <c r="AA17" s="16">
        <f>+R17*Notes!$B149</f>
        <v>87.89406360035211</v>
      </c>
      <c r="AB17" s="16">
        <f>+S17*Notes!$B149</f>
        <v>0</v>
      </c>
      <c r="AC17" s="15"/>
      <c r="AD17" s="15"/>
      <c r="AE17" s="15"/>
    </row>
    <row r="18" spans="1:31" ht="15">
      <c r="A18" s="13">
        <f>A17+1</f>
        <v>1719</v>
      </c>
      <c r="B18" s="16">
        <v>25.2</v>
      </c>
      <c r="C18" s="16">
        <v>60</v>
      </c>
      <c r="D18" s="16">
        <v>40</v>
      </c>
      <c r="E18" s="16">
        <v>16</v>
      </c>
      <c r="F18" s="16">
        <v>104</v>
      </c>
      <c r="G18" s="16">
        <v>48</v>
      </c>
      <c r="H18" s="16">
        <v>12</v>
      </c>
      <c r="I18" s="16">
        <v>6</v>
      </c>
      <c r="J18" s="16"/>
      <c r="K18" s="16"/>
      <c r="L18" s="20">
        <f>B18/Notes!$D$48</f>
        <v>0.1687820233749707</v>
      </c>
      <c r="M18" s="16">
        <f>C18/Notes!$D$37</f>
        <v>5.22420548541576</v>
      </c>
      <c r="N18" s="16">
        <f t="shared" si="0"/>
        <v>40</v>
      </c>
      <c r="O18" s="20">
        <f>E18/Notes!$D$37</f>
        <v>1.393121462777536</v>
      </c>
      <c r="P18" s="16">
        <f>+F18/Notes!D$37</f>
        <v>9.055289508053983</v>
      </c>
      <c r="Q18" s="16">
        <v>32</v>
      </c>
      <c r="R18" s="16">
        <f>+H18/Notes!$D$36</f>
        <v>26.408450704225352</v>
      </c>
      <c r="S18" s="16">
        <f>+I18/Notes!$D$36</f>
        <v>13.204225352112676</v>
      </c>
      <c r="T18" s="16"/>
      <c r="U18" s="20">
        <f>L18*Notes!$B150</f>
        <v>0.5392796624359533</v>
      </c>
      <c r="V18" s="15">
        <f>M18*Notes!$B150</f>
        <v>16.691989551589028</v>
      </c>
      <c r="W18" s="15">
        <f>N18*Notes!$B150</f>
        <v>127.805</v>
      </c>
      <c r="X18" s="15">
        <f>O18*Notes!$B150</f>
        <v>4.451197213757075</v>
      </c>
      <c r="Y18" s="16">
        <f>+P18*Notes!$B150</f>
        <v>28.932781889420983</v>
      </c>
      <c r="Z18" s="16">
        <f>+Q18*Notes!$B150</f>
        <v>102.244</v>
      </c>
      <c r="AA18" s="16">
        <f>+R18*Notes!$B150</f>
        <v>84.37830105633803</v>
      </c>
      <c r="AB18" s="16">
        <f>+S18*Notes!$B150</f>
        <v>42.189150528169016</v>
      </c>
      <c r="AC18" s="15"/>
      <c r="AD18" s="15"/>
      <c r="AE18" s="15"/>
    </row>
    <row r="19" spans="1:31" ht="15">
      <c r="A19" s="13">
        <f>A18+1</f>
        <v>1720</v>
      </c>
      <c r="B19" s="16">
        <v>24.8</v>
      </c>
      <c r="C19" s="16">
        <v>66.4</v>
      </c>
      <c r="D19" s="16">
        <v>48</v>
      </c>
      <c r="E19" s="16">
        <v>16</v>
      </c>
      <c r="F19" s="16">
        <v>49.3</v>
      </c>
      <c r="G19" s="16">
        <v>56</v>
      </c>
      <c r="H19" s="16">
        <v>12</v>
      </c>
      <c r="I19" s="16"/>
      <c r="J19" s="16"/>
      <c r="K19" s="16"/>
      <c r="L19" s="20">
        <f>B19/Notes!$D$48</f>
        <v>0.16610294363886005</v>
      </c>
      <c r="M19" s="16">
        <f>C19/Notes!$D$37</f>
        <v>5.781454070526775</v>
      </c>
      <c r="N19" s="16">
        <f t="shared" si="0"/>
        <v>48</v>
      </c>
      <c r="O19" s="20">
        <f>E19/Notes!$D$37</f>
        <v>1.393121462777536</v>
      </c>
      <c r="P19" s="16">
        <f>+F19/Notes!D$37</f>
        <v>4.292555507183282</v>
      </c>
      <c r="Q19" s="16">
        <v>32</v>
      </c>
      <c r="R19" s="16">
        <f>+H19/Notes!$D$36</f>
        <v>26.408450704225352</v>
      </c>
      <c r="S19" s="16">
        <f>+I19/Notes!$D$36</f>
        <v>0</v>
      </c>
      <c r="T19" s="16"/>
      <c r="U19" s="20">
        <f>L19*Notes!$B151</f>
        <v>0.5307196677941127</v>
      </c>
      <c r="V19" s="15">
        <f>M19*Notes!$B151</f>
        <v>18.472468437091862</v>
      </c>
      <c r="W19" s="15">
        <f>N19*Notes!$B151</f>
        <v>153.36599999999999</v>
      </c>
      <c r="X19" s="15">
        <f>O19*Notes!$B151</f>
        <v>4.451197213757075</v>
      </c>
      <c r="Y19" s="16">
        <f>+P19*Notes!$B151</f>
        <v>13.715251414888984</v>
      </c>
      <c r="Z19" s="16">
        <f>+Q19*Notes!$B151</f>
        <v>102.244</v>
      </c>
      <c r="AA19" s="16">
        <f>+R19*Notes!$B151</f>
        <v>84.37830105633803</v>
      </c>
      <c r="AB19" s="16">
        <f>+S19*Notes!$B151</f>
        <v>0</v>
      </c>
      <c r="AC19" s="15"/>
      <c r="AD19" s="15"/>
      <c r="AE19" s="15"/>
    </row>
    <row r="20" spans="1:31" ht="15">
      <c r="A20" s="13">
        <f>A19+1</f>
        <v>1721</v>
      </c>
      <c r="B20" s="16">
        <v>32</v>
      </c>
      <c r="C20" s="16">
        <v>60</v>
      </c>
      <c r="D20" s="16">
        <v>48</v>
      </c>
      <c r="E20" s="16">
        <v>16</v>
      </c>
      <c r="F20" s="16">
        <v>50.1</v>
      </c>
      <c r="G20" s="16">
        <v>56</v>
      </c>
      <c r="H20" s="16"/>
      <c r="I20" s="16">
        <v>24</v>
      </c>
      <c r="J20" s="16"/>
      <c r="K20" s="16"/>
      <c r="L20" s="20">
        <f>B20/Notes!$D$48</f>
        <v>0.21432637888885167</v>
      </c>
      <c r="M20" s="16">
        <f>C20/Notes!$D$37</f>
        <v>5.22420548541576</v>
      </c>
      <c r="N20" s="16">
        <f t="shared" si="0"/>
        <v>48</v>
      </c>
      <c r="O20" s="20">
        <f>E20/Notes!$D$37</f>
        <v>1.393121462777536</v>
      </c>
      <c r="P20" s="16">
        <f>+F20/Notes!D$37</f>
        <v>4.3622115803221595</v>
      </c>
      <c r="Q20" s="16">
        <v>32</v>
      </c>
      <c r="R20" s="16">
        <f>+H20/Notes!$D$36</f>
        <v>0</v>
      </c>
      <c r="S20" s="16">
        <f>+I20/Notes!$D$36</f>
        <v>52.816901408450704</v>
      </c>
      <c r="T20" s="16"/>
      <c r="U20" s="20">
        <f>L20*Notes!$B152</f>
        <v>0.6847995713472422</v>
      </c>
      <c r="V20" s="15">
        <f>M20*Notes!$B152</f>
        <v>16.691989551589028</v>
      </c>
      <c r="W20" s="15">
        <f>N20*Notes!$B152</f>
        <v>153.36599999999999</v>
      </c>
      <c r="X20" s="15">
        <f>O20*Notes!$B152</f>
        <v>4.451197213757075</v>
      </c>
      <c r="Y20" s="16">
        <f>+P20*Notes!$B152</f>
        <v>13.93781127557684</v>
      </c>
      <c r="Z20" s="16">
        <f>+Q20*Notes!$B152</f>
        <v>102.244</v>
      </c>
      <c r="AA20" s="16">
        <f>+R20*Notes!$B152</f>
        <v>0</v>
      </c>
      <c r="AB20" s="16">
        <f>+S20*Notes!$B152</f>
        <v>168.75660211267606</v>
      </c>
      <c r="AC20" s="15"/>
      <c r="AD20" s="15"/>
      <c r="AE20" s="15"/>
    </row>
    <row r="21" spans="1:31" ht="15">
      <c r="A21" s="13">
        <f>A20+1</f>
        <v>1722</v>
      </c>
      <c r="B21" s="16">
        <v>24</v>
      </c>
      <c r="C21" s="16">
        <v>56.4</v>
      </c>
      <c r="D21" s="16">
        <v>41.6</v>
      </c>
      <c r="E21" s="16">
        <v>16</v>
      </c>
      <c r="F21" s="16">
        <v>48</v>
      </c>
      <c r="G21" s="16">
        <v>64</v>
      </c>
      <c r="H21" s="16"/>
      <c r="I21" s="16">
        <v>6.5</v>
      </c>
      <c r="J21" s="16"/>
      <c r="K21" s="16"/>
      <c r="L21" s="20">
        <f>B21/Notes!$D$48</f>
        <v>0.16074478416663876</v>
      </c>
      <c r="M21" s="16">
        <f>C21/Notes!$D$37</f>
        <v>4.910753156290815</v>
      </c>
      <c r="N21" s="16">
        <f t="shared" si="0"/>
        <v>41.6</v>
      </c>
      <c r="O21" s="20">
        <f>E21/Notes!$D$37</f>
        <v>1.393121462777536</v>
      </c>
      <c r="P21" s="16">
        <f>+F21/Notes!D$37</f>
        <v>4.179364388332608</v>
      </c>
      <c r="Q21" s="16">
        <v>32</v>
      </c>
      <c r="R21" s="16">
        <f>+H21/Notes!$D$36</f>
        <v>0</v>
      </c>
      <c r="S21" s="16">
        <f>+I21/Notes!$D$36</f>
        <v>14.304577464788732</v>
      </c>
      <c r="T21" s="16"/>
      <c r="U21" s="20">
        <f>L21*Notes!$B153</f>
        <v>0.5135996785104316</v>
      </c>
      <c r="V21" s="15">
        <f>M21*Notes!$B153</f>
        <v>15.690470178493689</v>
      </c>
      <c r="W21" s="15">
        <f>N21*Notes!$B153</f>
        <v>132.9172</v>
      </c>
      <c r="X21" s="15">
        <f>O21*Notes!$B153</f>
        <v>4.451197213757075</v>
      </c>
      <c r="Y21" s="16">
        <f>+P21*Notes!$B153</f>
        <v>13.353591641271226</v>
      </c>
      <c r="Z21" s="16">
        <f>+Q21*Notes!$B153</f>
        <v>102.244</v>
      </c>
      <c r="AA21" s="16">
        <f>+R21*Notes!$B153</f>
        <v>0</v>
      </c>
      <c r="AB21" s="16">
        <f>+S21*Notes!$B153</f>
        <v>45.704913072183096</v>
      </c>
      <c r="AC21" s="15"/>
      <c r="AD21" s="15"/>
      <c r="AE21" s="15"/>
    </row>
    <row r="22" spans="1:31" ht="15">
      <c r="A22" s="13">
        <v>1723</v>
      </c>
      <c r="B22" s="16">
        <v>24</v>
      </c>
      <c r="C22" s="16">
        <v>53.2</v>
      </c>
      <c r="D22" s="16"/>
      <c r="E22" s="16">
        <v>16</v>
      </c>
      <c r="F22" s="16">
        <v>64</v>
      </c>
      <c r="G22" s="16">
        <v>64</v>
      </c>
      <c r="H22" s="16"/>
      <c r="I22" s="16">
        <v>8</v>
      </c>
      <c r="J22" s="16"/>
      <c r="K22" s="16"/>
      <c r="L22" s="20">
        <f>B22/Notes!$D$48</f>
        <v>0.16074478416663876</v>
      </c>
      <c r="M22" s="16">
        <f>C22/Notes!$D$37</f>
        <v>4.632128863735307</v>
      </c>
      <c r="N22" s="16">
        <f t="shared" si="0"/>
        <v>0</v>
      </c>
      <c r="O22" s="20">
        <f>E22/Notes!$D$37</f>
        <v>1.393121462777536</v>
      </c>
      <c r="P22" s="16">
        <f>+F22/Notes!D$37</f>
        <v>5.572485851110144</v>
      </c>
      <c r="Q22" s="16">
        <v>32</v>
      </c>
      <c r="R22" s="16">
        <f>+H22/Notes!$D$36</f>
        <v>0</v>
      </c>
      <c r="S22" s="16">
        <f>+I22/Notes!$D$36</f>
        <v>17.6056338028169</v>
      </c>
      <c r="T22" s="16"/>
      <c r="U22" s="20">
        <f>L22*Notes!$B154</f>
        <v>0.5135996785104316</v>
      </c>
      <c r="V22" s="15">
        <f>M22*Notes!$B154</f>
        <v>14.800230735742273</v>
      </c>
      <c r="W22" s="15">
        <f>N22*Notes!$B154</f>
        <v>0</v>
      </c>
      <c r="X22" s="15">
        <f>O22*Notes!$B154</f>
        <v>4.451197213757075</v>
      </c>
      <c r="Y22" s="16">
        <f>+P22*Notes!$B154</f>
        <v>17.8047888550283</v>
      </c>
      <c r="Z22" s="16">
        <f>+Q22*Notes!$B154</f>
        <v>102.244</v>
      </c>
      <c r="AA22" s="16">
        <f>+R22*Notes!$B154</f>
        <v>0</v>
      </c>
      <c r="AB22" s="16">
        <f>+S22*Notes!$B154</f>
        <v>56.252200704225345</v>
      </c>
      <c r="AC22" s="15"/>
      <c r="AD22" s="15"/>
      <c r="AE22" s="15"/>
    </row>
    <row r="23" spans="1:31" ht="15">
      <c r="A23" s="13">
        <f>A22+1</f>
        <v>1724</v>
      </c>
      <c r="B23" s="16">
        <v>24</v>
      </c>
      <c r="C23" s="16">
        <v>48</v>
      </c>
      <c r="D23" s="16">
        <v>40</v>
      </c>
      <c r="E23" s="16">
        <v>16</v>
      </c>
      <c r="F23" s="16">
        <v>48</v>
      </c>
      <c r="G23" s="16">
        <v>74.5</v>
      </c>
      <c r="H23" s="16"/>
      <c r="I23" s="16">
        <v>8</v>
      </c>
      <c r="J23" s="16"/>
      <c r="K23" s="16"/>
      <c r="L23" s="20">
        <f>B23/Notes!$D$48</f>
        <v>0.16074478416663876</v>
      </c>
      <c r="M23" s="16">
        <f>C23/Notes!$D$37</f>
        <v>4.179364388332608</v>
      </c>
      <c r="N23" s="16">
        <f t="shared" si="0"/>
        <v>40</v>
      </c>
      <c r="O23" s="20">
        <f>E23/Notes!$D$37</f>
        <v>1.393121462777536</v>
      </c>
      <c r="P23" s="16">
        <f>+F23/Notes!D$37</f>
        <v>4.179364388332608</v>
      </c>
      <c r="Q23" s="16">
        <v>32</v>
      </c>
      <c r="R23" s="16">
        <f>+H23/Notes!$D$36</f>
        <v>0</v>
      </c>
      <c r="S23" s="16">
        <f>+I23/Notes!$D$36</f>
        <v>17.6056338028169</v>
      </c>
      <c r="T23" s="16"/>
      <c r="U23" s="20">
        <f>L23*Notes!$B155</f>
        <v>0.5135996785104316</v>
      </c>
      <c r="V23" s="15">
        <f>M23*Notes!$B155</f>
        <v>13.353591641271226</v>
      </c>
      <c r="W23" s="15">
        <f>N23*Notes!$B155</f>
        <v>127.805</v>
      </c>
      <c r="X23" s="15">
        <f>O23*Notes!$B155</f>
        <v>4.451197213757075</v>
      </c>
      <c r="Y23" s="16">
        <f>+P23*Notes!$B155</f>
        <v>13.353591641271226</v>
      </c>
      <c r="Z23" s="16">
        <f>+Q23*Notes!$B155</f>
        <v>102.244</v>
      </c>
      <c r="AA23" s="16">
        <f>+R23*Notes!$B155</f>
        <v>0</v>
      </c>
      <c r="AB23" s="16">
        <f>+S23*Notes!$B155</f>
        <v>56.252200704225345</v>
      </c>
      <c r="AC23" s="15"/>
      <c r="AD23" s="15"/>
      <c r="AE23" s="15"/>
    </row>
    <row r="24" spans="1:31" ht="15">
      <c r="A24" s="13">
        <f>A23+1</f>
        <v>1725</v>
      </c>
      <c r="B24" s="16">
        <v>34.5</v>
      </c>
      <c r="C24" s="16">
        <v>44</v>
      </c>
      <c r="D24" s="16">
        <v>48</v>
      </c>
      <c r="E24" s="16">
        <v>16</v>
      </c>
      <c r="F24" s="16">
        <v>48</v>
      </c>
      <c r="G24" s="16">
        <v>56</v>
      </c>
      <c r="H24" s="16"/>
      <c r="I24" s="16"/>
      <c r="J24" s="16"/>
      <c r="K24" s="16"/>
      <c r="L24" s="20">
        <f>B24/Notes!$D$48</f>
        <v>0.23107062723954322</v>
      </c>
      <c r="M24" s="16">
        <f>C24/Notes!$D$37</f>
        <v>3.831084022638224</v>
      </c>
      <c r="N24" s="16">
        <f t="shared" si="0"/>
        <v>48</v>
      </c>
      <c r="O24" s="20">
        <f>E24/Notes!$D$37</f>
        <v>1.393121462777536</v>
      </c>
      <c r="P24" s="16">
        <f>+F24/Notes!D$37</f>
        <v>4.179364388332608</v>
      </c>
      <c r="Q24" s="16">
        <v>32</v>
      </c>
      <c r="R24" s="16">
        <f>+H24/Notes!$D$36</f>
        <v>0</v>
      </c>
      <c r="S24" s="16">
        <f>+I24/Notes!$D$36</f>
        <v>0</v>
      </c>
      <c r="T24" s="16"/>
      <c r="U24" s="20">
        <f>L24*Notes!$B156</f>
        <v>0.7382995378587456</v>
      </c>
      <c r="V24" s="15">
        <f>M24*Notes!$B156</f>
        <v>12.240792337831955</v>
      </c>
      <c r="W24" s="15">
        <f>N24*Notes!$B156</f>
        <v>153.36599999999999</v>
      </c>
      <c r="X24" s="15">
        <f>O24*Notes!$B156</f>
        <v>4.451197213757075</v>
      </c>
      <c r="Y24" s="16">
        <f>+P24*Notes!$B156</f>
        <v>13.353591641271226</v>
      </c>
      <c r="Z24" s="16">
        <f>+Q24*Notes!$B156</f>
        <v>102.244</v>
      </c>
      <c r="AA24" s="16">
        <f>+R24*Notes!$B156</f>
        <v>0</v>
      </c>
      <c r="AB24" s="16">
        <f>+S24*Notes!$B156</f>
        <v>0</v>
      </c>
      <c r="AC24" s="15"/>
      <c r="AD24" s="15"/>
      <c r="AE24" s="15"/>
    </row>
    <row r="25" spans="1:31" ht="15">
      <c r="A25" s="13">
        <f>A24+1</f>
        <v>1726</v>
      </c>
      <c r="B25" s="16"/>
      <c r="C25" s="16"/>
      <c r="D25" s="16"/>
      <c r="E25" s="16">
        <v>15.2</v>
      </c>
      <c r="F25" s="16">
        <v>38</v>
      </c>
      <c r="G25" s="16">
        <v>35</v>
      </c>
      <c r="H25" s="16"/>
      <c r="J25" s="16"/>
      <c r="K25" s="16"/>
      <c r="L25" s="20">
        <f>B25/Notes!$D$48</f>
        <v>0</v>
      </c>
      <c r="M25" s="16">
        <f>C25/Notes!$D$37</f>
        <v>0</v>
      </c>
      <c r="N25" s="16">
        <f t="shared" si="0"/>
        <v>0</v>
      </c>
      <c r="O25" s="20">
        <f>E25/Notes!$D$37</f>
        <v>1.3234653896386592</v>
      </c>
      <c r="P25" s="16">
        <f>+F25/Notes!D$37</f>
        <v>3.308663474096648</v>
      </c>
      <c r="Q25" s="16">
        <v>32</v>
      </c>
      <c r="R25" s="16">
        <f>+H25/Notes!$D$36</f>
        <v>0</v>
      </c>
      <c r="S25" s="16">
        <f>+I25/Notes!$D$36</f>
        <v>0</v>
      </c>
      <c r="T25" s="16"/>
      <c r="U25" s="20">
        <f>L25*Notes!$B157</f>
        <v>0</v>
      </c>
      <c r="V25" s="15">
        <f>M25*Notes!$B157</f>
        <v>0</v>
      </c>
      <c r="W25" s="15">
        <f>N25*Notes!$B157</f>
        <v>0</v>
      </c>
      <c r="X25" s="15">
        <f>O25*Notes!$B157</f>
        <v>4.228637353069221</v>
      </c>
      <c r="Y25" s="16">
        <f>+P25*Notes!$B157</f>
        <v>10.571593382673052</v>
      </c>
      <c r="Z25" s="16">
        <f>+Q25*Notes!$B157</f>
        <v>102.244</v>
      </c>
      <c r="AA25" s="16">
        <f>+R25*Notes!$B157</f>
        <v>0</v>
      </c>
      <c r="AB25" s="16">
        <f>+S25*Notes!$B157</f>
        <v>0</v>
      </c>
      <c r="AC25" s="15"/>
      <c r="AD25" s="15"/>
      <c r="AE25" s="15"/>
    </row>
    <row r="26" spans="1:31" ht="15">
      <c r="A26" s="13">
        <f>A25+1</f>
        <v>1727</v>
      </c>
      <c r="B26" s="16"/>
      <c r="C26" s="16">
        <v>36</v>
      </c>
      <c r="D26" s="16">
        <v>36.6</v>
      </c>
      <c r="E26" s="16">
        <v>14.2</v>
      </c>
      <c r="F26" s="16">
        <v>38</v>
      </c>
      <c r="G26" s="16">
        <v>35</v>
      </c>
      <c r="H26" s="16"/>
      <c r="J26" s="16"/>
      <c r="K26" s="16"/>
      <c r="L26" s="20">
        <f>B26/Notes!$D$48</f>
        <v>0</v>
      </c>
      <c r="M26" s="16">
        <f>C26/Notes!$D$37</f>
        <v>3.134523291249456</v>
      </c>
      <c r="N26" s="16">
        <f t="shared" si="0"/>
        <v>36.6</v>
      </c>
      <c r="O26" s="20">
        <f>E26/Notes!$D$37</f>
        <v>1.2363952982150632</v>
      </c>
      <c r="P26" s="16">
        <f>+F26/Notes!D$37</f>
        <v>3.308663474096648</v>
      </c>
      <c r="Q26" s="16">
        <v>32</v>
      </c>
      <c r="R26" s="16">
        <f>+H26/Notes!$D$36</f>
        <v>0</v>
      </c>
      <c r="S26" s="16">
        <f>+I26/Notes!$D$36</f>
        <v>0</v>
      </c>
      <c r="T26" s="16"/>
      <c r="U26" s="20">
        <f>L26*Notes!$B158</f>
        <v>0</v>
      </c>
      <c r="V26" s="15">
        <f>M26*Notes!$B158</f>
        <v>10.015193730953417</v>
      </c>
      <c r="W26" s="15">
        <f>N26*Notes!$B158</f>
        <v>116.941575</v>
      </c>
      <c r="X26" s="15">
        <f>O26*Notes!$B158</f>
        <v>3.9504375272094037</v>
      </c>
      <c r="Y26" s="16">
        <f>+P26*Notes!$B158</f>
        <v>10.571593382673052</v>
      </c>
      <c r="Z26" s="16">
        <f>+Q26*Notes!$B158</f>
        <v>102.244</v>
      </c>
      <c r="AA26" s="16">
        <f>+R26*Notes!$B158</f>
        <v>0</v>
      </c>
      <c r="AB26" s="16">
        <f>+S26*Notes!$B158</f>
        <v>0</v>
      </c>
      <c r="AC26" s="15"/>
      <c r="AD26" s="15"/>
      <c r="AE26" s="15"/>
    </row>
    <row r="27" spans="1:31" ht="15">
      <c r="A27" s="13">
        <f>A26+1</f>
        <v>1728</v>
      </c>
      <c r="B27" s="16">
        <v>20</v>
      </c>
      <c r="C27" s="16">
        <v>42</v>
      </c>
      <c r="D27" s="16">
        <v>40</v>
      </c>
      <c r="E27" s="16">
        <v>8</v>
      </c>
      <c r="F27" s="16">
        <v>38</v>
      </c>
      <c r="G27" s="16">
        <v>35</v>
      </c>
      <c r="H27" s="16"/>
      <c r="J27" s="16"/>
      <c r="K27" s="16"/>
      <c r="L27" s="20">
        <f>B27/Notes!$D$48</f>
        <v>0.1339539868055323</v>
      </c>
      <c r="M27" s="16">
        <f>C27/Notes!$D$37</f>
        <v>3.656943839791032</v>
      </c>
      <c r="N27" s="16">
        <f t="shared" si="0"/>
        <v>40</v>
      </c>
      <c r="O27" s="20">
        <f>E27/Notes!$D$37</f>
        <v>0.696560731388768</v>
      </c>
      <c r="P27" s="16">
        <f>+F27/Notes!D$37</f>
        <v>3.308663474096648</v>
      </c>
      <c r="Q27" s="16">
        <v>32</v>
      </c>
      <c r="R27" s="16">
        <f>+H27/Notes!$D$36</f>
        <v>0</v>
      </c>
      <c r="S27" s="16">
        <f>+I27/Notes!$D$36</f>
        <v>0</v>
      </c>
      <c r="T27" s="16"/>
      <c r="U27" s="20">
        <f>L27*Notes!$B159</f>
        <v>0.4279997320920264</v>
      </c>
      <c r="V27" s="15">
        <f>M27*Notes!$B159</f>
        <v>11.684392686112322</v>
      </c>
      <c r="W27" s="15">
        <f>N27*Notes!$B159</f>
        <v>127.805</v>
      </c>
      <c r="X27" s="15">
        <f>O27*Notes!$B159</f>
        <v>2.2255986068785374</v>
      </c>
      <c r="Y27" s="16">
        <f>+P27*Notes!$B159</f>
        <v>10.571593382673052</v>
      </c>
      <c r="Z27" s="16">
        <f>+Q27*Notes!$B159</f>
        <v>102.244</v>
      </c>
      <c r="AA27" s="16">
        <f>+R27*Notes!$B159</f>
        <v>0</v>
      </c>
      <c r="AB27" s="16">
        <f>+S27*Notes!$B159</f>
        <v>0</v>
      </c>
      <c r="AC27" s="15"/>
      <c r="AD27" s="15"/>
      <c r="AE27" s="15"/>
    </row>
    <row r="28" spans="1:31" ht="15">
      <c r="A28" s="13">
        <v>1729</v>
      </c>
      <c r="B28" s="16"/>
      <c r="C28" s="16">
        <v>34</v>
      </c>
      <c r="D28" s="16">
        <v>40</v>
      </c>
      <c r="E28" s="16">
        <v>8</v>
      </c>
      <c r="F28" s="16">
        <v>28</v>
      </c>
      <c r="G28" s="16">
        <v>14</v>
      </c>
      <c r="H28" s="16"/>
      <c r="J28" s="16"/>
      <c r="K28" s="16"/>
      <c r="L28" s="20">
        <f>B28/Notes!$D$48</f>
        <v>0</v>
      </c>
      <c r="M28" s="16">
        <f>C28/Notes!$D$37</f>
        <v>2.960383108402264</v>
      </c>
      <c r="N28" s="16">
        <f t="shared" si="0"/>
        <v>40</v>
      </c>
      <c r="O28" s="20">
        <f>E28/Notes!$D$37</f>
        <v>0.696560731388768</v>
      </c>
      <c r="P28" s="16">
        <f>+F28/Notes!D$37</f>
        <v>2.4379625598606878</v>
      </c>
      <c r="Q28" s="16">
        <v>32</v>
      </c>
      <c r="R28" s="16">
        <f>+H28/Notes!$D$36</f>
        <v>0</v>
      </c>
      <c r="S28" s="16">
        <f>+I28/Notes!$D$36</f>
        <v>0</v>
      </c>
      <c r="T28" s="16"/>
      <c r="U28" s="20">
        <f>L28*Notes!$B160</f>
        <v>0</v>
      </c>
      <c r="V28" s="15">
        <f>M28*Notes!$B160</f>
        <v>9.217152808010448</v>
      </c>
      <c r="W28" s="15">
        <f>N28*Notes!$B160</f>
        <v>124.54</v>
      </c>
      <c r="X28" s="15">
        <f>O28*Notes!$B160</f>
        <v>2.168741837178929</v>
      </c>
      <c r="Y28" s="16">
        <f>+P28*Notes!$B160</f>
        <v>7.590596430126252</v>
      </c>
      <c r="Z28" s="16">
        <f>+Q28*Notes!$B160</f>
        <v>99.632</v>
      </c>
      <c r="AA28" s="16">
        <f>+R28*Notes!$B160</f>
        <v>0</v>
      </c>
      <c r="AB28" s="16">
        <f>+S28*Notes!$B160</f>
        <v>0</v>
      </c>
      <c r="AC28" s="15"/>
      <c r="AD28" s="15"/>
      <c r="AE28" s="15"/>
    </row>
    <row r="29" spans="1:31" ht="15">
      <c r="A29" s="13">
        <f>A28+1</f>
        <v>1730</v>
      </c>
      <c r="B29" s="16">
        <v>20</v>
      </c>
      <c r="C29" s="16">
        <v>42.7</v>
      </c>
      <c r="D29" s="16">
        <v>48</v>
      </c>
      <c r="E29" s="16">
        <v>9.5</v>
      </c>
      <c r="F29" s="16">
        <v>28</v>
      </c>
      <c r="G29" s="16">
        <v>35</v>
      </c>
      <c r="H29" s="16">
        <v>4</v>
      </c>
      <c r="I29" s="16">
        <v>6</v>
      </c>
      <c r="J29" s="16"/>
      <c r="K29" s="16"/>
      <c r="L29" s="20">
        <f>B29/Notes!$D$48</f>
        <v>0.1339539868055323</v>
      </c>
      <c r="M29" s="16">
        <f>C29/Notes!$D$37</f>
        <v>3.717892903787549</v>
      </c>
      <c r="N29" s="16">
        <f t="shared" si="0"/>
        <v>48</v>
      </c>
      <c r="O29" s="20">
        <f>E29/Notes!$D$37</f>
        <v>0.827165868524162</v>
      </c>
      <c r="P29" s="16">
        <f>+F29/Notes!D$37</f>
        <v>2.4379625598606878</v>
      </c>
      <c r="Q29" s="16">
        <v>32</v>
      </c>
      <c r="R29" s="16">
        <f>+H29/Notes!$D$36</f>
        <v>8.80281690140845</v>
      </c>
      <c r="S29" s="16">
        <f>+I29/Notes!$D$36</f>
        <v>13.204225352112676</v>
      </c>
      <c r="T29" s="16"/>
      <c r="U29" s="20">
        <f>L29*Notes!$B161</f>
        <v>0.41706573791902485</v>
      </c>
      <c r="V29" s="15">
        <f>M29*Notes!$B161</f>
        <v>11.575659555942535</v>
      </c>
      <c r="W29" s="15">
        <f>N29*Notes!$B161</f>
        <v>149.448</v>
      </c>
      <c r="X29" s="15">
        <f>O29*Notes!$B161</f>
        <v>2.5753809316499785</v>
      </c>
      <c r="Y29" s="16">
        <f>+P29*Notes!$B161</f>
        <v>7.590596430126252</v>
      </c>
      <c r="Z29" s="16">
        <f>+Q29*Notes!$B161</f>
        <v>99.632</v>
      </c>
      <c r="AA29" s="16">
        <f>+R29*Notes!$B161</f>
        <v>27.407570422535212</v>
      </c>
      <c r="AB29" s="16">
        <f>+S29*Notes!$B161</f>
        <v>41.111355633802816</v>
      </c>
      <c r="AC29" s="15"/>
      <c r="AD29" s="15"/>
      <c r="AE29" s="15"/>
    </row>
    <row r="30" spans="1:31" ht="15">
      <c r="A30" s="13">
        <f>A29+1</f>
        <v>1731</v>
      </c>
      <c r="B30" s="16">
        <v>20</v>
      </c>
      <c r="C30" s="16">
        <v>52.6</v>
      </c>
      <c r="D30" s="16">
        <v>48</v>
      </c>
      <c r="E30" s="16">
        <v>12.6</v>
      </c>
      <c r="F30" s="16">
        <v>42.6</v>
      </c>
      <c r="G30" s="16">
        <v>36.8</v>
      </c>
      <c r="H30" s="16">
        <v>5.6</v>
      </c>
      <c r="I30" s="16"/>
      <c r="J30" s="16"/>
      <c r="K30" s="16"/>
      <c r="L30" s="20">
        <f>B30/Notes!$D$48</f>
        <v>0.1339539868055323</v>
      </c>
      <c r="M30" s="16">
        <f>C30/Notes!$D$37</f>
        <v>4.57988680888115</v>
      </c>
      <c r="N30" s="16">
        <f t="shared" si="0"/>
        <v>48</v>
      </c>
      <c r="O30" s="20">
        <f>E30/Notes!$D$37</f>
        <v>1.0970831519373097</v>
      </c>
      <c r="P30" s="16">
        <f>+F30/Notes!D$37</f>
        <v>3.7091858946451897</v>
      </c>
      <c r="Q30" s="16">
        <v>32</v>
      </c>
      <c r="R30" s="16">
        <f>+H30/Notes!$D$36</f>
        <v>12.32394366197183</v>
      </c>
      <c r="S30" s="16">
        <f>+I30/Notes!$D$36</f>
        <v>0</v>
      </c>
      <c r="T30" s="16"/>
      <c r="U30" s="20">
        <f>L30*Notes!$B162</f>
        <v>0.41706573791902485</v>
      </c>
      <c r="V30" s="15">
        <f>M30*Notes!$B162</f>
        <v>14.25947757945146</v>
      </c>
      <c r="W30" s="15">
        <f>N30*Notes!$B162</f>
        <v>149.448</v>
      </c>
      <c r="X30" s="15">
        <f>O30*Notes!$B162</f>
        <v>3.4157683935568137</v>
      </c>
      <c r="Y30" s="16">
        <f>+P30*Notes!$B162</f>
        <v>11.548550282977798</v>
      </c>
      <c r="Z30" s="16">
        <f>+Q30*Notes!$B162</f>
        <v>99.632</v>
      </c>
      <c r="AA30" s="16">
        <f>+R30*Notes!$B162</f>
        <v>38.370598591549296</v>
      </c>
      <c r="AB30" s="16">
        <f>+S30*Notes!$B162</f>
        <v>0</v>
      </c>
      <c r="AC30" s="15"/>
      <c r="AD30" s="15"/>
      <c r="AE30" s="15"/>
    </row>
    <row r="31" spans="1:31" ht="15">
      <c r="A31" s="13">
        <f>A30+1</f>
        <v>1732</v>
      </c>
      <c r="B31" s="16">
        <v>22.8</v>
      </c>
      <c r="C31" s="16">
        <v>48.4</v>
      </c>
      <c r="D31" s="16">
        <v>45.3</v>
      </c>
      <c r="E31" s="16">
        <v>23.7</v>
      </c>
      <c r="F31" s="16">
        <v>36.2</v>
      </c>
      <c r="G31" s="16">
        <v>42.2</v>
      </c>
      <c r="H31" s="16">
        <v>8</v>
      </c>
      <c r="I31" s="16">
        <v>10</v>
      </c>
      <c r="J31" s="16"/>
      <c r="K31" s="16"/>
      <c r="L31" s="20">
        <f>B31/Notes!$D$48</f>
        <v>0.15270754495830682</v>
      </c>
      <c r="M31" s="16">
        <f>C31/Notes!$D$37</f>
        <v>4.214192424902047</v>
      </c>
      <c r="N31" s="16">
        <f t="shared" si="0"/>
        <v>45.3</v>
      </c>
      <c r="O31" s="20">
        <f>E31/Notes!$D$37</f>
        <v>2.063561166739225</v>
      </c>
      <c r="P31" s="16">
        <f>+F31/Notes!D$37</f>
        <v>3.1519373095341754</v>
      </c>
      <c r="Q31" s="16">
        <v>32</v>
      </c>
      <c r="R31" s="16">
        <f>+H31/Notes!$D$36</f>
        <v>17.6056338028169</v>
      </c>
      <c r="S31" s="16">
        <f>+I31/Notes!$D$36</f>
        <v>22.007042253521124</v>
      </c>
      <c r="T31" s="16"/>
      <c r="U31" s="20">
        <f>L31*Notes!$B163</f>
        <v>0.47545494122768833</v>
      </c>
      <c r="V31" s="15">
        <f>M31*Notes!$B163</f>
        <v>13.120888114932523</v>
      </c>
      <c r="W31" s="15">
        <f>N31*Notes!$B163</f>
        <v>141.04155</v>
      </c>
      <c r="X31" s="15">
        <f>O31*Notes!$B163</f>
        <v>6.424897692642578</v>
      </c>
      <c r="Y31" s="16">
        <f>+P31*Notes!$B163</f>
        <v>9.813556813234655</v>
      </c>
      <c r="Z31" s="16">
        <f>+Q31*Notes!$B163</f>
        <v>99.632</v>
      </c>
      <c r="AA31" s="16">
        <f>+R31*Notes!$B163</f>
        <v>54.815140845070424</v>
      </c>
      <c r="AB31" s="16">
        <f>+S31*Notes!$B163</f>
        <v>68.51892605633802</v>
      </c>
      <c r="AC31" s="15"/>
      <c r="AD31" s="15"/>
      <c r="AE31" s="15"/>
    </row>
    <row r="32" spans="1:31" ht="15">
      <c r="A32" s="13">
        <f>A31+1</f>
        <v>1733</v>
      </c>
      <c r="B32" s="16">
        <v>16</v>
      </c>
      <c r="C32" s="16">
        <v>45.6</v>
      </c>
      <c r="D32" s="16">
        <v>48</v>
      </c>
      <c r="E32" s="16">
        <v>27.4</v>
      </c>
      <c r="F32" s="16">
        <v>44</v>
      </c>
      <c r="G32" s="16">
        <v>48</v>
      </c>
      <c r="H32" s="16">
        <v>6</v>
      </c>
      <c r="I32" s="16">
        <v>7.3</v>
      </c>
      <c r="J32" s="16"/>
      <c r="K32" s="16"/>
      <c r="L32" s="20">
        <f>B32/Notes!$D$48</f>
        <v>0.10716318944442584</v>
      </c>
      <c r="M32" s="16">
        <f>C32/Notes!$D$37</f>
        <v>3.9703961689159777</v>
      </c>
      <c r="N32" s="16">
        <f t="shared" si="0"/>
        <v>48</v>
      </c>
      <c r="O32" s="20">
        <f>E32/Notes!$D$37</f>
        <v>2.3857205050065304</v>
      </c>
      <c r="P32" s="16">
        <f>+F32/Notes!D$37</f>
        <v>3.831084022638224</v>
      </c>
      <c r="Q32" s="16">
        <v>32</v>
      </c>
      <c r="R32" s="16">
        <f>+H32/Notes!$D$36</f>
        <v>13.204225352112676</v>
      </c>
      <c r="S32" s="16">
        <f>+I32/Notes!$D$36</f>
        <v>16.06514084507042</v>
      </c>
      <c r="T32" s="16"/>
      <c r="U32" s="20">
        <f>L32*Notes!$B164</f>
        <v>0.3336525903352199</v>
      </c>
      <c r="V32" s="15">
        <f>M32*Notes!$B164</f>
        <v>12.361828471919898</v>
      </c>
      <c r="W32" s="15">
        <f>N32*Notes!$B164</f>
        <v>149.448</v>
      </c>
      <c r="X32" s="15">
        <f>O32*Notes!$B164</f>
        <v>7.427940792337833</v>
      </c>
      <c r="Y32" s="16">
        <f>+P32*Notes!$B164</f>
        <v>11.92808010448411</v>
      </c>
      <c r="Z32" s="16">
        <f>+Q32*Notes!$B164</f>
        <v>99.632</v>
      </c>
      <c r="AA32" s="16">
        <f>+R32*Notes!$B164</f>
        <v>41.111355633802816</v>
      </c>
      <c r="AB32" s="16">
        <f>+S32*Notes!$B164</f>
        <v>50.01881602112675</v>
      </c>
      <c r="AC32" s="15"/>
      <c r="AD32" s="15"/>
      <c r="AE32" s="15"/>
    </row>
    <row r="33" spans="1:31" ht="15">
      <c r="A33" s="13">
        <f>A32+1</f>
        <v>1734</v>
      </c>
      <c r="B33" s="16">
        <v>16</v>
      </c>
      <c r="C33" s="16">
        <v>45.3</v>
      </c>
      <c r="D33" s="16">
        <v>48</v>
      </c>
      <c r="E33" s="16">
        <v>32</v>
      </c>
      <c r="F33" s="16">
        <v>47.3</v>
      </c>
      <c r="G33" s="16">
        <v>48</v>
      </c>
      <c r="H33" s="16">
        <v>8</v>
      </c>
      <c r="I33" s="16">
        <v>4.6</v>
      </c>
      <c r="J33" s="16"/>
      <c r="K33" s="16"/>
      <c r="L33" s="20">
        <f>B33/Notes!$D$48</f>
        <v>0.10716318944442584</v>
      </c>
      <c r="M33" s="16">
        <f>C33/Notes!$D$37</f>
        <v>3.9442751414888986</v>
      </c>
      <c r="N33" s="16">
        <f t="shared" si="0"/>
        <v>48</v>
      </c>
      <c r="O33" s="20">
        <f>E33/Notes!$D$37</f>
        <v>2.786242925555072</v>
      </c>
      <c r="P33" s="16">
        <f>+F33/Notes!D$37</f>
        <v>4.11841532433609</v>
      </c>
      <c r="Q33" s="16">
        <v>32</v>
      </c>
      <c r="R33" s="16">
        <f>+H33/Notes!$D$36</f>
        <v>17.6056338028169</v>
      </c>
      <c r="S33" s="16">
        <f>+I33/Notes!$D$36</f>
        <v>10.123239436619716</v>
      </c>
      <c r="T33" s="16"/>
      <c r="U33" s="20">
        <f>L33*Notes!$B165</f>
        <v>0.3336525903352199</v>
      </c>
      <c r="V33" s="15">
        <f>M33*Notes!$B165</f>
        <v>12.280500653025687</v>
      </c>
      <c r="W33" s="15">
        <f>N33*Notes!$B165</f>
        <v>149.448</v>
      </c>
      <c r="X33" s="15">
        <f>O33*Notes!$B165</f>
        <v>8.674967348715716</v>
      </c>
      <c r="Y33" s="16">
        <f>+P33*Notes!$B165</f>
        <v>12.822686112320417</v>
      </c>
      <c r="Z33" s="16">
        <f>+Q33*Notes!$B165</f>
        <v>99.632</v>
      </c>
      <c r="AA33" s="16">
        <f>+R33*Notes!$B165</f>
        <v>54.815140845070424</v>
      </c>
      <c r="AB33" s="16">
        <f>+S33*Notes!$B165</f>
        <v>31.51870598591549</v>
      </c>
      <c r="AC33" s="15"/>
      <c r="AD33" s="15"/>
      <c r="AE33" s="15"/>
    </row>
    <row r="34" spans="1:31" ht="15">
      <c r="A34" s="13">
        <v>1735</v>
      </c>
      <c r="B34" s="16">
        <v>24</v>
      </c>
      <c r="C34" s="16">
        <v>47.4</v>
      </c>
      <c r="D34" s="16">
        <v>48</v>
      </c>
      <c r="E34" s="16">
        <v>32</v>
      </c>
      <c r="F34" s="16">
        <v>48</v>
      </c>
      <c r="G34" s="16">
        <v>46</v>
      </c>
      <c r="H34" s="16">
        <v>7</v>
      </c>
      <c r="I34" s="16">
        <v>12</v>
      </c>
      <c r="J34" s="16"/>
      <c r="K34" s="16"/>
      <c r="L34" s="20">
        <f>B34/Notes!$D$48</f>
        <v>0.16074478416663876</v>
      </c>
      <c r="M34" s="16">
        <f>C34/Notes!$D$37</f>
        <v>4.12712233347845</v>
      </c>
      <c r="N34" s="16">
        <f t="shared" si="0"/>
        <v>48</v>
      </c>
      <c r="O34" s="20">
        <f>E34/Notes!$D$37</f>
        <v>2.786242925555072</v>
      </c>
      <c r="P34" s="16">
        <f>+F34/Notes!D$37</f>
        <v>4.179364388332608</v>
      </c>
      <c r="Q34" s="16">
        <v>32</v>
      </c>
      <c r="R34" s="16">
        <f>+H34/Notes!$D$36</f>
        <v>15.404929577464788</v>
      </c>
      <c r="S34" s="16">
        <f>+I34/Notes!$D$36</f>
        <v>26.408450704225352</v>
      </c>
      <c r="T34" s="16"/>
      <c r="U34" s="20">
        <f>L34*Notes!$B166</f>
        <v>0.5004788855028298</v>
      </c>
      <c r="V34" s="15">
        <f>M34*Notes!$B166</f>
        <v>12.849795385285155</v>
      </c>
      <c r="W34" s="15">
        <f>N34*Notes!$B166</f>
        <v>149.448</v>
      </c>
      <c r="X34" s="15">
        <f>O34*Notes!$B166</f>
        <v>8.674967348715716</v>
      </c>
      <c r="Y34" s="16">
        <f>+P34*Notes!$B166</f>
        <v>13.012451023073577</v>
      </c>
      <c r="Z34" s="16">
        <f>+Q34*Notes!$B166</f>
        <v>99.632</v>
      </c>
      <c r="AA34" s="16">
        <f>+R34*Notes!$B166</f>
        <v>47.96324823943662</v>
      </c>
      <c r="AB34" s="16">
        <f>+S34*Notes!$B166</f>
        <v>82.22271126760563</v>
      </c>
      <c r="AC34" s="15"/>
      <c r="AD34" s="15"/>
      <c r="AE34" s="15"/>
    </row>
    <row r="35" spans="1:31" ht="15">
      <c r="A35" s="13">
        <v>1736</v>
      </c>
      <c r="B35" s="16">
        <v>20</v>
      </c>
      <c r="C35" s="16">
        <v>49</v>
      </c>
      <c r="D35" s="16">
        <v>48</v>
      </c>
      <c r="E35" s="16">
        <v>31.8</v>
      </c>
      <c r="F35" s="16">
        <v>47.6</v>
      </c>
      <c r="G35" s="16">
        <v>44</v>
      </c>
      <c r="H35" s="16"/>
      <c r="I35" s="16">
        <v>4</v>
      </c>
      <c r="J35" s="16"/>
      <c r="K35" s="16"/>
      <c r="L35" s="20">
        <f>B35/Notes!$D$48</f>
        <v>0.1339539868055323</v>
      </c>
      <c r="M35" s="16">
        <f>C35/Notes!$D$37</f>
        <v>4.266434479756204</v>
      </c>
      <c r="N35" s="16">
        <f t="shared" si="0"/>
        <v>48</v>
      </c>
      <c r="O35" s="20">
        <f>E35/Notes!$D$37</f>
        <v>2.7688289072703527</v>
      </c>
      <c r="P35" s="16">
        <f>+F35/Notes!D$37</f>
        <v>4.144536351763169</v>
      </c>
      <c r="Q35" s="16">
        <v>32</v>
      </c>
      <c r="R35" s="16">
        <f>+H35/Notes!$D$36</f>
        <v>0</v>
      </c>
      <c r="S35" s="16">
        <f>+I35/Notes!$D$36</f>
        <v>8.80281690140845</v>
      </c>
      <c r="T35" s="16"/>
      <c r="U35" s="20">
        <f>L35*Notes!$B167</f>
        <v>0.41706573791902485</v>
      </c>
      <c r="V35" s="15">
        <f>M35*Notes!$B167</f>
        <v>13.283543752720941</v>
      </c>
      <c r="W35" s="15">
        <f>N35*Notes!$B167</f>
        <v>149.448</v>
      </c>
      <c r="X35" s="15">
        <f>O35*Notes!$B167</f>
        <v>8.620748802786244</v>
      </c>
      <c r="Y35" s="16">
        <f>+P35*Notes!$B167</f>
        <v>12.904013931214628</v>
      </c>
      <c r="Z35" s="16">
        <f>+Q35*Notes!$B167</f>
        <v>99.632</v>
      </c>
      <c r="AA35" s="16">
        <f>+R35*Notes!$B167</f>
        <v>0</v>
      </c>
      <c r="AB35" s="16">
        <f>+S35*Notes!$B167</f>
        <v>27.407570422535212</v>
      </c>
      <c r="AC35" s="15"/>
      <c r="AD35" s="15"/>
      <c r="AE35" s="15"/>
    </row>
    <row r="36" spans="1:31" ht="15">
      <c r="A36" s="13">
        <v>1737</v>
      </c>
      <c r="B36" s="16">
        <v>18.4</v>
      </c>
      <c r="C36" s="16">
        <v>42.6</v>
      </c>
      <c r="D36" s="16">
        <v>48</v>
      </c>
      <c r="E36" s="16">
        <v>23.5</v>
      </c>
      <c r="F36" s="16">
        <v>48</v>
      </c>
      <c r="G36" s="16">
        <v>48</v>
      </c>
      <c r="H36" s="16">
        <v>9</v>
      </c>
      <c r="I36" s="16"/>
      <c r="J36" s="16"/>
      <c r="K36" s="16"/>
      <c r="L36" s="20">
        <f>B36/Notes!$D$48</f>
        <v>0.1232376678610897</v>
      </c>
      <c r="M36" s="16">
        <f>C36/Notes!$D$37</f>
        <v>3.7091858946451897</v>
      </c>
      <c r="N36" s="16">
        <f t="shared" si="0"/>
        <v>48</v>
      </c>
      <c r="O36" s="20">
        <f>E36/Notes!$D$37</f>
        <v>2.046147148454506</v>
      </c>
      <c r="P36" s="16">
        <f>+F36/Notes!D$37</f>
        <v>4.179364388332608</v>
      </c>
      <c r="Q36" s="16">
        <v>32</v>
      </c>
      <c r="R36" s="16">
        <f>+H36/Notes!$D$36</f>
        <v>19.806338028169012</v>
      </c>
      <c r="S36" s="16">
        <f>+I36/Notes!$D$36</f>
        <v>0</v>
      </c>
      <c r="T36" s="16"/>
      <c r="U36" s="20">
        <f>L36*Notes!$B168</f>
        <v>0.3837004788855028</v>
      </c>
      <c r="V36" s="15">
        <f>M36*Notes!$B168</f>
        <v>11.548550282977798</v>
      </c>
      <c r="W36" s="15">
        <f>N36*Notes!$B168</f>
        <v>149.448</v>
      </c>
      <c r="X36" s="15">
        <f>O36*Notes!$B168</f>
        <v>6.370679146713105</v>
      </c>
      <c r="Y36" s="16">
        <f>+P36*Notes!$B168</f>
        <v>13.012451023073577</v>
      </c>
      <c r="Z36" s="16">
        <f>+Q36*Notes!$B168</f>
        <v>99.632</v>
      </c>
      <c r="AA36" s="16">
        <f>+R36*Notes!$B168</f>
        <v>61.667033450704224</v>
      </c>
      <c r="AB36" s="16">
        <f>+S36*Notes!$B168</f>
        <v>0</v>
      </c>
      <c r="AC36" s="15"/>
      <c r="AD36" s="15"/>
      <c r="AE36" s="15"/>
    </row>
    <row r="37" spans="1:31" ht="15">
      <c r="A37" s="13">
        <f aca="true" t="shared" si="1" ref="A37:A57">A36+1</f>
        <v>1738</v>
      </c>
      <c r="B37" s="16">
        <v>17</v>
      </c>
      <c r="C37" s="16">
        <v>46.2</v>
      </c>
      <c r="D37" s="16">
        <v>44.6</v>
      </c>
      <c r="E37" s="16">
        <v>19</v>
      </c>
      <c r="F37" s="16">
        <v>48</v>
      </c>
      <c r="G37" s="16">
        <v>38.6</v>
      </c>
      <c r="H37" s="16"/>
      <c r="I37" s="16"/>
      <c r="J37" s="16"/>
      <c r="K37" s="16"/>
      <c r="L37" s="20">
        <f>B37/Notes!$D$48</f>
        <v>0.11386088878470245</v>
      </c>
      <c r="M37" s="16">
        <f>C37/Notes!$D$37</f>
        <v>4.0226382237701355</v>
      </c>
      <c r="N37" s="16">
        <f t="shared" si="0"/>
        <v>44.6</v>
      </c>
      <c r="O37" s="20">
        <f>E37/Notes!$D$37</f>
        <v>1.654331737048324</v>
      </c>
      <c r="P37" s="16">
        <f>+F37/Notes!D$37</f>
        <v>4.179364388332608</v>
      </c>
      <c r="Q37" s="16">
        <v>32</v>
      </c>
      <c r="R37" s="16">
        <f>+H37/Notes!$D$36</f>
        <v>0</v>
      </c>
      <c r="S37" s="16">
        <f>+I37/Notes!$D$36</f>
        <v>0</v>
      </c>
      <c r="T37" s="16"/>
      <c r="U37" s="20">
        <f>L37*Notes!$B169</f>
        <v>0.3545058772311711</v>
      </c>
      <c r="V37" s="15">
        <f>M37*Notes!$B169</f>
        <v>12.524484109708318</v>
      </c>
      <c r="W37" s="15">
        <f>N37*Notes!$B169</f>
        <v>138.8621</v>
      </c>
      <c r="X37" s="15">
        <f>O37*Notes!$B169</f>
        <v>5.150761863299957</v>
      </c>
      <c r="Y37" s="16">
        <f>+P37*Notes!$B169</f>
        <v>13.012451023073577</v>
      </c>
      <c r="Z37" s="16">
        <f>+Q37*Notes!$B169</f>
        <v>99.632</v>
      </c>
      <c r="AA37" s="16">
        <f>+R37*Notes!$B169</f>
        <v>0</v>
      </c>
      <c r="AB37" s="16">
        <f>+S37*Notes!$B169</f>
        <v>0</v>
      </c>
      <c r="AC37" s="15"/>
      <c r="AD37" s="15"/>
      <c r="AE37" s="15"/>
    </row>
    <row r="38" spans="1:31" ht="15">
      <c r="A38" s="13">
        <f t="shared" si="1"/>
        <v>1739</v>
      </c>
      <c r="B38" s="16">
        <v>17</v>
      </c>
      <c r="C38" s="16">
        <v>45</v>
      </c>
      <c r="D38" s="16"/>
      <c r="E38" s="16">
        <v>14.7</v>
      </c>
      <c r="F38" s="16">
        <v>48</v>
      </c>
      <c r="G38" s="16">
        <v>48</v>
      </c>
      <c r="H38" s="16">
        <v>9</v>
      </c>
      <c r="I38" s="16">
        <v>8.5</v>
      </c>
      <c r="J38" s="16"/>
      <c r="K38" s="16"/>
      <c r="L38" s="20">
        <f>B38/Notes!$D$48</f>
        <v>0.11386088878470245</v>
      </c>
      <c r="M38" s="16">
        <f>C38/Notes!$D$37</f>
        <v>3.91815411406182</v>
      </c>
      <c r="N38" s="16">
        <f t="shared" si="0"/>
        <v>0</v>
      </c>
      <c r="O38" s="20">
        <f>E38/Notes!$D$37</f>
        <v>1.2799303439268612</v>
      </c>
      <c r="P38" s="16">
        <f>+F38/Notes!D$37</f>
        <v>4.179364388332608</v>
      </c>
      <c r="Q38" s="16">
        <v>32</v>
      </c>
      <c r="R38" s="16">
        <f>+H38/Notes!$D$36</f>
        <v>19.806338028169012</v>
      </c>
      <c r="S38" s="16">
        <f>+I38/Notes!$D$36</f>
        <v>18.705985915492956</v>
      </c>
      <c r="T38" s="16"/>
      <c r="U38" s="20">
        <f>L38*Notes!$B170</f>
        <v>0.3545058772311711</v>
      </c>
      <c r="V38" s="15">
        <f>M38*Notes!$B170</f>
        <v>12.199172834131478</v>
      </c>
      <c r="W38" s="15">
        <f>N38*Notes!$B170</f>
        <v>0</v>
      </c>
      <c r="X38" s="15">
        <f>O38*Notes!$B170</f>
        <v>3.9850631258162825</v>
      </c>
      <c r="Y38" s="16">
        <f>+P38*Notes!$B170</f>
        <v>13.012451023073577</v>
      </c>
      <c r="Z38" s="16">
        <f>+Q38*Notes!$B170</f>
        <v>99.632</v>
      </c>
      <c r="AA38" s="16">
        <f>+R38*Notes!$B170</f>
        <v>61.667033450704224</v>
      </c>
      <c r="AB38" s="16">
        <f>+S38*Notes!$B170</f>
        <v>58.24108714788732</v>
      </c>
      <c r="AC38" s="15"/>
      <c r="AD38" s="15"/>
      <c r="AE38" s="15"/>
    </row>
    <row r="39" spans="1:31" ht="15">
      <c r="A39" s="13">
        <f t="shared" si="1"/>
        <v>1740</v>
      </c>
      <c r="B39" s="16">
        <v>14.6</v>
      </c>
      <c r="C39" s="16">
        <v>42</v>
      </c>
      <c r="D39" s="16">
        <v>40</v>
      </c>
      <c r="E39" s="16">
        <v>18.1</v>
      </c>
      <c r="F39" s="16">
        <v>48.5</v>
      </c>
      <c r="G39" s="16">
        <v>38.5</v>
      </c>
      <c r="H39" s="16">
        <v>12.5</v>
      </c>
      <c r="I39" s="16">
        <v>5</v>
      </c>
      <c r="J39" s="16"/>
      <c r="K39" s="16"/>
      <c r="L39" s="20">
        <f>B39/Notes!$D$48</f>
        <v>0.09778641036803858</v>
      </c>
      <c r="M39" s="16">
        <f>C39/Notes!$D$37</f>
        <v>3.656943839791032</v>
      </c>
      <c r="N39" s="16">
        <f t="shared" si="0"/>
        <v>40</v>
      </c>
      <c r="O39" s="20">
        <f>E39/Notes!$D$37</f>
        <v>1.5759686547670877</v>
      </c>
      <c r="P39" s="16">
        <f>+F39/Notes!D$37</f>
        <v>4.222899434044406</v>
      </c>
      <c r="Q39" s="16">
        <v>32</v>
      </c>
      <c r="R39" s="16">
        <f>+H39/Notes!$D$36</f>
        <v>27.508802816901408</v>
      </c>
      <c r="S39" s="16">
        <f>+I39/Notes!$D$36</f>
        <v>11.003521126760562</v>
      </c>
      <c r="T39" s="16"/>
      <c r="U39" s="20">
        <f>L39*Notes!$B171</f>
        <v>0.30445798868088814</v>
      </c>
      <c r="V39" s="15">
        <f>M39*Notes!$B171</f>
        <v>11.385894645189378</v>
      </c>
      <c r="W39" s="15">
        <f>N39*Notes!$B171</f>
        <v>124.54</v>
      </c>
      <c r="X39" s="15">
        <f>O39*Notes!$B171</f>
        <v>4.9067784066173274</v>
      </c>
      <c r="Y39" s="16">
        <f>+P39*Notes!$B171</f>
        <v>13.147997387897258</v>
      </c>
      <c r="Z39" s="16">
        <f>+Q39*Notes!$B171</f>
        <v>99.632</v>
      </c>
      <c r="AA39" s="16">
        <f>+R39*Notes!$B171</f>
        <v>85.64865757042254</v>
      </c>
      <c r="AB39" s="16">
        <f>+S39*Notes!$B171</f>
        <v>34.25946302816901</v>
      </c>
      <c r="AC39" s="15"/>
      <c r="AD39" s="15"/>
      <c r="AE39" s="15"/>
    </row>
    <row r="40" spans="1:31" ht="15">
      <c r="A40" s="13">
        <f t="shared" si="1"/>
        <v>1741</v>
      </c>
      <c r="B40" s="16">
        <v>16.5</v>
      </c>
      <c r="C40" s="16">
        <v>45.3</v>
      </c>
      <c r="D40" s="16">
        <v>39</v>
      </c>
      <c r="E40" s="16">
        <v>15.6</v>
      </c>
      <c r="F40" s="16">
        <v>35.8</v>
      </c>
      <c r="G40" s="16">
        <v>41.6</v>
      </c>
      <c r="H40" s="16"/>
      <c r="I40" s="16"/>
      <c r="J40" s="16"/>
      <c r="K40" s="16"/>
      <c r="L40" s="20">
        <f>B40/Notes!$D$48</f>
        <v>0.11051203911456414</v>
      </c>
      <c r="M40" s="16">
        <f>C40/Notes!$D$37</f>
        <v>3.9442751414888986</v>
      </c>
      <c r="N40" s="16">
        <f t="shared" si="0"/>
        <v>39</v>
      </c>
      <c r="O40" s="20">
        <f>E40/Notes!$D$37</f>
        <v>1.3582934262080975</v>
      </c>
      <c r="P40" s="16">
        <f>+F40/Notes!D$37</f>
        <v>3.1171092729647367</v>
      </c>
      <c r="Q40" s="16">
        <v>32</v>
      </c>
      <c r="R40" s="16">
        <f>+H40/Notes!$D$36</f>
        <v>0</v>
      </c>
      <c r="S40" s="16">
        <f>+I40/Notes!$D$36</f>
        <v>0</v>
      </c>
      <c r="T40" s="16"/>
      <c r="U40" s="20">
        <f>L40*Notes!$B172</f>
        <v>0.3440792337831955</v>
      </c>
      <c r="V40" s="15">
        <f>M40*Notes!$B172</f>
        <v>12.280500653025687</v>
      </c>
      <c r="W40" s="15">
        <f>N40*Notes!$B172</f>
        <v>121.4265</v>
      </c>
      <c r="X40" s="15">
        <f>O40*Notes!$B172</f>
        <v>4.229046582498912</v>
      </c>
      <c r="Y40" s="16">
        <f>+P40*Notes!$B172</f>
        <v>9.705119721375707</v>
      </c>
      <c r="Z40" s="16">
        <f>+Q40*Notes!$B172</f>
        <v>99.632</v>
      </c>
      <c r="AA40" s="16">
        <f>+R40*Notes!$B172</f>
        <v>0</v>
      </c>
      <c r="AB40" s="16">
        <f>+S40*Notes!$B172</f>
        <v>0</v>
      </c>
      <c r="AC40" s="15"/>
      <c r="AD40" s="15"/>
      <c r="AE40" s="15"/>
    </row>
    <row r="41" spans="1:31" ht="15">
      <c r="A41" s="13">
        <f t="shared" si="1"/>
        <v>1742</v>
      </c>
      <c r="B41" s="16">
        <v>20</v>
      </c>
      <c r="C41" s="16">
        <v>40.3</v>
      </c>
      <c r="D41" s="16">
        <v>40</v>
      </c>
      <c r="E41" s="16">
        <v>16</v>
      </c>
      <c r="F41" s="16">
        <v>47.6</v>
      </c>
      <c r="G41" s="16">
        <v>43.2</v>
      </c>
      <c r="H41" s="16"/>
      <c r="I41" s="16"/>
      <c r="J41" s="16"/>
      <c r="K41" s="16"/>
      <c r="L41" s="20">
        <f>B41/Notes!$D$48</f>
        <v>0.1339539868055323</v>
      </c>
      <c r="M41" s="16">
        <f>C41/Notes!$D$37</f>
        <v>3.5089246843709185</v>
      </c>
      <c r="N41" s="16">
        <f t="shared" si="0"/>
        <v>40</v>
      </c>
      <c r="O41" s="20">
        <f>E41/Notes!$D$37</f>
        <v>1.393121462777536</v>
      </c>
      <c r="P41" s="16">
        <f>+F41/Notes!D$37</f>
        <v>4.144536351763169</v>
      </c>
      <c r="Q41" s="16">
        <v>32</v>
      </c>
      <c r="R41" s="16">
        <f>+H41/Notes!$D$36</f>
        <v>0</v>
      </c>
      <c r="S41" s="16">
        <f>+I41/Notes!$D$36</f>
        <v>0</v>
      </c>
      <c r="T41" s="16"/>
      <c r="U41" s="20">
        <f>L41*Notes!$B173</f>
        <v>0.41706573791902485</v>
      </c>
      <c r="V41" s="15">
        <f>M41*Notes!$B173</f>
        <v>10.925037004788855</v>
      </c>
      <c r="W41" s="15">
        <f>N41*Notes!$B173</f>
        <v>124.54</v>
      </c>
      <c r="X41" s="15">
        <f>O41*Notes!$B173</f>
        <v>4.337483674357858</v>
      </c>
      <c r="Y41" s="16">
        <f>+P41*Notes!$B173</f>
        <v>12.904013931214628</v>
      </c>
      <c r="Z41" s="16">
        <f>+Q41*Notes!$B173</f>
        <v>99.632</v>
      </c>
      <c r="AA41" s="16">
        <f>+R41*Notes!$B173</f>
        <v>0</v>
      </c>
      <c r="AB41" s="16">
        <f>+S41*Notes!$B173</f>
        <v>0</v>
      </c>
      <c r="AC41" s="15"/>
      <c r="AD41" s="15"/>
      <c r="AE41" s="15"/>
    </row>
    <row r="42" spans="1:31" ht="15">
      <c r="A42" s="13">
        <f t="shared" si="1"/>
        <v>1743</v>
      </c>
      <c r="B42" s="16">
        <v>25.3</v>
      </c>
      <c r="C42" s="16">
        <v>43.4</v>
      </c>
      <c r="D42" s="16">
        <v>44.8</v>
      </c>
      <c r="E42" s="16">
        <v>17.3</v>
      </c>
      <c r="F42" s="16">
        <v>28</v>
      </c>
      <c r="G42" s="16">
        <v>57.6</v>
      </c>
      <c r="H42" s="16">
        <v>24</v>
      </c>
      <c r="I42" s="16">
        <v>8</v>
      </c>
      <c r="J42" s="16"/>
      <c r="K42" s="16"/>
      <c r="L42" s="20">
        <f>B42/Notes!$D$48</f>
        <v>0.16945179330899834</v>
      </c>
      <c r="M42" s="16">
        <f>C42/Notes!$D$37</f>
        <v>3.778841967784066</v>
      </c>
      <c r="N42" s="16">
        <f t="shared" si="0"/>
        <v>44.8</v>
      </c>
      <c r="O42" s="20">
        <f>E42/Notes!$D$37</f>
        <v>1.5063125816282108</v>
      </c>
      <c r="P42" s="16">
        <f>+F42/Notes!D$37</f>
        <v>2.4379625598606878</v>
      </c>
      <c r="Q42" s="16">
        <v>32</v>
      </c>
      <c r="R42" s="16">
        <f>+H42/Notes!$D$36</f>
        <v>52.816901408450704</v>
      </c>
      <c r="S42" s="16">
        <f>+I42/Notes!$D$36</f>
        <v>17.6056338028169</v>
      </c>
      <c r="T42" s="16"/>
      <c r="U42" s="20">
        <f>L42*Notes!$B174</f>
        <v>0.5275881584675663</v>
      </c>
      <c r="V42" s="15">
        <f>M42*Notes!$B174</f>
        <v>11.765424466695691</v>
      </c>
      <c r="W42" s="15">
        <f>N42*Notes!$B174</f>
        <v>139.4848</v>
      </c>
      <c r="X42" s="15">
        <f>O42*Notes!$B174</f>
        <v>4.689904222899434</v>
      </c>
      <c r="Y42" s="16">
        <f>+P42*Notes!$B174</f>
        <v>7.590596430126252</v>
      </c>
      <c r="Z42" s="16">
        <f>+Q42*Notes!$B174</f>
        <v>99.632</v>
      </c>
      <c r="AA42" s="16">
        <f>+R42*Notes!$B174</f>
        <v>164.44542253521126</v>
      </c>
      <c r="AB42" s="16">
        <f>+S42*Notes!$B174</f>
        <v>54.815140845070424</v>
      </c>
      <c r="AC42" s="15"/>
      <c r="AD42" s="15"/>
      <c r="AE42" s="15"/>
    </row>
    <row r="43" spans="1:31" ht="15">
      <c r="A43" s="13">
        <f t="shared" si="1"/>
        <v>1744</v>
      </c>
      <c r="B43" s="16">
        <v>24</v>
      </c>
      <c r="C43" s="16">
        <v>48</v>
      </c>
      <c r="D43" s="16">
        <v>48</v>
      </c>
      <c r="E43" s="16">
        <v>16.8</v>
      </c>
      <c r="F43" s="16">
        <v>35.5</v>
      </c>
      <c r="G43" s="16">
        <v>49</v>
      </c>
      <c r="H43" s="16"/>
      <c r="I43" s="16">
        <v>8</v>
      </c>
      <c r="J43" s="16"/>
      <c r="K43" s="16"/>
      <c r="L43" s="20">
        <f>B43/Notes!$D$48</f>
        <v>0.16074478416663876</v>
      </c>
      <c r="M43" s="16">
        <f>C43/Notes!$D$37</f>
        <v>4.179364388332608</v>
      </c>
      <c r="N43" s="16">
        <f t="shared" si="0"/>
        <v>48</v>
      </c>
      <c r="O43" s="20">
        <f>E43/Notes!$D$37</f>
        <v>1.4627775359164128</v>
      </c>
      <c r="P43" s="16">
        <f>+F43/Notes!D$37</f>
        <v>3.090988245537658</v>
      </c>
      <c r="Q43" s="16">
        <v>32</v>
      </c>
      <c r="R43" s="16">
        <f>+H43/Notes!$D$36</f>
        <v>0</v>
      </c>
      <c r="S43" s="16">
        <f>+I43/Notes!$D$36</f>
        <v>17.6056338028169</v>
      </c>
      <c r="T43" s="16"/>
      <c r="U43" s="20">
        <f>L43*Notes!$B175</f>
        <v>0.5004788855028298</v>
      </c>
      <c r="V43" s="15">
        <f>M43*Notes!$B175</f>
        <v>13.012451023073577</v>
      </c>
      <c r="W43" s="15">
        <f>N43*Notes!$B175</f>
        <v>149.448</v>
      </c>
      <c r="X43" s="15">
        <f>O43*Notes!$B175</f>
        <v>4.554357858075751</v>
      </c>
      <c r="Y43" s="16">
        <f>+P43*Notes!$B175</f>
        <v>9.623791902481498</v>
      </c>
      <c r="Z43" s="16">
        <f>+Q43*Notes!$B175</f>
        <v>99.632</v>
      </c>
      <c r="AA43" s="16">
        <f>+R43*Notes!$B175</f>
        <v>0</v>
      </c>
      <c r="AB43" s="16">
        <f>+S43*Notes!$B175</f>
        <v>54.815140845070424</v>
      </c>
      <c r="AC43" s="15"/>
      <c r="AD43" s="15"/>
      <c r="AE43" s="15"/>
    </row>
    <row r="44" spans="1:31" ht="15">
      <c r="A44" s="13">
        <f t="shared" si="1"/>
        <v>1745</v>
      </c>
      <c r="B44" s="16">
        <v>24</v>
      </c>
      <c r="C44" s="16">
        <v>49.2</v>
      </c>
      <c r="D44" s="16">
        <v>45.3</v>
      </c>
      <c r="E44" s="16">
        <v>16</v>
      </c>
      <c r="F44" s="16">
        <v>37.3</v>
      </c>
      <c r="G44" s="16">
        <v>46.6</v>
      </c>
      <c r="H44" s="16"/>
      <c r="I44" s="16">
        <v>7.6</v>
      </c>
      <c r="J44" s="16"/>
      <c r="K44" s="16"/>
      <c r="L44" s="20">
        <f>B44/Notes!$D$48</f>
        <v>0.16074478416663876</v>
      </c>
      <c r="M44" s="16">
        <f>C44/Notes!$D$37</f>
        <v>4.283848498040923</v>
      </c>
      <c r="N44" s="16">
        <f t="shared" si="0"/>
        <v>45.3</v>
      </c>
      <c r="O44" s="20">
        <f>E44/Notes!$D$37</f>
        <v>1.393121462777536</v>
      </c>
      <c r="P44" s="16">
        <f>+F44/Notes!D$37</f>
        <v>3.2477144101001305</v>
      </c>
      <c r="Q44" s="16">
        <v>32</v>
      </c>
      <c r="R44" s="16">
        <f>+H44/Notes!$D$36</f>
        <v>0</v>
      </c>
      <c r="S44" s="16">
        <f>+I44/Notes!$D$36</f>
        <v>16.725352112676056</v>
      </c>
      <c r="T44" s="16"/>
      <c r="U44" s="20">
        <f>L44*Notes!$B176</f>
        <v>0.5004788855028298</v>
      </c>
      <c r="V44" s="15">
        <f>M44*Notes!$B176</f>
        <v>13.337762298650414</v>
      </c>
      <c r="W44" s="15">
        <f>N44*Notes!$B176</f>
        <v>141.04155</v>
      </c>
      <c r="X44" s="15">
        <f>O44*Notes!$B176</f>
        <v>4.337483674357858</v>
      </c>
      <c r="Y44" s="16">
        <f>+P44*Notes!$B176</f>
        <v>10.111758815846757</v>
      </c>
      <c r="Z44" s="16">
        <f>+Q44*Notes!$B176</f>
        <v>99.632</v>
      </c>
      <c r="AA44" s="16">
        <f>+R44*Notes!$B176</f>
        <v>0</v>
      </c>
      <c r="AB44" s="16">
        <f>+S44*Notes!$B176</f>
        <v>52.074383802816904</v>
      </c>
      <c r="AC44" s="15"/>
      <c r="AD44" s="15"/>
      <c r="AE44" s="15"/>
    </row>
    <row r="45" spans="1:31" ht="15">
      <c r="A45" s="13">
        <f t="shared" si="1"/>
        <v>1746</v>
      </c>
      <c r="B45" s="16">
        <v>23.2</v>
      </c>
      <c r="C45" s="16">
        <v>4.9</v>
      </c>
      <c r="D45" s="16">
        <v>44</v>
      </c>
      <c r="E45" s="16">
        <v>20</v>
      </c>
      <c r="F45" s="16">
        <v>45.8</v>
      </c>
      <c r="G45" s="16">
        <v>50.5</v>
      </c>
      <c r="H45" s="16">
        <v>16</v>
      </c>
      <c r="I45" s="16">
        <v>12</v>
      </c>
      <c r="J45" s="16"/>
      <c r="K45" s="16"/>
      <c r="L45" s="20">
        <f>B45/Notes!$D$48</f>
        <v>0.15538662469441747</v>
      </c>
      <c r="M45" s="16">
        <f>C45/Notes!$D$37</f>
        <v>0.4266434479756204</v>
      </c>
      <c r="N45" s="16">
        <f t="shared" si="0"/>
        <v>44</v>
      </c>
      <c r="O45" s="20">
        <f>E45/Notes!$D$37</f>
        <v>1.74140182847192</v>
      </c>
      <c r="P45" s="16">
        <f>+F45/Notes!D$37</f>
        <v>3.9878101872006964</v>
      </c>
      <c r="Q45" s="16">
        <v>32</v>
      </c>
      <c r="R45" s="16">
        <f>+H45/Notes!$D$36</f>
        <v>35.2112676056338</v>
      </c>
      <c r="S45" s="16">
        <f>+I45/Notes!$D$36</f>
        <v>26.408450704225352</v>
      </c>
      <c r="T45" s="16"/>
      <c r="U45" s="20">
        <f>L45*Notes!$B177</f>
        <v>0.4837962559860688</v>
      </c>
      <c r="V45" s="15">
        <f>M45*Notes!$B177</f>
        <v>1.3283543752720943</v>
      </c>
      <c r="W45" s="15">
        <f>N45*Notes!$B177</f>
        <v>136.994</v>
      </c>
      <c r="X45" s="15">
        <f>O45*Notes!$B177</f>
        <v>5.421854592947323</v>
      </c>
      <c r="Y45" s="16">
        <f>+P45*Notes!$B177</f>
        <v>12.416047017849369</v>
      </c>
      <c r="Z45" s="16">
        <f>+Q45*Notes!$B177</f>
        <v>99.632</v>
      </c>
      <c r="AA45" s="16">
        <f>+R45*Notes!$B177</f>
        <v>109.63028169014085</v>
      </c>
      <c r="AB45" s="16">
        <f>+S45*Notes!$B177</f>
        <v>82.22271126760563</v>
      </c>
      <c r="AC45" s="15"/>
      <c r="AD45" s="15"/>
      <c r="AE45" s="15"/>
    </row>
    <row r="46" spans="1:31" ht="15">
      <c r="A46" s="13">
        <f t="shared" si="1"/>
        <v>1747</v>
      </c>
      <c r="B46" s="16">
        <v>36</v>
      </c>
      <c r="C46" s="16">
        <v>46.6</v>
      </c>
      <c r="D46" s="16">
        <v>41.2</v>
      </c>
      <c r="E46" s="16">
        <v>17.4</v>
      </c>
      <c r="F46" s="16">
        <v>57</v>
      </c>
      <c r="G46" s="16">
        <v>56</v>
      </c>
      <c r="H46" s="16">
        <v>16</v>
      </c>
      <c r="I46" s="16">
        <v>10</v>
      </c>
      <c r="J46" s="16"/>
      <c r="K46" s="16"/>
      <c r="L46" s="20">
        <f>B46/Notes!$D$48</f>
        <v>0.24111717624995813</v>
      </c>
      <c r="M46" s="16">
        <f>C46/Notes!$D$37</f>
        <v>4.057466260339574</v>
      </c>
      <c r="N46" s="16">
        <f t="shared" si="0"/>
        <v>41.2</v>
      </c>
      <c r="O46" s="20">
        <f>E46/Notes!$D$37</f>
        <v>1.5150195907705704</v>
      </c>
      <c r="P46" s="16">
        <f>+F46/Notes!D$37</f>
        <v>4.962995211144972</v>
      </c>
      <c r="Q46" s="16">
        <v>32</v>
      </c>
      <c r="R46" s="16">
        <f>+H46/Notes!$D$36</f>
        <v>35.2112676056338</v>
      </c>
      <c r="S46" s="16">
        <f>+I46/Notes!$D$36</f>
        <v>22.007042253521124</v>
      </c>
      <c r="T46" s="16"/>
      <c r="U46" s="20">
        <f>L46*Notes!$B178</f>
        <v>0.7507183282542447</v>
      </c>
      <c r="V46" s="15">
        <f>M46*Notes!$B178</f>
        <v>12.632921201567264</v>
      </c>
      <c r="W46" s="15">
        <f>N46*Notes!$B178</f>
        <v>128.27620000000002</v>
      </c>
      <c r="X46" s="15">
        <f>O46*Notes!$B178</f>
        <v>4.717013495864171</v>
      </c>
      <c r="Y46" s="16">
        <f>+P46*Notes!$B178</f>
        <v>15.452285589899871</v>
      </c>
      <c r="Z46" s="16">
        <f>+Q46*Notes!$B178</f>
        <v>99.632</v>
      </c>
      <c r="AA46" s="16">
        <f>+R46*Notes!$B178</f>
        <v>109.63028169014085</v>
      </c>
      <c r="AB46" s="16">
        <f>+S46*Notes!$B178</f>
        <v>68.51892605633802</v>
      </c>
      <c r="AC46" s="15"/>
      <c r="AD46" s="15"/>
      <c r="AE46" s="15"/>
    </row>
    <row r="47" spans="1:31" ht="15">
      <c r="A47" s="13">
        <f t="shared" si="1"/>
        <v>1748</v>
      </c>
      <c r="B47" s="16">
        <v>16.8</v>
      </c>
      <c r="C47" s="16">
        <v>72</v>
      </c>
      <c r="D47" s="16">
        <v>37.7</v>
      </c>
      <c r="E47" s="16">
        <v>19.6</v>
      </c>
      <c r="F47" s="16">
        <v>87.6</v>
      </c>
      <c r="G47" s="16">
        <v>57.6</v>
      </c>
      <c r="H47" s="16"/>
      <c r="I47" s="16">
        <v>13</v>
      </c>
      <c r="J47" s="16"/>
      <c r="K47" s="16"/>
      <c r="L47" s="20">
        <f>B47/Notes!$D$48</f>
        <v>0.11252134891664713</v>
      </c>
      <c r="M47" s="16">
        <f>C47/Notes!$D$37</f>
        <v>6.269046582498912</v>
      </c>
      <c r="N47" s="16">
        <f t="shared" si="0"/>
        <v>37.7</v>
      </c>
      <c r="O47" s="20">
        <f>E47/Notes!$D$37</f>
        <v>1.7065737919024817</v>
      </c>
      <c r="P47" s="16">
        <f>+F47/Notes!D$37</f>
        <v>7.627340008707009</v>
      </c>
      <c r="Q47" s="16">
        <v>32</v>
      </c>
      <c r="R47" s="16">
        <f>+H47/Notes!$D$36</f>
        <v>0</v>
      </c>
      <c r="S47" s="16">
        <f>+I47/Notes!$D$36</f>
        <v>28.609154929577464</v>
      </c>
      <c r="T47" s="16"/>
      <c r="U47" s="20">
        <f>L47*Notes!$B179</f>
        <v>0.35033521985198085</v>
      </c>
      <c r="V47" s="15">
        <f>M47*Notes!$B179</f>
        <v>19.518676534610364</v>
      </c>
      <c r="W47" s="15">
        <f>N47*Notes!$B179</f>
        <v>117.37895000000002</v>
      </c>
      <c r="X47" s="15">
        <f>O47*Notes!$B179</f>
        <v>5.313417501088377</v>
      </c>
      <c r="Y47" s="16">
        <f>+P47*Notes!$B179</f>
        <v>23.747723117109274</v>
      </c>
      <c r="Z47" s="16">
        <f>+Q47*Notes!$B179</f>
        <v>99.632</v>
      </c>
      <c r="AA47" s="16">
        <f>+R47*Notes!$B179</f>
        <v>0</v>
      </c>
      <c r="AB47" s="16">
        <f>+S47*Notes!$B179</f>
        <v>89.07460387323944</v>
      </c>
      <c r="AC47" s="15"/>
      <c r="AD47" s="15"/>
      <c r="AE47" s="15"/>
    </row>
    <row r="48" spans="1:31" ht="15">
      <c r="A48" s="13">
        <f t="shared" si="1"/>
        <v>1749</v>
      </c>
      <c r="B48" s="16">
        <v>17.6</v>
      </c>
      <c r="C48" s="16">
        <v>69</v>
      </c>
      <c r="D48" s="16">
        <v>30.7</v>
      </c>
      <c r="E48" s="16">
        <v>24</v>
      </c>
      <c r="F48" s="16">
        <v>59.6</v>
      </c>
      <c r="G48" s="16">
        <v>54.8</v>
      </c>
      <c r="H48" s="16">
        <v>11.7</v>
      </c>
      <c r="I48" s="16">
        <v>12</v>
      </c>
      <c r="J48" s="16"/>
      <c r="K48" s="16"/>
      <c r="L48" s="20">
        <f>B48/Notes!$D$48</f>
        <v>0.11787950838886843</v>
      </c>
      <c r="M48" s="16">
        <f>C48/Notes!$D$37</f>
        <v>6.007836308228124</v>
      </c>
      <c r="N48" s="16">
        <f t="shared" si="0"/>
        <v>30.7</v>
      </c>
      <c r="O48" s="20">
        <f>E48/Notes!$D$37</f>
        <v>2.089682194166304</v>
      </c>
      <c r="P48" s="16">
        <f>+F48/Notes!D$37</f>
        <v>5.189377448846321</v>
      </c>
      <c r="Q48" s="16">
        <v>32</v>
      </c>
      <c r="R48" s="16">
        <f>+H48/Notes!$D$36</f>
        <v>25.748239436619716</v>
      </c>
      <c r="S48" s="16">
        <f>+I48/Notes!$D$36</f>
        <v>26.408450704225352</v>
      </c>
      <c r="T48" s="16"/>
      <c r="U48" s="20">
        <f>L48*Notes!$B180</f>
        <v>0.3670178493687419</v>
      </c>
      <c r="V48" s="15">
        <f>M48*Notes!$B180</f>
        <v>18.705398345668264</v>
      </c>
      <c r="W48" s="15">
        <f>N48*Notes!$B180</f>
        <v>95.58445</v>
      </c>
      <c r="X48" s="15">
        <f>O48*Notes!$B180</f>
        <v>6.506225511536789</v>
      </c>
      <c r="Y48" s="16">
        <f>+P48*Notes!$B180</f>
        <v>16.157126686983023</v>
      </c>
      <c r="Z48" s="16">
        <f>+Q48*Notes!$B180</f>
        <v>99.632</v>
      </c>
      <c r="AA48" s="16">
        <f>+R48*Notes!$B180</f>
        <v>80.16714348591549</v>
      </c>
      <c r="AB48" s="16">
        <f>+S48*Notes!$B180</f>
        <v>82.22271126760563</v>
      </c>
      <c r="AC48" s="15"/>
      <c r="AD48" s="15"/>
      <c r="AE48" s="15"/>
    </row>
    <row r="49" spans="1:31" ht="15">
      <c r="A49" s="13">
        <f t="shared" si="1"/>
        <v>1750</v>
      </c>
      <c r="B49" s="16">
        <v>18.2</v>
      </c>
      <c r="C49" s="16">
        <v>42</v>
      </c>
      <c r="D49" s="16">
        <v>24.6</v>
      </c>
      <c r="E49" s="16">
        <v>24</v>
      </c>
      <c r="F49" s="16">
        <v>34.6</v>
      </c>
      <c r="G49" s="16">
        <v>44</v>
      </c>
      <c r="H49" s="16">
        <v>16</v>
      </c>
      <c r="I49" s="16">
        <v>6</v>
      </c>
      <c r="J49" s="16"/>
      <c r="K49" s="16"/>
      <c r="L49" s="20">
        <f>B49/Notes!$D$48</f>
        <v>0.12189812799303439</v>
      </c>
      <c r="M49" s="16">
        <f>C49/Notes!$D$37</f>
        <v>3.656943839791032</v>
      </c>
      <c r="N49" s="16">
        <f t="shared" si="0"/>
        <v>24.6</v>
      </c>
      <c r="O49" s="20">
        <f>E49/Notes!$D$37</f>
        <v>2.089682194166304</v>
      </c>
      <c r="P49" s="16">
        <f>+F49/Notes!D$37</f>
        <v>3.0126251632564216</v>
      </c>
      <c r="Q49" s="16">
        <v>32</v>
      </c>
      <c r="R49" s="16">
        <f>+H49/Notes!$D$36</f>
        <v>35.2112676056338</v>
      </c>
      <c r="S49" s="16">
        <f>+I49/Notes!$D$36</f>
        <v>13.204225352112676</v>
      </c>
      <c r="T49" s="16"/>
      <c r="U49" s="20">
        <f>L49*Notes!$B181</f>
        <v>0.3795298215063126</v>
      </c>
      <c r="V49" s="15">
        <f>M49*Notes!$B181</f>
        <v>11.385894645189378</v>
      </c>
      <c r="W49" s="15">
        <f>N49*Notes!$B181</f>
        <v>76.5921</v>
      </c>
      <c r="X49" s="15">
        <f>O49*Notes!$B181</f>
        <v>6.506225511536789</v>
      </c>
      <c r="Y49" s="16">
        <f>+P49*Notes!$B181</f>
        <v>9.379808445798869</v>
      </c>
      <c r="Z49" s="16">
        <f>+Q49*Notes!$B181</f>
        <v>99.632</v>
      </c>
      <c r="AA49" s="16">
        <f>+R49*Notes!$B181</f>
        <v>109.63028169014085</v>
      </c>
      <c r="AB49" s="16">
        <f>+S49*Notes!$B181</f>
        <v>41.111355633802816</v>
      </c>
      <c r="AC49" s="15"/>
      <c r="AD49" s="15"/>
      <c r="AE49" s="15"/>
    </row>
    <row r="50" spans="1:31" ht="15">
      <c r="A50" s="13">
        <f t="shared" si="1"/>
        <v>1751</v>
      </c>
      <c r="B50" s="16">
        <v>20</v>
      </c>
      <c r="C50" s="16">
        <v>35.3</v>
      </c>
      <c r="D50" s="16">
        <v>24.6</v>
      </c>
      <c r="E50" s="16">
        <v>24</v>
      </c>
      <c r="F50" s="16">
        <v>39</v>
      </c>
      <c r="G50" s="16">
        <v>40</v>
      </c>
      <c r="H50" s="16">
        <v>9.5</v>
      </c>
      <c r="I50" s="16">
        <v>12</v>
      </c>
      <c r="J50" s="16"/>
      <c r="K50" s="16"/>
      <c r="L50" s="20">
        <f>B50/Notes!$D$48</f>
        <v>0.1339539868055323</v>
      </c>
      <c r="M50" s="16">
        <f>C50/Notes!$D$37</f>
        <v>3.0735742272529385</v>
      </c>
      <c r="N50" s="16">
        <f t="shared" si="0"/>
        <v>24.6</v>
      </c>
      <c r="O50" s="20">
        <f>E50/Notes!$D$37</f>
        <v>2.089682194166304</v>
      </c>
      <c r="P50" s="16">
        <f>+F50/Notes!D$37</f>
        <v>3.395733565520244</v>
      </c>
      <c r="Q50" s="16">
        <v>32</v>
      </c>
      <c r="R50" s="16">
        <f>+H50/Notes!$D$36</f>
        <v>20.90669014084507</v>
      </c>
      <c r="S50" s="16">
        <f>+I50/Notes!$D$36</f>
        <v>26.408450704225352</v>
      </c>
      <c r="T50" s="16"/>
      <c r="U50" s="20">
        <f>L50*Notes!$B182</f>
        <v>0.41706573791902485</v>
      </c>
      <c r="V50" s="15">
        <f>M50*Notes!$B182</f>
        <v>9.569573356552025</v>
      </c>
      <c r="W50" s="15">
        <f>N50*Notes!$B182</f>
        <v>76.5921</v>
      </c>
      <c r="X50" s="15">
        <f>O50*Notes!$B182</f>
        <v>6.506225511536789</v>
      </c>
      <c r="Y50" s="16">
        <f>+P50*Notes!$B182</f>
        <v>10.57261645624728</v>
      </c>
      <c r="Z50" s="16">
        <f>+Q50*Notes!$B182</f>
        <v>99.632</v>
      </c>
      <c r="AA50" s="16">
        <f>+R50*Notes!$B182</f>
        <v>65.09297975352112</v>
      </c>
      <c r="AB50" s="16">
        <f>+S50*Notes!$B182</f>
        <v>82.22271126760563</v>
      </c>
      <c r="AC50" s="15"/>
      <c r="AD50" s="15"/>
      <c r="AE50" s="15"/>
    </row>
    <row r="51" spans="1:31" ht="15">
      <c r="A51" s="13">
        <f t="shared" si="1"/>
        <v>1752</v>
      </c>
      <c r="B51" s="16">
        <v>19.5</v>
      </c>
      <c r="C51" s="16">
        <v>34</v>
      </c>
      <c r="D51" s="16">
        <v>24</v>
      </c>
      <c r="E51" s="16">
        <v>22</v>
      </c>
      <c r="F51" s="16">
        <v>36.1</v>
      </c>
      <c r="G51" s="16">
        <v>34</v>
      </c>
      <c r="H51" s="16">
        <v>12</v>
      </c>
      <c r="I51" s="16">
        <v>12</v>
      </c>
      <c r="J51" s="16"/>
      <c r="K51" s="16"/>
      <c r="L51" s="20">
        <f>B51/Notes!$D$48</f>
        <v>0.13060513713539398</v>
      </c>
      <c r="M51" s="16">
        <f>C51/Notes!$D$37</f>
        <v>2.960383108402264</v>
      </c>
      <c r="N51" s="16">
        <f t="shared" si="0"/>
        <v>24</v>
      </c>
      <c r="O51" s="20">
        <f>E51/Notes!$D$37</f>
        <v>1.915542011319112</v>
      </c>
      <c r="P51" s="16">
        <f>+F51/Notes!D$37</f>
        <v>3.143230300391816</v>
      </c>
      <c r="Q51" s="16">
        <v>32</v>
      </c>
      <c r="R51" s="16">
        <f>+H51/Notes!$D$36</f>
        <v>26.408450704225352</v>
      </c>
      <c r="S51" s="16">
        <f>+I51/Notes!$D$36</f>
        <v>26.408450704225352</v>
      </c>
      <c r="T51" s="16"/>
      <c r="U51" s="20">
        <f>L51*Notes!$B183</f>
        <v>0.4066390944710492</v>
      </c>
      <c r="V51" s="15">
        <f>M51*Notes!$B183</f>
        <v>9.217152808010448</v>
      </c>
      <c r="W51" s="15">
        <f>N51*Notes!$B183</f>
        <v>74.724</v>
      </c>
      <c r="X51" s="15">
        <f>O51*Notes!$B183</f>
        <v>5.964040052242055</v>
      </c>
      <c r="Y51" s="16">
        <f>+P51*Notes!$B183</f>
        <v>9.786447540269918</v>
      </c>
      <c r="Z51" s="16">
        <f>+Q51*Notes!$B183</f>
        <v>99.632</v>
      </c>
      <c r="AA51" s="16">
        <f>+R51*Notes!$B183</f>
        <v>82.22271126760563</v>
      </c>
      <c r="AB51" s="16">
        <f>+S51*Notes!$B183</f>
        <v>82.22271126760563</v>
      </c>
      <c r="AC51" s="15"/>
      <c r="AD51" s="15"/>
      <c r="AE51" s="15"/>
    </row>
    <row r="52" spans="1:31" ht="15">
      <c r="A52" s="13">
        <f t="shared" si="1"/>
        <v>1753</v>
      </c>
      <c r="B52" s="16">
        <v>16</v>
      </c>
      <c r="C52" s="16">
        <v>35.2</v>
      </c>
      <c r="D52" s="16">
        <v>35.3</v>
      </c>
      <c r="E52" s="16">
        <v>18.2</v>
      </c>
      <c r="F52" s="16">
        <v>27.2</v>
      </c>
      <c r="G52" s="16">
        <v>33.6</v>
      </c>
      <c r="H52" s="16"/>
      <c r="I52" s="16">
        <v>6</v>
      </c>
      <c r="J52" s="16"/>
      <c r="K52" s="16"/>
      <c r="L52" s="20">
        <f>B52/Notes!$D$48</f>
        <v>0.10716318944442584</v>
      </c>
      <c r="M52" s="16">
        <f>C52/Notes!$D$37</f>
        <v>3.0648672181105794</v>
      </c>
      <c r="N52" s="16">
        <f t="shared" si="0"/>
        <v>35.3</v>
      </c>
      <c r="O52" s="20">
        <f>E52/Notes!$D$37</f>
        <v>1.584675663909447</v>
      </c>
      <c r="P52" s="16">
        <f>+F52/Notes!D$37</f>
        <v>2.3683064867218113</v>
      </c>
      <c r="Q52" s="16">
        <v>32</v>
      </c>
      <c r="R52" s="16">
        <f>+H52/Notes!$D$36</f>
        <v>0</v>
      </c>
      <c r="S52" s="16">
        <f>+I52/Notes!$D$36</f>
        <v>13.204225352112676</v>
      </c>
      <c r="T52" s="16"/>
      <c r="U52" s="20">
        <f>L52*Notes!$B184</f>
        <v>0.3336525903352199</v>
      </c>
      <c r="V52" s="15">
        <f>M52*Notes!$B184</f>
        <v>9.542464083587289</v>
      </c>
      <c r="W52" s="15">
        <f>N52*Notes!$B184</f>
        <v>109.90655</v>
      </c>
      <c r="X52" s="15">
        <f>O52*Notes!$B184</f>
        <v>4.933887679582064</v>
      </c>
      <c r="Y52" s="16">
        <f>+P52*Notes!$B184</f>
        <v>7.37372224640836</v>
      </c>
      <c r="Z52" s="16">
        <f>+Q52*Notes!$B184</f>
        <v>99.632</v>
      </c>
      <c r="AA52" s="16">
        <f>+R52*Notes!$B184</f>
        <v>0</v>
      </c>
      <c r="AB52" s="16">
        <f>+S52*Notes!$B184</f>
        <v>41.111355633802816</v>
      </c>
      <c r="AC52" s="15"/>
      <c r="AD52" s="15"/>
      <c r="AE52" s="15"/>
    </row>
    <row r="53" spans="1:31" ht="15">
      <c r="A53" s="13">
        <f t="shared" si="1"/>
        <v>1754</v>
      </c>
      <c r="B53" s="16">
        <v>29</v>
      </c>
      <c r="C53" s="16">
        <v>52</v>
      </c>
      <c r="D53" s="16">
        <v>22.7</v>
      </c>
      <c r="E53" s="16">
        <v>16.5</v>
      </c>
      <c r="F53" s="16">
        <v>23.6</v>
      </c>
      <c r="G53" s="16">
        <v>32</v>
      </c>
      <c r="H53" s="16"/>
      <c r="I53" s="16">
        <v>8</v>
      </c>
      <c r="J53" s="16"/>
      <c r="K53" s="16"/>
      <c r="L53" s="20">
        <f>B53/Notes!$D$48</f>
        <v>0.19423328086802183</v>
      </c>
      <c r="M53" s="16">
        <f>C53/Notes!$D$37</f>
        <v>4.5276447540269915</v>
      </c>
      <c r="N53" s="16">
        <f t="shared" si="0"/>
        <v>22.7</v>
      </c>
      <c r="O53" s="20">
        <f>E53/Notes!$D$37</f>
        <v>1.436656508489334</v>
      </c>
      <c r="P53" s="16">
        <f>+F53/Notes!D$37</f>
        <v>2.0548541575968655</v>
      </c>
      <c r="Q53" s="16">
        <v>32</v>
      </c>
      <c r="R53" s="16">
        <f>+H53/Notes!$D$36</f>
        <v>0</v>
      </c>
      <c r="S53" s="16">
        <f>+I53/Notes!$D$36</f>
        <v>17.6056338028169</v>
      </c>
      <c r="T53" s="16"/>
      <c r="U53" s="20">
        <f>L53*Notes!$B185</f>
        <v>0.604745319982586</v>
      </c>
      <c r="V53" s="15">
        <f>M53*Notes!$B185</f>
        <v>14.09682194166304</v>
      </c>
      <c r="W53" s="15">
        <f>N53*Notes!$B185</f>
        <v>70.67645</v>
      </c>
      <c r="X53" s="15">
        <f>O53*Notes!$B185</f>
        <v>4.473030039181541</v>
      </c>
      <c r="Y53" s="16">
        <f>+P53*Notes!$B185</f>
        <v>6.397788419677841</v>
      </c>
      <c r="Z53" s="16">
        <f>+Q53*Notes!$B185</f>
        <v>99.632</v>
      </c>
      <c r="AA53" s="16">
        <f>+R53*Notes!$B185</f>
        <v>0</v>
      </c>
      <c r="AB53" s="16">
        <f>+S53*Notes!$B185</f>
        <v>54.815140845070424</v>
      </c>
      <c r="AC53" s="15"/>
      <c r="AD53" s="15"/>
      <c r="AE53" s="15"/>
    </row>
    <row r="54" spans="1:31" ht="15">
      <c r="A54" s="13">
        <f t="shared" si="1"/>
        <v>1755</v>
      </c>
      <c r="B54" s="16">
        <v>18</v>
      </c>
      <c r="C54" s="16">
        <v>35</v>
      </c>
      <c r="D54" s="16">
        <v>24</v>
      </c>
      <c r="E54" s="16">
        <v>16</v>
      </c>
      <c r="F54" s="16">
        <v>21</v>
      </c>
      <c r="G54" s="16">
        <v>30.6</v>
      </c>
      <c r="H54" s="16"/>
      <c r="I54" s="16"/>
      <c r="J54" s="16"/>
      <c r="K54" s="16"/>
      <c r="L54" s="20">
        <f>B54/Notes!$D$48</f>
        <v>0.12055858812497906</v>
      </c>
      <c r="M54" s="16">
        <f>C54/Notes!$D$37</f>
        <v>3.04745319982586</v>
      </c>
      <c r="N54" s="16">
        <f t="shared" si="0"/>
        <v>24</v>
      </c>
      <c r="O54" s="20">
        <f>E54/Notes!$D$37</f>
        <v>1.393121462777536</v>
      </c>
      <c r="P54" s="16">
        <f>+F54/Notes!D$37</f>
        <v>1.828471919895516</v>
      </c>
      <c r="Q54" s="16">
        <v>32</v>
      </c>
      <c r="R54" s="16">
        <f>+H54/Notes!$D$36</f>
        <v>0</v>
      </c>
      <c r="S54" s="16">
        <f>+I54/Notes!$D$36</f>
        <v>0</v>
      </c>
      <c r="T54" s="16"/>
      <c r="U54" s="20">
        <f>L54*Notes!$B186</f>
        <v>0.37535916412712234</v>
      </c>
      <c r="V54" s="15">
        <f>M54*Notes!$B186</f>
        <v>9.488245537657814</v>
      </c>
      <c r="W54" s="15">
        <f>N54*Notes!$B186</f>
        <v>74.724</v>
      </c>
      <c r="X54" s="15">
        <f>O54*Notes!$B186</f>
        <v>4.337483674357858</v>
      </c>
      <c r="Y54" s="16">
        <f>+P54*Notes!$B186</f>
        <v>5.692947322594689</v>
      </c>
      <c r="Z54" s="16">
        <f>+Q54*Notes!$B186</f>
        <v>99.632</v>
      </c>
      <c r="AA54" s="16">
        <f>+R54*Notes!$B186</f>
        <v>0</v>
      </c>
      <c r="AB54" s="16">
        <f>+S54*Notes!$B186</f>
        <v>0</v>
      </c>
      <c r="AC54" s="15"/>
      <c r="AD54" s="15"/>
      <c r="AE54" s="15"/>
    </row>
    <row r="55" spans="1:31" ht="15">
      <c r="A55" s="13">
        <f t="shared" si="1"/>
        <v>1756</v>
      </c>
      <c r="B55" s="16"/>
      <c r="C55" s="16">
        <v>33.1</v>
      </c>
      <c r="D55" s="16">
        <v>26.6</v>
      </c>
      <c r="E55" s="16">
        <v>14.2</v>
      </c>
      <c r="F55" s="16">
        <v>22.5</v>
      </c>
      <c r="G55" s="16">
        <v>33.3</v>
      </c>
      <c r="H55" s="16">
        <v>7</v>
      </c>
      <c r="I55" s="16"/>
      <c r="J55" s="16"/>
      <c r="K55" s="16"/>
      <c r="L55" s="20">
        <f>B55/Notes!$D$48</f>
        <v>0</v>
      </c>
      <c r="M55" s="16">
        <f>C55/Notes!$D$37</f>
        <v>2.882020026121028</v>
      </c>
      <c r="N55" s="16">
        <f t="shared" si="0"/>
        <v>26.6</v>
      </c>
      <c r="O55" s="20">
        <f>E55/Notes!$D$37</f>
        <v>1.2363952982150632</v>
      </c>
      <c r="P55" s="16">
        <f>+F55/Notes!D$37</f>
        <v>1.95907705703091</v>
      </c>
      <c r="Q55" s="16">
        <v>32</v>
      </c>
      <c r="R55" s="16">
        <f>+H55/Notes!$D$36</f>
        <v>15.404929577464788</v>
      </c>
      <c r="S55" s="16">
        <f>+I55/Notes!$D$36</f>
        <v>0</v>
      </c>
      <c r="T55" s="16"/>
      <c r="U55" s="20">
        <f>L55*Notes!$B187</f>
        <v>0</v>
      </c>
      <c r="V55" s="15">
        <f>M55*Notes!$B187</f>
        <v>8.97316935132782</v>
      </c>
      <c r="W55" s="15">
        <f>N55*Notes!$B187</f>
        <v>82.8191</v>
      </c>
      <c r="X55" s="15">
        <f>O55*Notes!$B187</f>
        <v>3.8495167609925995</v>
      </c>
      <c r="Y55" s="16">
        <f>+P55*Notes!$B187</f>
        <v>6.099586417065739</v>
      </c>
      <c r="Z55" s="16">
        <f>+Q55*Notes!$B187</f>
        <v>99.632</v>
      </c>
      <c r="AA55" s="16">
        <f>+R55*Notes!$B187</f>
        <v>47.96324823943662</v>
      </c>
      <c r="AB55" s="16">
        <f>+S55*Notes!$B187</f>
        <v>0</v>
      </c>
      <c r="AC55" s="15"/>
      <c r="AD55" s="15"/>
      <c r="AE55" s="15"/>
    </row>
    <row r="56" spans="1:31" ht="15">
      <c r="A56" s="13">
        <f t="shared" si="1"/>
        <v>1757</v>
      </c>
      <c r="B56" s="16">
        <v>16</v>
      </c>
      <c r="C56" s="16">
        <v>32.2</v>
      </c>
      <c r="D56" s="16">
        <v>28</v>
      </c>
      <c r="E56" s="16">
        <v>12.2</v>
      </c>
      <c r="F56" s="16">
        <v>22</v>
      </c>
      <c r="G56" s="16">
        <v>32</v>
      </c>
      <c r="H56" s="16"/>
      <c r="I56" s="16"/>
      <c r="J56" s="16"/>
      <c r="K56" s="16"/>
      <c r="L56" s="20">
        <f>B56/Notes!$D$48</f>
        <v>0.10716318944442584</v>
      </c>
      <c r="M56" s="16">
        <f>C56/Notes!$D$37</f>
        <v>2.8036569438397914</v>
      </c>
      <c r="N56" s="16">
        <f t="shared" si="0"/>
        <v>28</v>
      </c>
      <c r="O56" s="20">
        <f>E56/Notes!$D$37</f>
        <v>1.0622551153678712</v>
      </c>
      <c r="P56" s="16">
        <f>+F56/Notes!D$37</f>
        <v>1.915542011319112</v>
      </c>
      <c r="Q56" s="16">
        <v>32</v>
      </c>
      <c r="R56" s="16">
        <f>+H56/Notes!$D$36</f>
        <v>0</v>
      </c>
      <c r="S56" s="16">
        <f>+I56/Notes!$D$36</f>
        <v>0</v>
      </c>
      <c r="T56" s="16"/>
      <c r="U56" s="20">
        <f>L56*Notes!$B188</f>
        <v>0.3336525903352199</v>
      </c>
      <c r="V56" s="15">
        <f>M56*Notes!$B188</f>
        <v>8.729185894645191</v>
      </c>
      <c r="W56" s="15">
        <f>N56*Notes!$B188</f>
        <v>87.178</v>
      </c>
      <c r="X56" s="15">
        <f>O56*Notes!$B188</f>
        <v>3.307331301697867</v>
      </c>
      <c r="Y56" s="16">
        <f>+P56*Notes!$B188</f>
        <v>5.964040052242055</v>
      </c>
      <c r="Z56" s="16">
        <f>+Q56*Notes!$B188</f>
        <v>99.632</v>
      </c>
      <c r="AA56" s="16">
        <f>+R56*Notes!$B188</f>
        <v>0</v>
      </c>
      <c r="AB56" s="16">
        <f>+S56*Notes!$B188</f>
        <v>0</v>
      </c>
      <c r="AC56" s="15"/>
      <c r="AD56" s="15"/>
      <c r="AE56" s="15"/>
    </row>
    <row r="57" spans="1:31" ht="15">
      <c r="A57" s="13">
        <f t="shared" si="1"/>
        <v>1758</v>
      </c>
      <c r="B57" s="16"/>
      <c r="C57" s="16">
        <v>33.5</v>
      </c>
      <c r="D57" s="16">
        <v>28</v>
      </c>
      <c r="E57" s="16">
        <v>12</v>
      </c>
      <c r="F57" s="16">
        <v>24</v>
      </c>
      <c r="G57" s="16">
        <v>32</v>
      </c>
      <c r="H57" s="16"/>
      <c r="I57" s="16"/>
      <c r="J57" s="16"/>
      <c r="K57" s="16"/>
      <c r="L57" s="20">
        <f>B57/Notes!$D$48</f>
        <v>0</v>
      </c>
      <c r="M57" s="16">
        <f>C57/Notes!$D$37</f>
        <v>2.916848062690466</v>
      </c>
      <c r="N57" s="16">
        <f t="shared" si="0"/>
        <v>28</v>
      </c>
      <c r="O57" s="20">
        <f>E57/Notes!$D$37</f>
        <v>1.044841097083152</v>
      </c>
      <c r="P57" s="16">
        <f>+F57/Notes!D$37</f>
        <v>2.089682194166304</v>
      </c>
      <c r="Q57" s="16">
        <v>32</v>
      </c>
      <c r="R57" s="16">
        <f>+H57/Notes!$D$36</f>
        <v>0</v>
      </c>
      <c r="S57" s="16">
        <f>+I57/Notes!$D$36</f>
        <v>0</v>
      </c>
      <c r="T57" s="16"/>
      <c r="U57" s="20">
        <f>L57*Notes!$B189</f>
        <v>0</v>
      </c>
      <c r="V57" s="15">
        <f>M57*Notes!$B189</f>
        <v>9.081606443186766</v>
      </c>
      <c r="W57" s="15">
        <f>N57*Notes!$B189</f>
        <v>87.178</v>
      </c>
      <c r="X57" s="15">
        <f>O57*Notes!$B189</f>
        <v>3.2531127557683943</v>
      </c>
      <c r="Y57" s="16">
        <f>+P57*Notes!$B189</f>
        <v>6.506225511536789</v>
      </c>
      <c r="Z57" s="16">
        <f>+Q57*Notes!$B189</f>
        <v>99.632</v>
      </c>
      <c r="AA57" s="16">
        <f>+R57*Notes!$B189</f>
        <v>0</v>
      </c>
      <c r="AB57" s="16">
        <f>+S57*Notes!$B189</f>
        <v>0</v>
      </c>
      <c r="AC57" s="15"/>
      <c r="AD57" s="15"/>
      <c r="AE57" s="15"/>
    </row>
    <row r="58" spans="1:31" ht="15">
      <c r="A58" s="13">
        <v>1759</v>
      </c>
      <c r="B58" s="16"/>
      <c r="C58" s="16">
        <v>31.6</v>
      </c>
      <c r="D58" s="16"/>
      <c r="E58" s="16">
        <v>12.8</v>
      </c>
      <c r="F58" s="16">
        <v>24.9</v>
      </c>
      <c r="G58" s="16">
        <v>32</v>
      </c>
      <c r="H58" s="16"/>
      <c r="I58" s="16"/>
      <c r="J58" s="16"/>
      <c r="K58" s="16"/>
      <c r="L58" s="20">
        <f>B58/Notes!$D$48</f>
        <v>0</v>
      </c>
      <c r="M58" s="16">
        <f>C58/Notes!$D$37</f>
        <v>2.7514148889856336</v>
      </c>
      <c r="N58" s="16">
        <f t="shared" si="0"/>
        <v>0</v>
      </c>
      <c r="O58" s="20">
        <f>E58/Notes!$D$37</f>
        <v>1.1144971702220288</v>
      </c>
      <c r="P58" s="16">
        <f>+F58/Notes!D$37</f>
        <v>2.16804527644754</v>
      </c>
      <c r="Q58" s="16">
        <v>32</v>
      </c>
      <c r="R58" s="16">
        <f>+H58/Notes!$D$36</f>
        <v>0</v>
      </c>
      <c r="S58" s="16">
        <f>+I58/Notes!$D$36</f>
        <v>0</v>
      </c>
      <c r="T58" s="16"/>
      <c r="U58" s="20">
        <f>L58*Notes!$B190</f>
        <v>0</v>
      </c>
      <c r="V58" s="15">
        <f>M58*Notes!$B190</f>
        <v>8.56653025685677</v>
      </c>
      <c r="W58" s="15">
        <f>N58*Notes!$B190</f>
        <v>0</v>
      </c>
      <c r="X58" s="15">
        <f>O58*Notes!$B190</f>
        <v>3.4699869394862866</v>
      </c>
      <c r="Y58" s="16">
        <f>+P58*Notes!$B190</f>
        <v>6.750208968219416</v>
      </c>
      <c r="Z58" s="16">
        <f>+Q58*Notes!$B190</f>
        <v>99.632</v>
      </c>
      <c r="AA58" s="16">
        <f>+R58*Notes!$B190</f>
        <v>0</v>
      </c>
      <c r="AB58" s="16">
        <f>+S58*Notes!$B190</f>
        <v>0</v>
      </c>
      <c r="AC58" s="15"/>
      <c r="AD58" s="15"/>
      <c r="AE58" s="15"/>
    </row>
    <row r="59" spans="1:31" ht="15">
      <c r="A59" s="13">
        <f>A58+1</f>
        <v>1760</v>
      </c>
      <c r="B59" s="16">
        <v>18</v>
      </c>
      <c r="C59" s="16"/>
      <c r="D59" s="16">
        <v>27.7</v>
      </c>
      <c r="E59" s="16">
        <v>13.6</v>
      </c>
      <c r="F59" s="16">
        <v>25.8</v>
      </c>
      <c r="G59" s="16">
        <v>32</v>
      </c>
      <c r="H59" s="16"/>
      <c r="I59" s="16"/>
      <c r="J59" s="16"/>
      <c r="K59" s="16"/>
      <c r="L59" s="20">
        <f>B59/Notes!$D$48</f>
        <v>0.12055858812497906</v>
      </c>
      <c r="M59" s="16">
        <f>C59/Notes!$D$37</f>
        <v>0</v>
      </c>
      <c r="N59" s="16">
        <f t="shared" si="0"/>
        <v>27.7</v>
      </c>
      <c r="O59" s="20">
        <f>E59/Notes!$D$37</f>
        <v>1.1841532433609057</v>
      </c>
      <c r="P59" s="16">
        <f>+F59/Notes!D$37</f>
        <v>2.2464083587287766</v>
      </c>
      <c r="Q59" s="16">
        <v>32</v>
      </c>
      <c r="R59" s="16">
        <f>+H59/Notes!$D$36</f>
        <v>0</v>
      </c>
      <c r="S59" s="16">
        <f>+I59/Notes!$D$36</f>
        <v>0</v>
      </c>
      <c r="T59" s="16"/>
      <c r="U59" s="20">
        <f>L59*Notes!$B191</f>
        <v>0.37535916412712234</v>
      </c>
      <c r="V59" s="15">
        <f>M59*Notes!$B191</f>
        <v>0</v>
      </c>
      <c r="W59" s="15">
        <f>N59*Notes!$B191</f>
        <v>86.24395</v>
      </c>
      <c r="X59" s="15">
        <f>O59*Notes!$B191</f>
        <v>3.68686112320418</v>
      </c>
      <c r="Y59" s="16">
        <f>+P59*Notes!$B191</f>
        <v>6.994192424902047</v>
      </c>
      <c r="Z59" s="16">
        <f>+Q59*Notes!$B191</f>
        <v>99.632</v>
      </c>
      <c r="AA59" s="16">
        <f>+R59*Notes!$B191</f>
        <v>0</v>
      </c>
      <c r="AB59" s="16">
        <f>+S59*Notes!$B191</f>
        <v>0</v>
      </c>
      <c r="AC59" s="15"/>
      <c r="AD59" s="15"/>
      <c r="AE59" s="15"/>
    </row>
    <row r="60" spans="1:31" ht="15">
      <c r="A60" s="13">
        <f>A59+1</f>
        <v>1761</v>
      </c>
      <c r="B60" s="16">
        <v>16.8</v>
      </c>
      <c r="C60" s="16">
        <v>32.1</v>
      </c>
      <c r="D60" s="16">
        <v>28</v>
      </c>
      <c r="E60" s="16">
        <v>14</v>
      </c>
      <c r="F60" s="16">
        <v>27.2</v>
      </c>
      <c r="G60" s="16">
        <v>29</v>
      </c>
      <c r="H60" s="16">
        <v>6.8</v>
      </c>
      <c r="I60" s="16">
        <v>11</v>
      </c>
      <c r="J60" s="16"/>
      <c r="K60" s="16"/>
      <c r="L60" s="20">
        <f>B60/Notes!$D$48</f>
        <v>0.11252134891664713</v>
      </c>
      <c r="M60" s="16">
        <f>C60/Notes!$D$37</f>
        <v>2.794949934697432</v>
      </c>
      <c r="N60" s="16">
        <f t="shared" si="0"/>
        <v>28</v>
      </c>
      <c r="O60" s="20">
        <f>E60/Notes!$D$37</f>
        <v>1.2189812799303439</v>
      </c>
      <c r="P60" s="16">
        <f>+F60/Notes!D$37</f>
        <v>2.3683064867218113</v>
      </c>
      <c r="Q60" s="16">
        <v>32</v>
      </c>
      <c r="R60" s="16">
        <f>+H60/Notes!$D$36</f>
        <v>14.964788732394364</v>
      </c>
      <c r="S60" s="16">
        <f>+I60/Notes!$D$36</f>
        <v>24.207746478873236</v>
      </c>
      <c r="T60" s="16"/>
      <c r="U60" s="20">
        <f>L60*Notes!$B192</f>
        <v>0.35033521985198085</v>
      </c>
      <c r="V60" s="15">
        <f>M60*Notes!$B192</f>
        <v>8.702076621680455</v>
      </c>
      <c r="W60" s="15">
        <f>N60*Notes!$B192</f>
        <v>87.178</v>
      </c>
      <c r="X60" s="15">
        <f>O60*Notes!$B192</f>
        <v>3.795298215063126</v>
      </c>
      <c r="Y60" s="16">
        <f>+P60*Notes!$B192</f>
        <v>7.37372224640836</v>
      </c>
      <c r="Z60" s="16">
        <f>+Q60*Notes!$B192</f>
        <v>99.632</v>
      </c>
      <c r="AA60" s="16">
        <f>+R60*Notes!$B192</f>
        <v>46.592869718309856</v>
      </c>
      <c r="AB60" s="16">
        <f>+S60*Notes!$B192</f>
        <v>75.37081866197182</v>
      </c>
      <c r="AC60" s="15"/>
      <c r="AD60" s="15"/>
      <c r="AE60" s="15"/>
    </row>
    <row r="61" spans="1:31" ht="15">
      <c r="A61" s="13">
        <f>A60+1</f>
        <v>1762</v>
      </c>
      <c r="B61" s="16">
        <v>20.6</v>
      </c>
      <c r="C61" s="16">
        <v>34.8</v>
      </c>
      <c r="D61" s="16">
        <v>27.8</v>
      </c>
      <c r="E61" s="16">
        <v>17</v>
      </c>
      <c r="F61" s="16">
        <v>28.8</v>
      </c>
      <c r="G61" s="16">
        <v>40</v>
      </c>
      <c r="H61" s="16">
        <v>8</v>
      </c>
      <c r="I61" s="16">
        <v>13.5</v>
      </c>
      <c r="J61" s="16"/>
      <c r="K61" s="16"/>
      <c r="L61" s="20">
        <f>B61/Notes!$D$48</f>
        <v>0.13797260640969827</v>
      </c>
      <c r="M61" s="16">
        <f>C61/Notes!$D$37</f>
        <v>3.0300391815411407</v>
      </c>
      <c r="N61" s="16">
        <f t="shared" si="0"/>
        <v>27.8</v>
      </c>
      <c r="O61" s="20">
        <f>E61/Notes!$D$37</f>
        <v>1.480191554201132</v>
      </c>
      <c r="P61" s="16">
        <f>+F61/Notes!D$37</f>
        <v>2.5076186329995647</v>
      </c>
      <c r="Q61" s="16">
        <v>32</v>
      </c>
      <c r="R61" s="16">
        <f>+H61/Notes!$D$36</f>
        <v>17.6056338028169</v>
      </c>
      <c r="S61" s="16">
        <f>+I61/Notes!$D$36</f>
        <v>29.70950704225352</v>
      </c>
      <c r="T61" s="16"/>
      <c r="U61" s="20">
        <f>L61*Notes!$B193</f>
        <v>0.4295777100565956</v>
      </c>
      <c r="V61" s="15">
        <f>M61*Notes!$B193</f>
        <v>9.434026991728341</v>
      </c>
      <c r="W61" s="15">
        <f>N61*Notes!$B193</f>
        <v>86.5553</v>
      </c>
      <c r="X61" s="15">
        <f>O61*Notes!$B193</f>
        <v>4.608576404005224</v>
      </c>
      <c r="Y61" s="16">
        <f>+P61*Notes!$B193</f>
        <v>7.807470613844145</v>
      </c>
      <c r="Z61" s="16">
        <f>+Q61*Notes!$B193</f>
        <v>99.632</v>
      </c>
      <c r="AA61" s="16">
        <f>+R61*Notes!$B193</f>
        <v>54.815140845070424</v>
      </c>
      <c r="AB61" s="16">
        <f>+S61*Notes!$B193</f>
        <v>92.50055017605634</v>
      </c>
      <c r="AC61" s="15"/>
      <c r="AD61" s="15"/>
      <c r="AE61" s="15"/>
    </row>
    <row r="62" spans="1:29" ht="15">
      <c r="A62" s="12"/>
      <c r="B62" s="20"/>
      <c r="C62" s="20"/>
      <c r="D62" s="20"/>
      <c r="U62" s="15"/>
      <c r="V62" s="15"/>
      <c r="W62" s="15"/>
      <c r="X62" s="15"/>
      <c r="AC62" s="15"/>
    </row>
    <row r="63" spans="1:29" ht="15">
      <c r="A63" s="12"/>
      <c r="B63" s="20"/>
      <c r="C63" s="20"/>
      <c r="D63" s="20"/>
      <c r="U63" s="15"/>
      <c r="V63" s="15"/>
      <c r="W63" s="15"/>
      <c r="X63" s="15"/>
      <c r="AC63" s="15"/>
    </row>
    <row r="64" spans="1:29" ht="15">
      <c r="A64" s="12"/>
      <c r="B64" s="20"/>
      <c r="C64" s="20"/>
      <c r="D64" s="20"/>
      <c r="U64" s="15"/>
      <c r="V64" s="15"/>
      <c r="W64" s="15"/>
      <c r="X64" s="15"/>
      <c r="AC64" s="15"/>
    </row>
    <row r="65" spans="1:29" ht="15">
      <c r="A65" s="12"/>
      <c r="B65" s="20"/>
      <c r="C65" s="20"/>
      <c r="D65" s="20"/>
      <c r="U65" s="15"/>
      <c r="V65" s="15"/>
      <c r="W65" s="15"/>
      <c r="X65" s="15"/>
      <c r="AC65" s="15"/>
    </row>
    <row r="66" spans="1:4" ht="15">
      <c r="A66" s="12"/>
      <c r="B66" s="20"/>
      <c r="C66" s="20"/>
      <c r="D66" s="20"/>
    </row>
    <row r="67" spans="1:4" ht="15">
      <c r="A67" s="12"/>
      <c r="B67" s="20"/>
      <c r="C67" s="20"/>
      <c r="D67" s="20"/>
    </row>
    <row r="68" spans="1:4" ht="15">
      <c r="A68" s="12"/>
      <c r="B68" s="20"/>
      <c r="C68" s="20"/>
      <c r="D68" s="20"/>
    </row>
    <row r="69" spans="1:4" ht="15">
      <c r="A69" s="12"/>
      <c r="B69" s="20"/>
      <c r="C69" s="20"/>
      <c r="D69" s="20"/>
    </row>
    <row r="70" spans="1:4" ht="15">
      <c r="A70" s="12"/>
      <c r="B70" s="20"/>
      <c r="C70" s="20"/>
      <c r="D70" s="20"/>
    </row>
    <row r="71" spans="1:4" ht="15">
      <c r="A71" s="12"/>
      <c r="B71" s="20"/>
      <c r="C71" s="20"/>
      <c r="D71" s="20"/>
    </row>
    <row r="72" spans="1:4" ht="15">
      <c r="A72" s="12"/>
      <c r="B72" s="20"/>
      <c r="C72" s="20"/>
      <c r="D72" s="20"/>
    </row>
    <row r="73" spans="1:4" ht="15">
      <c r="A73" s="12"/>
      <c r="B73" s="20"/>
      <c r="C73" s="20"/>
      <c r="D73" s="20"/>
    </row>
    <row r="74" spans="1:4" ht="15">
      <c r="A74" s="12"/>
      <c r="B74" s="20"/>
      <c r="C74" s="20"/>
      <c r="D74" s="20"/>
    </row>
    <row r="75" spans="1:4" ht="15">
      <c r="A75" s="12"/>
      <c r="B75" s="20"/>
      <c r="C75" s="20"/>
      <c r="D75" s="20"/>
    </row>
    <row r="76" spans="1:4" ht="15">
      <c r="A76" s="12"/>
      <c r="B76" s="20"/>
      <c r="C76" s="20"/>
      <c r="D76" s="20"/>
    </row>
    <row r="77" spans="1:4" ht="15">
      <c r="A77" s="12"/>
      <c r="B77" s="20"/>
      <c r="C77" s="20"/>
      <c r="D77" s="20"/>
    </row>
    <row r="78" spans="1:4" ht="15">
      <c r="A78" s="12"/>
      <c r="B78" s="20"/>
      <c r="C78" s="20"/>
      <c r="D78" s="20"/>
    </row>
    <row r="79" spans="1:4" ht="15">
      <c r="A79" s="12"/>
      <c r="B79" s="20"/>
      <c r="C79" s="20"/>
      <c r="D79" s="20"/>
    </row>
    <row r="80" spans="1:4" ht="15">
      <c r="A80" s="12"/>
      <c r="B80" s="20"/>
      <c r="C80" s="20"/>
      <c r="D80" s="20"/>
    </row>
    <row r="81" spans="1:4" ht="15">
      <c r="A81" s="12"/>
      <c r="B81" s="20"/>
      <c r="C81" s="20"/>
      <c r="D81" s="20"/>
    </row>
    <row r="82" spans="1:4" ht="15">
      <c r="A82" s="12"/>
      <c r="B82" s="20"/>
      <c r="C82" s="20"/>
      <c r="D82" s="20"/>
    </row>
    <row r="83" spans="1:4" ht="15">
      <c r="A83" s="12"/>
      <c r="B83" s="20"/>
      <c r="C83" s="20"/>
      <c r="D83" s="20"/>
    </row>
    <row r="84" spans="1:4" ht="15">
      <c r="A84" s="12"/>
      <c r="B84" s="20"/>
      <c r="C84" s="20"/>
      <c r="D84" s="20"/>
    </row>
    <row r="85" spans="1:4" ht="15">
      <c r="A85" s="12"/>
      <c r="B85" s="20"/>
      <c r="C85" s="20"/>
      <c r="D85" s="20"/>
    </row>
    <row r="86" spans="1:4" ht="15">
      <c r="A86" s="12"/>
      <c r="B86" s="20"/>
      <c r="C86" s="20"/>
      <c r="D86" s="20"/>
    </row>
    <row r="87" spans="1:4" ht="15">
      <c r="A87" s="12"/>
      <c r="B87" s="20"/>
      <c r="C87" s="20"/>
      <c r="D87" s="20"/>
    </row>
    <row r="88" spans="1:4" ht="15">
      <c r="A88" s="12"/>
      <c r="B88" s="20"/>
      <c r="C88" s="21"/>
      <c r="D88" s="21"/>
    </row>
    <row r="89" spans="1:4" ht="15">
      <c r="A89" s="12"/>
      <c r="B89" s="20"/>
      <c r="C89" s="20"/>
      <c r="D89" s="20"/>
    </row>
    <row r="90" spans="1:4" ht="15">
      <c r="A90" s="12"/>
      <c r="B90" s="20"/>
      <c r="C90" s="20"/>
      <c r="D90" s="20"/>
    </row>
    <row r="91" spans="1:4" ht="15">
      <c r="A91" s="12"/>
      <c r="B91" s="20"/>
      <c r="C91" s="20"/>
      <c r="D91" s="20"/>
    </row>
    <row r="92" spans="1:4" ht="15">
      <c r="A92" s="12"/>
      <c r="B92" s="20"/>
      <c r="C92" s="20"/>
      <c r="D92" s="20"/>
    </row>
    <row r="93" spans="1:4" ht="15">
      <c r="A93" s="12"/>
      <c r="B93" s="20"/>
      <c r="C93" s="20"/>
      <c r="D93" s="20"/>
    </row>
    <row r="94" spans="1:4" ht="15">
      <c r="A94" s="12"/>
      <c r="B94" s="20"/>
      <c r="C94" s="20"/>
      <c r="D94" s="20"/>
    </row>
    <row r="95" spans="1:4" ht="15">
      <c r="A95" s="12"/>
      <c r="B95" s="20"/>
      <c r="C95" s="20"/>
      <c r="D95" s="20"/>
    </row>
    <row r="96" spans="1:4" ht="15">
      <c r="A96" s="12"/>
      <c r="B96" s="20"/>
      <c r="C96" s="20"/>
      <c r="D96" s="20"/>
    </row>
    <row r="97" spans="1:4" ht="15">
      <c r="A97" s="12"/>
      <c r="B97" s="20"/>
      <c r="C97" s="20"/>
      <c r="D97" s="20"/>
    </row>
    <row r="98" spans="1:4" ht="15">
      <c r="A98" s="12"/>
      <c r="B98" s="20"/>
      <c r="C98" s="20"/>
      <c r="D98" s="20"/>
    </row>
    <row r="99" spans="1:4" ht="15">
      <c r="A99" s="12"/>
      <c r="B99" s="20"/>
      <c r="C99" s="20"/>
      <c r="D99" s="20"/>
    </row>
    <row r="100" spans="1:4" ht="15">
      <c r="A100" s="12"/>
      <c r="B100" s="20"/>
      <c r="C100" s="20"/>
      <c r="D100" s="20"/>
    </row>
    <row r="101" spans="1:4" ht="15">
      <c r="A101" s="12"/>
      <c r="B101" s="20"/>
      <c r="C101" s="20"/>
      <c r="D101" s="20"/>
    </row>
    <row r="102" spans="1:4" ht="15">
      <c r="A102" s="12"/>
      <c r="B102" s="20"/>
      <c r="C102" s="20"/>
      <c r="D102" s="20"/>
    </row>
    <row r="103" spans="1:4" ht="15">
      <c r="A103" s="12"/>
      <c r="B103" s="20"/>
      <c r="C103" s="20"/>
      <c r="D103" s="20"/>
    </row>
    <row r="104" spans="1:4" ht="15">
      <c r="A104" s="12"/>
      <c r="B104" s="20"/>
      <c r="C104" s="20"/>
      <c r="D104" s="20"/>
    </row>
    <row r="105" spans="1:4" ht="15">
      <c r="A105" s="12"/>
      <c r="B105" s="20"/>
      <c r="C105" s="20"/>
      <c r="D105" s="20"/>
    </row>
    <row r="106" spans="1:4" ht="15">
      <c r="A106" s="12"/>
      <c r="B106" s="20"/>
      <c r="C106" s="20"/>
      <c r="D106" s="20"/>
    </row>
    <row r="107" spans="1:4" ht="15">
      <c r="A107" s="12"/>
      <c r="B107" s="20"/>
      <c r="C107" s="20"/>
      <c r="D107" s="20"/>
    </row>
    <row r="108" spans="1:4" ht="15">
      <c r="A108" s="12"/>
      <c r="B108" s="20"/>
      <c r="C108" s="20"/>
      <c r="D108" s="20"/>
    </row>
    <row r="109" spans="1:4" ht="15">
      <c r="A109" s="12"/>
      <c r="B109" s="20"/>
      <c r="C109" s="20"/>
      <c r="D109" s="20"/>
    </row>
    <row r="110" spans="1:4" ht="15">
      <c r="A110" s="12"/>
      <c r="B110" s="20"/>
      <c r="C110" s="20"/>
      <c r="D110" s="20"/>
    </row>
    <row r="111" spans="1:4" ht="15">
      <c r="A111" s="12"/>
      <c r="B111" s="20"/>
      <c r="C111" s="20"/>
      <c r="D111" s="20"/>
    </row>
    <row r="112" spans="1:4" ht="15">
      <c r="A112" s="12"/>
      <c r="B112" s="20"/>
      <c r="C112" s="20"/>
      <c r="D112" s="20"/>
    </row>
    <row r="113" spans="1:4" ht="15">
      <c r="A113" s="12"/>
      <c r="B113" s="20"/>
      <c r="C113" s="20"/>
      <c r="D113" s="20"/>
    </row>
    <row r="114" spans="1:4" ht="15">
      <c r="A114" s="12"/>
      <c r="B114" s="20"/>
      <c r="C114" s="20"/>
      <c r="D114" s="20"/>
    </row>
    <row r="115" spans="1:4" ht="15">
      <c r="A115" s="12"/>
      <c r="B115" s="20"/>
      <c r="C115" s="20"/>
      <c r="D115" s="20"/>
    </row>
    <row r="116" spans="1:4" ht="15">
      <c r="A116" s="12"/>
      <c r="B116" s="20"/>
      <c r="C116" s="20"/>
      <c r="D116" s="20"/>
    </row>
    <row r="117" spans="1:4" ht="15">
      <c r="A117" s="12"/>
      <c r="B117" s="20"/>
      <c r="C117" s="20"/>
      <c r="D117" s="20"/>
    </row>
    <row r="118" spans="1:4" ht="15">
      <c r="A118" s="12"/>
      <c r="B118" s="20"/>
      <c r="C118" s="20"/>
      <c r="D118" s="20"/>
    </row>
    <row r="119" spans="1:4" ht="15">
      <c r="A119" s="12"/>
      <c r="B119" s="20"/>
      <c r="C119" s="20"/>
      <c r="D119" s="20"/>
    </row>
    <row r="120" spans="1:4" ht="15">
      <c r="A120" s="12"/>
      <c r="B120" s="20"/>
      <c r="C120" s="20"/>
      <c r="D120" s="20"/>
    </row>
    <row r="121" spans="1:4" ht="15">
      <c r="A121" s="12"/>
      <c r="B121" s="20"/>
      <c r="C121" s="20"/>
      <c r="D121" s="20"/>
    </row>
    <row r="122" spans="1:4" ht="15">
      <c r="A122" s="12"/>
      <c r="B122" s="20"/>
      <c r="C122" s="20"/>
      <c r="D122" s="20"/>
    </row>
    <row r="123" spans="1:4" ht="15">
      <c r="A123" s="12"/>
      <c r="B123" s="20"/>
      <c r="C123" s="20"/>
      <c r="D123" s="20"/>
    </row>
    <row r="124" spans="1:4" ht="15">
      <c r="A124" s="12"/>
      <c r="B124" s="20"/>
      <c r="C124" s="20"/>
      <c r="D124" s="20"/>
    </row>
    <row r="125" spans="1:4" ht="15">
      <c r="A125" s="12"/>
      <c r="B125" s="20"/>
      <c r="C125" s="20"/>
      <c r="D125" s="20"/>
    </row>
    <row r="126" spans="1:4" ht="15">
      <c r="A126" s="12"/>
      <c r="B126" s="20"/>
      <c r="C126" s="20"/>
      <c r="D126" s="20"/>
    </row>
    <row r="127" spans="1:4" ht="15">
      <c r="A127" s="12"/>
      <c r="B127" s="20"/>
      <c r="C127" s="20"/>
      <c r="D127" s="20"/>
    </row>
    <row r="128" spans="1:4" ht="15">
      <c r="A128" s="12"/>
      <c r="B128" s="20"/>
      <c r="C128" s="20"/>
      <c r="D128" s="20"/>
    </row>
    <row r="129" spans="1:4" ht="15">
      <c r="A129" s="12"/>
      <c r="B129" s="20"/>
      <c r="C129" s="20"/>
      <c r="D129" s="20"/>
    </row>
    <row r="130" spans="1:4" ht="15">
      <c r="A130" s="12"/>
      <c r="B130" s="20"/>
      <c r="C130" s="20"/>
      <c r="D130" s="20"/>
    </row>
    <row r="131" spans="1:4" ht="15">
      <c r="A131" s="12"/>
      <c r="B131" s="20"/>
      <c r="C131" s="20"/>
      <c r="D131" s="20"/>
    </row>
    <row r="132" spans="1:4" ht="15">
      <c r="A132" s="12"/>
      <c r="B132" s="20"/>
      <c r="C132" s="20"/>
      <c r="D132" s="20"/>
    </row>
    <row r="133" spans="1:4" ht="15">
      <c r="A133" s="12"/>
      <c r="B133" s="20"/>
      <c r="C133" s="20"/>
      <c r="D133" s="20"/>
    </row>
    <row r="134" spans="1:4" ht="15">
      <c r="A134" s="12"/>
      <c r="B134" s="20"/>
      <c r="C134" s="20"/>
      <c r="D134" s="20"/>
    </row>
    <row r="135" spans="1:4" ht="15">
      <c r="A135" s="12"/>
      <c r="B135" s="20"/>
      <c r="C135" s="20"/>
      <c r="D135" s="20"/>
    </row>
    <row r="136" spans="1:4" ht="15">
      <c r="A136" s="12"/>
      <c r="B136" s="20"/>
      <c r="C136" s="20"/>
      <c r="D136" s="20"/>
    </row>
    <row r="137" spans="1:4" ht="15">
      <c r="A137" s="12"/>
      <c r="B137" s="20"/>
      <c r="C137" s="20"/>
      <c r="D137" s="20"/>
    </row>
    <row r="138" spans="1:4" ht="15">
      <c r="A138" s="12"/>
      <c r="B138" s="20"/>
      <c r="C138" s="20"/>
      <c r="D138" s="20"/>
    </row>
    <row r="139" spans="1:4" ht="15">
      <c r="A139" s="12"/>
      <c r="B139" s="20"/>
      <c r="C139" s="20"/>
      <c r="D139" s="20"/>
    </row>
    <row r="140" spans="1:4" ht="15">
      <c r="A140" s="12"/>
      <c r="B140" s="20"/>
      <c r="C140" s="20"/>
      <c r="D140" s="20"/>
    </row>
    <row r="141" spans="1:4" ht="15">
      <c r="A141" s="12"/>
      <c r="B141" s="20"/>
      <c r="C141" s="20"/>
      <c r="D141" s="20"/>
    </row>
    <row r="142" spans="1:4" ht="15">
      <c r="A142" s="12"/>
      <c r="B142" s="20"/>
      <c r="C142" s="20"/>
      <c r="D142" s="20"/>
    </row>
    <row r="143" spans="1:4" ht="15">
      <c r="A143" s="12"/>
      <c r="B143" s="20"/>
      <c r="C143" s="20"/>
      <c r="D143" s="20"/>
    </row>
    <row r="144" spans="1:4" ht="15">
      <c r="A144" s="12"/>
      <c r="B144" s="20"/>
      <c r="C144" s="20"/>
      <c r="D144" s="20"/>
    </row>
    <row r="145" spans="1:4" ht="15">
      <c r="A145" s="12"/>
      <c r="B145" s="20"/>
      <c r="C145" s="20"/>
      <c r="D145" s="20"/>
    </row>
    <row r="146" spans="1:4" ht="15">
      <c r="A146" s="12"/>
      <c r="B146" s="20"/>
      <c r="C146" s="20"/>
      <c r="D146" s="20"/>
    </row>
    <row r="147" spans="1:4" ht="15">
      <c r="A147" s="12"/>
      <c r="B147" s="20"/>
      <c r="C147" s="20"/>
      <c r="D147" s="20"/>
    </row>
    <row r="148" spans="1:4" ht="15">
      <c r="A148" s="12"/>
      <c r="B148" s="20"/>
      <c r="C148" s="20"/>
      <c r="D148" s="20"/>
    </row>
    <row r="149" spans="1:4" ht="15">
      <c r="A149" s="12"/>
      <c r="B149" s="20"/>
      <c r="C149" s="20"/>
      <c r="D149" s="20"/>
    </row>
    <row r="150" spans="1:4" ht="15">
      <c r="A150" s="12"/>
      <c r="B150" s="20"/>
      <c r="C150" s="20"/>
      <c r="D150" s="20"/>
    </row>
    <row r="151" spans="1:4" ht="15">
      <c r="A151" s="12"/>
      <c r="B151" s="20"/>
      <c r="C151" s="20"/>
      <c r="D151" s="20"/>
    </row>
    <row r="152" spans="1:4" ht="15">
      <c r="A152" s="12"/>
      <c r="B152" s="20"/>
      <c r="C152" s="20"/>
      <c r="D152" s="20"/>
    </row>
    <row r="153" spans="1:4" ht="15">
      <c r="A153" s="12"/>
      <c r="B153" s="20"/>
      <c r="C153" s="20"/>
      <c r="D153" s="20"/>
    </row>
    <row r="154" spans="1:4" ht="15">
      <c r="A154" s="12"/>
      <c r="B154" s="20"/>
      <c r="C154" s="20"/>
      <c r="D154" s="20"/>
    </row>
    <row r="155" spans="1:4" ht="15">
      <c r="A155" s="12"/>
      <c r="B155" s="20"/>
      <c r="C155" s="20"/>
      <c r="D155" s="20"/>
    </row>
    <row r="156" spans="1:4" ht="15">
      <c r="A156" s="12"/>
      <c r="B156" s="20"/>
      <c r="C156" s="20"/>
      <c r="D156" s="20"/>
    </row>
    <row r="157" spans="1:4" ht="15">
      <c r="A157" s="12"/>
      <c r="B157" s="20"/>
      <c r="C157" s="20"/>
      <c r="D157" s="20"/>
    </row>
    <row r="158" spans="1:4" ht="15">
      <c r="A158" s="12"/>
      <c r="B158" s="20"/>
      <c r="C158" s="20"/>
      <c r="D158" s="20"/>
    </row>
    <row r="159" spans="1:4" ht="15">
      <c r="A159" s="12"/>
      <c r="B159" s="20"/>
      <c r="C159" s="20"/>
      <c r="D159" s="20"/>
    </row>
    <row r="160" spans="1:4" ht="15">
      <c r="A160" s="12"/>
      <c r="B160" s="20"/>
      <c r="C160" s="20"/>
      <c r="D160" s="20"/>
    </row>
    <row r="161" spans="1:4" ht="15">
      <c r="A161" s="12"/>
      <c r="B161" s="20"/>
      <c r="C161" s="20"/>
      <c r="D161" s="20"/>
    </row>
    <row r="162" spans="1:4" ht="15">
      <c r="A162" s="12"/>
      <c r="B162" s="20"/>
      <c r="C162" s="20"/>
      <c r="D162" s="20"/>
    </row>
    <row r="163" spans="1:4" ht="15">
      <c r="A163" s="12"/>
      <c r="B163" s="20"/>
      <c r="C163" s="20"/>
      <c r="D163" s="20"/>
    </row>
    <row r="164" spans="1:4" ht="15">
      <c r="A164" s="12"/>
      <c r="B164" s="20"/>
      <c r="C164" s="20"/>
      <c r="D164" s="20"/>
    </row>
    <row r="165" spans="1:4" ht="15">
      <c r="A165" s="12"/>
      <c r="B165" s="20"/>
      <c r="C165" s="20"/>
      <c r="D165" s="20"/>
    </row>
    <row r="166" spans="1:4" ht="15">
      <c r="A166" s="12"/>
      <c r="B166" s="20"/>
      <c r="C166" s="20"/>
      <c r="D166" s="20"/>
    </row>
    <row r="167" spans="1:4" ht="15">
      <c r="A167" s="12"/>
      <c r="B167" s="20"/>
      <c r="C167" s="20"/>
      <c r="D167" s="20"/>
    </row>
    <row r="168" spans="1:4" ht="15">
      <c r="A168" s="12"/>
      <c r="B168" s="20"/>
      <c r="C168" s="20"/>
      <c r="D168" s="20"/>
    </row>
    <row r="169" spans="1:4" ht="15">
      <c r="A169" s="12"/>
      <c r="B169" s="20"/>
      <c r="C169" s="20"/>
      <c r="D169" s="20"/>
    </row>
    <row r="170" spans="1:4" ht="15">
      <c r="A170" s="12"/>
      <c r="B170" s="20"/>
      <c r="C170" s="20"/>
      <c r="D170" s="20"/>
    </row>
    <row r="171" spans="1:4" ht="15">
      <c r="A171" s="12"/>
      <c r="B171" s="20"/>
      <c r="C171" s="20"/>
      <c r="D171" s="20"/>
    </row>
    <row r="172" spans="1:4" ht="15">
      <c r="A172" s="12"/>
      <c r="B172" s="20"/>
      <c r="C172" s="20"/>
      <c r="D172" s="20"/>
    </row>
    <row r="173" spans="1:4" ht="15">
      <c r="A173" s="12"/>
      <c r="B173" s="20"/>
      <c r="C173" s="20"/>
      <c r="D173" s="20"/>
    </row>
    <row r="174" spans="1:4" ht="15">
      <c r="A174" s="12"/>
      <c r="B174" s="20"/>
      <c r="C174" s="20"/>
      <c r="D174" s="20"/>
    </row>
    <row r="175" spans="1:4" ht="15">
      <c r="A175" s="12"/>
      <c r="B175" s="20"/>
      <c r="C175" s="20"/>
      <c r="D175" s="20"/>
    </row>
    <row r="176" spans="1:4" ht="15">
      <c r="A176" s="12"/>
      <c r="B176" s="20"/>
      <c r="C176" s="20"/>
      <c r="D176" s="20"/>
    </row>
    <row r="177" spans="1:4" ht="15">
      <c r="A177" s="12"/>
      <c r="B177" s="20"/>
      <c r="C177" s="20"/>
      <c r="D177" s="20"/>
    </row>
    <row r="178" spans="1:4" ht="15">
      <c r="A178" s="12"/>
      <c r="B178" s="20"/>
      <c r="C178" s="20"/>
      <c r="D178" s="20"/>
    </row>
    <row r="179" spans="1:4" ht="15">
      <c r="A179" s="12"/>
      <c r="B179" s="20"/>
      <c r="C179" s="20"/>
      <c r="D179" s="20"/>
    </row>
    <row r="180" spans="1:4" ht="15">
      <c r="A180" s="12"/>
      <c r="B180" s="20"/>
      <c r="C180" s="20"/>
      <c r="D180" s="20"/>
    </row>
    <row r="181" spans="1:4" ht="15">
      <c r="A181" s="12"/>
      <c r="B181" s="20"/>
      <c r="C181" s="20"/>
      <c r="D181" s="20"/>
    </row>
    <row r="182" spans="1:4" ht="15">
      <c r="A182" s="12"/>
      <c r="B182" s="20"/>
      <c r="C182" s="20"/>
      <c r="D182" s="20"/>
    </row>
    <row r="183" spans="1:4" ht="15">
      <c r="A183" s="12"/>
      <c r="B183" s="20"/>
      <c r="C183" s="20"/>
      <c r="D183" s="20"/>
    </row>
    <row r="184" spans="1:4" ht="15">
      <c r="A184" s="12"/>
      <c r="B184" s="20"/>
      <c r="C184" s="20"/>
      <c r="D184" s="20"/>
    </row>
    <row r="185" spans="1:4" ht="15">
      <c r="A185" s="12"/>
      <c r="B185" s="20"/>
      <c r="C185" s="20"/>
      <c r="D185" s="20"/>
    </row>
    <row r="186" spans="1:4" ht="15">
      <c r="A186" s="12"/>
      <c r="B186" s="20"/>
      <c r="C186" s="20"/>
      <c r="D186" s="20"/>
    </row>
    <row r="187" spans="1:4" ht="15">
      <c r="A187" s="12"/>
      <c r="B187" s="20"/>
      <c r="C187" s="20"/>
      <c r="D187" s="20"/>
    </row>
    <row r="188" spans="1:4" ht="15">
      <c r="A188" s="12"/>
      <c r="B188" s="20"/>
      <c r="C188" s="20"/>
      <c r="D188" s="20"/>
    </row>
    <row r="189" spans="1:4" ht="15">
      <c r="A189" s="12"/>
      <c r="B189" s="20"/>
      <c r="C189" s="20"/>
      <c r="D189" s="20"/>
    </row>
    <row r="190" spans="1:4" ht="15">
      <c r="A190" s="12"/>
      <c r="B190" s="20"/>
      <c r="C190" s="20"/>
      <c r="D190" s="20"/>
    </row>
    <row r="191" spans="1:4" ht="15">
      <c r="A191" s="12"/>
      <c r="B191" s="20"/>
      <c r="C191" s="20"/>
      <c r="D191" s="20"/>
    </row>
    <row r="192" spans="1:4" ht="15">
      <c r="A192" s="12"/>
      <c r="B192" s="20"/>
      <c r="C192" s="20"/>
      <c r="D192" s="20"/>
    </row>
    <row r="193" spans="1:4" ht="15">
      <c r="A193" s="12"/>
      <c r="B193" s="20"/>
      <c r="C193" s="20"/>
      <c r="D193" s="20"/>
    </row>
    <row r="194" spans="1:4" ht="15">
      <c r="A194" s="12"/>
      <c r="B194" s="20"/>
      <c r="C194" s="20"/>
      <c r="D194" s="20"/>
    </row>
    <row r="195" spans="1:4" ht="15">
      <c r="A195" s="12"/>
      <c r="B195" s="20"/>
      <c r="C195" s="20"/>
      <c r="D195" s="20"/>
    </row>
    <row r="196" spans="1:4" ht="15">
      <c r="A196" s="12"/>
      <c r="B196" s="20"/>
      <c r="C196" s="20"/>
      <c r="D196" s="20"/>
    </row>
    <row r="197" spans="1:4" ht="15">
      <c r="A197" s="12"/>
      <c r="B197" s="20"/>
      <c r="C197" s="20"/>
      <c r="D197" s="20"/>
    </row>
    <row r="198" spans="1:4" ht="15">
      <c r="A198" s="12"/>
      <c r="B198" s="20"/>
      <c r="C198" s="20"/>
      <c r="D198" s="20"/>
    </row>
    <row r="199" spans="1:4" ht="15">
      <c r="A199" s="12"/>
      <c r="B199" s="20"/>
      <c r="C199" s="20"/>
      <c r="D199" s="20"/>
    </row>
    <row r="200" spans="1:4" ht="15">
      <c r="A200" s="12"/>
      <c r="B200" s="20"/>
      <c r="C200" s="20"/>
      <c r="D200" s="20"/>
    </row>
    <row r="201" spans="1:4" ht="15">
      <c r="A201" s="12"/>
      <c r="B201" s="20"/>
      <c r="C201" s="20"/>
      <c r="D201" s="20"/>
    </row>
    <row r="202" spans="1:4" ht="15">
      <c r="A202" s="12"/>
      <c r="B202" s="20"/>
      <c r="C202" s="20"/>
      <c r="D202" s="20"/>
    </row>
    <row r="203" spans="1:4" ht="15">
      <c r="A203" s="12"/>
      <c r="B203" s="20"/>
      <c r="C203" s="20"/>
      <c r="D203" s="20"/>
    </row>
    <row r="204" spans="1:4" ht="15">
      <c r="A204" s="12"/>
      <c r="B204" s="20"/>
      <c r="C204" s="20"/>
      <c r="D204" s="20"/>
    </row>
    <row r="205" spans="1:4" ht="15">
      <c r="A205" s="12"/>
      <c r="B205" s="20"/>
      <c r="C205" s="20"/>
      <c r="D205" s="20"/>
    </row>
    <row r="206" spans="1:4" ht="15">
      <c r="A206" s="12"/>
      <c r="B206" s="20"/>
      <c r="C206" s="20"/>
      <c r="D206" s="20"/>
    </row>
    <row r="207" spans="1:4" ht="15">
      <c r="A207" s="12"/>
      <c r="B207" s="20"/>
      <c r="C207" s="20"/>
      <c r="D207" s="20"/>
    </row>
    <row r="208" spans="1:4" ht="15">
      <c r="A208" s="12"/>
      <c r="B208" s="20"/>
      <c r="C208" s="20"/>
      <c r="D208" s="20"/>
    </row>
    <row r="209" spans="1:4" ht="15">
      <c r="A209" s="12"/>
      <c r="B209" s="20"/>
      <c r="C209" s="20"/>
      <c r="D209" s="20"/>
    </row>
    <row r="210" spans="1:4" ht="15">
      <c r="A210" s="12"/>
      <c r="B210" s="20"/>
      <c r="C210" s="20"/>
      <c r="D210" s="20"/>
    </row>
    <row r="211" spans="1:4" ht="15">
      <c r="A211" s="12"/>
      <c r="B211" s="20"/>
      <c r="C211" s="20"/>
      <c r="D211" s="20"/>
    </row>
    <row r="212" spans="1:4" ht="15">
      <c r="A212" s="12"/>
      <c r="B212" s="20"/>
      <c r="C212" s="20"/>
      <c r="D212" s="20"/>
    </row>
    <row r="213" spans="1:4" ht="15">
      <c r="A213" s="12"/>
      <c r="B213" s="20"/>
      <c r="C213" s="20"/>
      <c r="D213" s="20"/>
    </row>
    <row r="214" spans="1:4" ht="15">
      <c r="A214" s="12"/>
      <c r="B214" s="20"/>
      <c r="C214" s="20"/>
      <c r="D214" s="20"/>
    </row>
    <row r="215" spans="1:4" ht="15">
      <c r="A215" s="12"/>
      <c r="B215" s="20"/>
      <c r="C215" s="20"/>
      <c r="D215" s="20"/>
    </row>
    <row r="216" spans="1:4" ht="15">
      <c r="A216" s="12"/>
      <c r="B216" s="20"/>
      <c r="C216" s="20"/>
      <c r="D216" s="20"/>
    </row>
    <row r="217" spans="1:4" ht="15">
      <c r="A217" s="12"/>
      <c r="B217" s="20"/>
      <c r="C217" s="20"/>
      <c r="D217" s="20"/>
    </row>
    <row r="218" spans="1:4" ht="15">
      <c r="A218" s="12"/>
      <c r="B218" s="20"/>
      <c r="C218" s="20"/>
      <c r="D218" s="20"/>
    </row>
    <row r="219" spans="1:4" ht="15">
      <c r="A219" s="12"/>
      <c r="B219" s="20"/>
      <c r="C219" s="20"/>
      <c r="D219" s="20"/>
    </row>
    <row r="220" spans="1:4" ht="15">
      <c r="A220" s="12"/>
      <c r="B220" s="20"/>
      <c r="C220" s="20"/>
      <c r="D220" s="20"/>
    </row>
    <row r="221" spans="1:4" ht="15">
      <c r="A221" s="12"/>
      <c r="B221" s="20"/>
      <c r="C221" s="20"/>
      <c r="D221" s="20"/>
    </row>
    <row r="222" spans="1:4" ht="15">
      <c r="A222" s="12"/>
      <c r="B222" s="20"/>
      <c r="C222" s="20"/>
      <c r="D222" s="20"/>
    </row>
    <row r="223" spans="1:4" ht="15">
      <c r="A223" s="12"/>
      <c r="B223" s="20"/>
      <c r="C223" s="20"/>
      <c r="D223" s="20"/>
    </row>
    <row r="224" spans="1:4" ht="15">
      <c r="A224" s="12"/>
      <c r="B224" s="20"/>
      <c r="C224" s="20"/>
      <c r="D224" s="20"/>
    </row>
    <row r="225" spans="1:4" ht="15">
      <c r="A225" s="12"/>
      <c r="B225" s="20"/>
      <c r="C225" s="20"/>
      <c r="D225" s="20"/>
    </row>
    <row r="226" spans="1:4" ht="15">
      <c r="A226" s="12"/>
      <c r="B226" s="20"/>
      <c r="C226" s="20"/>
      <c r="D226" s="20"/>
    </row>
    <row r="227" spans="1:4" ht="15">
      <c r="A227" s="12"/>
      <c r="B227" s="20"/>
      <c r="C227" s="20"/>
      <c r="D227" s="20"/>
    </row>
    <row r="228" spans="1:4" ht="15">
      <c r="A228" s="12"/>
      <c r="B228" s="20"/>
      <c r="C228" s="20"/>
      <c r="D228" s="20"/>
    </row>
    <row r="229" spans="1:4" ht="15">
      <c r="A229" s="12"/>
      <c r="B229" s="20"/>
      <c r="C229" s="20"/>
      <c r="D229" s="20"/>
    </row>
    <row r="230" spans="1:4" ht="15">
      <c r="A230" s="12"/>
      <c r="B230" s="20"/>
      <c r="C230" s="20"/>
      <c r="D230" s="20"/>
    </row>
    <row r="231" spans="1:4" ht="15">
      <c r="A231" s="12"/>
      <c r="B231" s="20"/>
      <c r="C231" s="20"/>
      <c r="D231" s="20"/>
    </row>
    <row r="232" spans="1:4" ht="15">
      <c r="A232" s="12"/>
      <c r="B232" s="20"/>
      <c r="C232" s="20"/>
      <c r="D232" s="20"/>
    </row>
    <row r="233" spans="1:4" ht="15">
      <c r="A233" s="12"/>
      <c r="B233" s="20"/>
      <c r="C233" s="20"/>
      <c r="D233" s="20"/>
    </row>
    <row r="234" spans="1:4" ht="15">
      <c r="A234" s="12"/>
      <c r="B234" s="20"/>
      <c r="C234" s="20"/>
      <c r="D234" s="20"/>
    </row>
    <row r="235" spans="1:4" ht="15">
      <c r="A235" s="12"/>
      <c r="B235" s="20"/>
      <c r="C235" s="20"/>
      <c r="D235" s="20"/>
    </row>
    <row r="236" spans="1:4" ht="15">
      <c r="A236" s="12"/>
      <c r="B236" s="20"/>
      <c r="C236" s="20"/>
      <c r="D236" s="20"/>
    </row>
    <row r="237" spans="1:4" ht="15">
      <c r="A237" s="12"/>
      <c r="B237" s="20"/>
      <c r="C237" s="20"/>
      <c r="D237" s="20"/>
    </row>
    <row r="238" spans="1:4" ht="15">
      <c r="A238" s="12"/>
      <c r="B238" s="20"/>
      <c r="C238" s="20"/>
      <c r="D238" s="20"/>
    </row>
    <row r="239" spans="1:4" ht="15">
      <c r="A239" s="12"/>
      <c r="C239" s="20"/>
      <c r="D239" s="20"/>
    </row>
    <row r="240" spans="1:4" ht="15">
      <c r="A240" s="12"/>
      <c r="C240" s="20"/>
      <c r="D240" s="20"/>
    </row>
    <row r="241" spans="1:4" ht="15">
      <c r="A241" s="12"/>
      <c r="C241" s="20"/>
      <c r="D241" s="20"/>
    </row>
    <row r="242" spans="1:4" ht="15">
      <c r="A242" s="12"/>
      <c r="C242" s="20"/>
      <c r="D242" s="20"/>
    </row>
    <row r="243" spans="1:4" ht="15">
      <c r="A243" s="12"/>
      <c r="C243" s="20"/>
      <c r="D243" s="20"/>
    </row>
    <row r="244" spans="1:4" ht="15">
      <c r="A244" s="12"/>
      <c r="C244" s="20"/>
      <c r="D244" s="20"/>
    </row>
    <row r="245" spans="1:4" ht="15">
      <c r="A245" s="12"/>
      <c r="C245" s="20"/>
      <c r="D245" s="20"/>
    </row>
    <row r="246" spans="1:4" ht="15">
      <c r="A246" s="12"/>
      <c r="C246" s="20"/>
      <c r="D246" s="20"/>
    </row>
    <row r="247" spans="1:4" ht="15">
      <c r="A247" s="12"/>
      <c r="C247" s="20"/>
      <c r="D247" s="20"/>
    </row>
    <row r="248" spans="1:4" ht="15">
      <c r="A248" s="12"/>
      <c r="C248" s="20"/>
      <c r="D248" s="20"/>
    </row>
    <row r="249" spans="1:4" ht="15">
      <c r="A249" s="12"/>
      <c r="C249" s="20"/>
      <c r="D249" s="20"/>
    </row>
    <row r="250" spans="1:4" ht="15">
      <c r="A250" s="12"/>
      <c r="C250" s="20"/>
      <c r="D250" s="20"/>
    </row>
    <row r="251" spans="1:4" ht="15">
      <c r="A251" s="12"/>
      <c r="C251" s="20"/>
      <c r="D251" s="20"/>
    </row>
    <row r="252" spans="1:4" ht="15">
      <c r="A252" s="12"/>
      <c r="C252" s="20"/>
      <c r="D252" s="20"/>
    </row>
    <row r="253" spans="1:4" ht="15">
      <c r="A253" s="12"/>
      <c r="C253" s="20"/>
      <c r="D253" s="20"/>
    </row>
    <row r="254" spans="1:4" ht="15">
      <c r="A254" s="12"/>
      <c r="C254" s="20"/>
      <c r="D254" s="20"/>
    </row>
    <row r="255" spans="3:4" ht="15">
      <c r="C255" s="20"/>
      <c r="D255" s="20"/>
    </row>
    <row r="256" spans="3:4" ht="15">
      <c r="C256" s="20"/>
      <c r="D256" s="20"/>
    </row>
    <row r="257" spans="3:4" ht="15">
      <c r="C257" s="20"/>
      <c r="D257" s="20"/>
    </row>
    <row r="258" spans="3:4" ht="15">
      <c r="C258" s="20"/>
      <c r="D258" s="20"/>
    </row>
    <row r="259" spans="3:4" ht="15">
      <c r="C259" s="20"/>
      <c r="D259" s="20"/>
    </row>
    <row r="260" spans="3:4" ht="15">
      <c r="C260" s="20"/>
      <c r="D260" s="20"/>
    </row>
    <row r="261" spans="3:4" ht="15">
      <c r="C261" s="20"/>
      <c r="D261" s="20"/>
    </row>
    <row r="262" spans="3:4" ht="15">
      <c r="C262" s="20"/>
      <c r="D262" s="20"/>
    </row>
    <row r="263" spans="3:4" ht="15">
      <c r="C263" s="20"/>
      <c r="D263" s="20"/>
    </row>
    <row r="264" spans="3:4" ht="15">
      <c r="C264" s="20"/>
      <c r="D264" s="20"/>
    </row>
    <row r="265" spans="3:4" ht="15">
      <c r="C265" s="20"/>
      <c r="D265" s="20"/>
    </row>
    <row r="266" spans="3:4" ht="15">
      <c r="C266" s="20"/>
      <c r="D266" s="20"/>
    </row>
    <row r="267" spans="3:4" ht="15">
      <c r="C267" s="20"/>
      <c r="D267" s="20"/>
    </row>
    <row r="268" spans="3:4" ht="15">
      <c r="C268" s="20"/>
      <c r="D268" s="20"/>
    </row>
    <row r="269" spans="3:4" ht="15">
      <c r="C269" s="20"/>
      <c r="D269" s="20"/>
    </row>
    <row r="270" spans="3:4" ht="15">
      <c r="C270" s="20"/>
      <c r="D270" s="20"/>
    </row>
    <row r="271" spans="3:4" ht="15">
      <c r="C271" s="20"/>
      <c r="D271" s="20"/>
    </row>
    <row r="272" spans="3:4" ht="15">
      <c r="C272" s="20"/>
      <c r="D272" s="20"/>
    </row>
    <row r="273" spans="3:4" ht="15">
      <c r="C273" s="20"/>
      <c r="D273" s="20"/>
    </row>
    <row r="274" spans="3:4" ht="15">
      <c r="C274" s="20"/>
      <c r="D274" s="20"/>
    </row>
    <row r="275" spans="3:4" ht="15">
      <c r="C275" s="20"/>
      <c r="D275" s="20"/>
    </row>
    <row r="276" spans="3:4" ht="15">
      <c r="C276" s="20"/>
      <c r="D276" s="20"/>
    </row>
    <row r="277" spans="3:4" ht="15">
      <c r="C277" s="20"/>
      <c r="D277" s="20"/>
    </row>
    <row r="278" spans="3:4" ht="15">
      <c r="C278" s="20"/>
      <c r="D278" s="20"/>
    </row>
    <row r="279" spans="3:4" ht="15">
      <c r="C279" s="20"/>
      <c r="D279" s="20"/>
    </row>
    <row r="280" spans="3:4" ht="15">
      <c r="C280" s="20"/>
      <c r="D280" s="20"/>
    </row>
    <row r="281" spans="3:4" ht="15">
      <c r="C281" s="20"/>
      <c r="D281" s="20"/>
    </row>
    <row r="282" spans="3:4" ht="15">
      <c r="C282" s="20"/>
      <c r="D282" s="20"/>
    </row>
    <row r="283" spans="3:4" ht="15">
      <c r="C283" s="20"/>
      <c r="D283" s="20"/>
    </row>
    <row r="284" spans="3:4" ht="15">
      <c r="C284" s="20"/>
      <c r="D284" s="20"/>
    </row>
    <row r="285" spans="3:4" ht="15">
      <c r="C285" s="20"/>
      <c r="D285" s="20"/>
    </row>
    <row r="286" spans="3:4" ht="15">
      <c r="C286" s="20"/>
      <c r="D286" s="20"/>
    </row>
    <row r="287" spans="3:4" ht="15">
      <c r="C287" s="20"/>
      <c r="D287" s="20"/>
    </row>
    <row r="288" spans="3:4" ht="15">
      <c r="C288" s="20"/>
      <c r="D288" s="20"/>
    </row>
    <row r="289" spans="3:4" ht="15">
      <c r="C289" s="20"/>
      <c r="D289" s="20"/>
    </row>
    <row r="290" spans="3:4" ht="15">
      <c r="C290" s="20"/>
      <c r="D290" s="20"/>
    </row>
    <row r="291" spans="3:4" ht="15">
      <c r="C291" s="20"/>
      <c r="D291" s="20"/>
    </row>
    <row r="292" spans="3:4" ht="15">
      <c r="C292" s="20"/>
      <c r="D292" s="20"/>
    </row>
    <row r="293" spans="3:4" ht="15">
      <c r="C293" s="20"/>
      <c r="D293" s="20"/>
    </row>
    <row r="294" spans="3:4" ht="15">
      <c r="C294" s="20"/>
      <c r="D294" s="20"/>
    </row>
    <row r="295" spans="3:4" ht="15">
      <c r="C295" s="20"/>
      <c r="D295" s="20"/>
    </row>
    <row r="296" spans="3:4" ht="15">
      <c r="C296" s="20"/>
      <c r="D296" s="20"/>
    </row>
    <row r="297" spans="3:4" ht="15">
      <c r="C297" s="20"/>
      <c r="D297" s="20"/>
    </row>
    <row r="298" spans="3:4" ht="15">
      <c r="C298" s="20"/>
      <c r="D298" s="20"/>
    </row>
    <row r="299" spans="3:4" ht="15">
      <c r="C299" s="20"/>
      <c r="D299" s="20"/>
    </row>
    <row r="300" spans="3:4" ht="15">
      <c r="C300" s="20"/>
      <c r="D300" s="20"/>
    </row>
    <row r="301" spans="3:4" ht="15">
      <c r="C301" s="20"/>
      <c r="D301" s="20"/>
    </row>
    <row r="302" spans="3:4" ht="15">
      <c r="C302" s="20"/>
      <c r="D302" s="20"/>
    </row>
  </sheetData>
  <printOptions gridLines="1"/>
  <pageMargins left="0.2362204724409449" right="0.2362204724409449" top="0.2362204724409449" bottom="0.5118110236220472" header="0" footer="0.5118110236220472"/>
  <pageSetup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Agustina Vence Conti</dc:creator>
  <cp:keywords/>
  <dc:description/>
  <cp:lastModifiedBy>Leticia Arroyo Abad</cp:lastModifiedBy>
  <cp:lastPrinted>2006-03-08T23:03:00Z</cp:lastPrinted>
  <dcterms:created xsi:type="dcterms:W3CDTF">2006-03-08T21:33:46Z</dcterms:created>
  <dcterms:modified xsi:type="dcterms:W3CDTF">2008-03-10T15:34:29Z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-1695035041</vt:i4>
  </property>
  <property fmtid="{D5CDD505-2E9C-101B-9397-08002B2CF9AE}" pid="3" name="_EmailSubject">
    <vt:lpwstr>Pedido, de nuevo</vt:lpwstr>
  </property>
  <property fmtid="{D5CDD505-2E9C-101B-9397-08002B2CF9AE}" pid="4" name="_AuthorEmail">
    <vt:lpwstr>ecuesta@uade.edu.ar</vt:lpwstr>
  </property>
  <property fmtid="{D5CDD505-2E9C-101B-9397-08002B2CF9AE}" pid="5" name="_AuthorEmailDisplayName">
    <vt:lpwstr>MAC</vt:lpwstr>
  </property>
  <property fmtid="{D5CDD505-2E9C-101B-9397-08002B2CF9AE}" pid="6" name="_ReviewingToolsShownOnce">
    <vt:lpwstr/>
  </property>
</Properties>
</file>