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285" windowWidth="12900" windowHeight="8580" activeTab="1"/>
  </bookViews>
  <sheets>
    <sheet name="Notes" sheetId="1" r:id="rId1"/>
    <sheet name="Prices" sheetId="2" r:id="rId2"/>
    <sheet name="Wage rates" sheetId="3" r:id="rId3"/>
  </sheets>
  <definedNames>
    <definedName name="_xlnm.Print_Titles" localSheetId="1">'Prices'!$A:$A,'Prices'!$1:$7</definedName>
    <definedName name="_xlnm.Print_Titles" localSheetId="2">'Wage rates'!$A:$A,'Wage rates'!$1:$7</definedName>
  </definedNames>
  <calcPr fullCalcOnLoad="1"/>
</workbook>
</file>

<file path=xl/sharedStrings.xml><?xml version="1.0" encoding="utf-8"?>
<sst xmlns="http://schemas.openxmlformats.org/spreadsheetml/2006/main" count="162" uniqueCount="59">
  <si>
    <t>monetary units</t>
  </si>
  <si>
    <t>physical units</t>
  </si>
  <si>
    <t>Silver - grains</t>
  </si>
  <si>
    <t>Daily</t>
  </si>
  <si>
    <t>Staio</t>
  </si>
  <si>
    <t>Barile</t>
  </si>
  <si>
    <t>Dozen</t>
  </si>
  <si>
    <t>Catasta</t>
  </si>
  <si>
    <t>Braccio</t>
  </si>
  <si>
    <t>Laborer - agricultural</t>
  </si>
  <si>
    <t>Laborer - unskilled</t>
  </si>
  <si>
    <t>Firewood</t>
  </si>
  <si>
    <t>Libbra</t>
  </si>
  <si>
    <t>Source:</t>
  </si>
  <si>
    <t>Types of transactions:</t>
  </si>
  <si>
    <t>Underlying frequency:</t>
  </si>
  <si>
    <t>Annual, years missing</t>
  </si>
  <si>
    <t>Conversions:</t>
  </si>
  <si>
    <t>Notes on Italy Florence 1520-1621</t>
  </si>
  <si>
    <t>Patricia Levin, 2001?</t>
  </si>
  <si>
    <r>
      <t>Parenti, Giuseppe. Prezzi e salari a Firenze dal 1520 al 1620 in</t>
    </r>
    <r>
      <rPr>
        <i/>
        <sz val="12"/>
        <rFont val="Times New Roman"/>
        <family val="0"/>
      </rPr>
      <t xml:space="preserve"> I prezzi in Europa dal XIII secole a oggi,</t>
    </r>
    <r>
      <rPr>
        <sz val="12"/>
        <rFont val="Times New Roman"/>
        <family val="0"/>
      </rPr>
      <t xml:space="preserve"> edited by Ruggiero Romano.</t>
    </r>
  </si>
  <si>
    <t>Torino: Giulio Einauldi editore.</t>
  </si>
  <si>
    <t>Accounting records Convento di Santa Maria Regina Coeli.</t>
  </si>
  <si>
    <t>Leticia Arroyo Abad, July 2005</t>
  </si>
  <si>
    <t>Price Series</t>
  </si>
  <si>
    <t>Commodity</t>
  </si>
  <si>
    <t>Grain</t>
  </si>
  <si>
    <t>Wine</t>
  </si>
  <si>
    <t>Veal</t>
  </si>
  <si>
    <t>Beef</t>
  </si>
  <si>
    <t>Mutton</t>
  </si>
  <si>
    <t>Eggs</t>
  </si>
  <si>
    <t>Sugar</t>
  </si>
  <si>
    <t>Candles</t>
  </si>
  <si>
    <t>Mortar</t>
  </si>
  <si>
    <t>Cloth (sacking)</t>
  </si>
  <si>
    <t>Cloth (white coat/ gown)</t>
  </si>
  <si>
    <t>Physical Conversions to metric system</t>
  </si>
  <si>
    <t>liter</t>
  </si>
  <si>
    <t>kilogram</t>
  </si>
  <si>
    <r>
      <t>1000 liters = 1 m</t>
    </r>
    <r>
      <rPr>
        <vertAlign val="superscript"/>
        <sz val="12"/>
        <rFont val="Times New Roman"/>
        <family val="1"/>
      </rPr>
      <t>3</t>
    </r>
  </si>
  <si>
    <r>
      <t xml:space="preserve">1 </t>
    </r>
    <r>
      <rPr>
        <i/>
        <sz val="12"/>
        <rFont val="Times New Roman"/>
        <family val="0"/>
      </rPr>
      <t xml:space="preserve">catasta = </t>
    </r>
    <r>
      <rPr>
        <sz val="12"/>
        <rFont val="Times New Roman"/>
        <family val="0"/>
      </rPr>
      <t>3181 liters</t>
    </r>
  </si>
  <si>
    <r>
      <t xml:space="preserve">1 </t>
    </r>
    <r>
      <rPr>
        <i/>
        <sz val="12"/>
        <rFont val="Times New Roman"/>
        <family val="0"/>
      </rPr>
      <t>braccio</t>
    </r>
    <r>
      <rPr>
        <sz val="12"/>
        <rFont val="Times New Roman"/>
        <family val="0"/>
      </rPr>
      <t>=0.584 meters</t>
    </r>
  </si>
  <si>
    <t>meter</t>
  </si>
  <si>
    <r>
      <t xml:space="preserve">1 </t>
    </r>
    <r>
      <rPr>
        <i/>
        <sz val="12"/>
        <rFont val="Times New Roman"/>
        <family val="0"/>
      </rPr>
      <t>staio</t>
    </r>
    <r>
      <rPr>
        <sz val="12"/>
        <rFont val="Times New Roman"/>
        <family val="0"/>
      </rPr>
      <t>=0.224 hl=22.4 liters; for grain</t>
    </r>
  </si>
  <si>
    <r>
      <t xml:space="preserve">1 </t>
    </r>
    <r>
      <rPr>
        <i/>
        <sz val="12"/>
        <rFont val="Times New Roman"/>
        <family val="0"/>
      </rPr>
      <t>catasta</t>
    </r>
    <r>
      <rPr>
        <sz val="12"/>
        <rFont val="Times New Roman"/>
        <family val="0"/>
      </rPr>
      <t>=3.181 m</t>
    </r>
    <r>
      <rPr>
        <vertAlign val="superscript"/>
        <sz val="12"/>
        <rFont val="Times New Roman"/>
        <family val="1"/>
      </rPr>
      <t>3</t>
    </r>
  </si>
  <si>
    <r>
      <t xml:space="preserve">Source: Zupka, Ronald Edward. 1981. </t>
    </r>
    <r>
      <rPr>
        <i/>
        <sz val="11"/>
        <rFont val="Times New Roman"/>
        <family val="1"/>
      </rPr>
      <t>Italian Weights and Measures from the Middle Ages to the Nineteenth Century</t>
    </r>
    <r>
      <rPr>
        <sz val="11"/>
        <rFont val="Times New Roman"/>
        <family val="1"/>
      </rPr>
      <t>. Philadelphia: American Philosophical Society.</t>
    </r>
  </si>
  <si>
    <t>Wages</t>
  </si>
  <si>
    <t>Mason</t>
  </si>
  <si>
    <t>Occupation:</t>
  </si>
  <si>
    <t>Silver conversions</t>
  </si>
  <si>
    <t>The prices are quoted in silver grains.</t>
  </si>
  <si>
    <t>Silver grams</t>
  </si>
  <si>
    <r>
      <t>Local</t>
    </r>
    <r>
      <rPr>
        <sz val="12"/>
        <rFont val="Times New Roman"/>
        <family val="0"/>
      </rPr>
      <t xml:space="preserve"> Units and </t>
    </r>
    <r>
      <rPr>
        <u val="single"/>
        <sz val="12"/>
        <rFont val="Times New Roman"/>
        <family val="0"/>
      </rPr>
      <t>Silver grains</t>
    </r>
  </si>
  <si>
    <r>
      <t>Metric</t>
    </r>
    <r>
      <rPr>
        <sz val="12"/>
        <rFont val="Times New Roman"/>
        <family val="0"/>
      </rPr>
      <t xml:space="preserve"> and Silver grains</t>
    </r>
  </si>
  <si>
    <r>
      <t xml:space="preserve">1 </t>
    </r>
    <r>
      <rPr>
        <i/>
        <sz val="12"/>
        <rFont val="Times New Roman"/>
        <family val="0"/>
      </rPr>
      <t>libbra</t>
    </r>
    <r>
      <rPr>
        <sz val="12"/>
        <rFont val="Times New Roman"/>
        <family val="0"/>
      </rPr>
      <t>=0.339 kg</t>
    </r>
  </si>
  <si>
    <r>
      <t xml:space="preserve">1 </t>
    </r>
    <r>
      <rPr>
        <i/>
        <sz val="12"/>
        <rFont val="Times New Roman"/>
        <family val="0"/>
      </rPr>
      <t>barile</t>
    </r>
    <r>
      <rPr>
        <sz val="12"/>
        <rFont val="Times New Roman"/>
        <family val="0"/>
      </rPr>
      <t>=0.456 hl=45.6 liters; for wine</t>
    </r>
  </si>
  <si>
    <t xml:space="preserve"> 1 grain = 0.049 grams</t>
  </si>
  <si>
    <r>
      <t>Metric</t>
    </r>
    <r>
      <rPr>
        <b/>
        <sz val="12"/>
        <rFont val="Times New Roman"/>
        <family val="1"/>
      </rPr>
      <t xml:space="preserve"> and Silver grams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</si>
</sst>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  <numFmt numFmtId="166" formatCode="0_);\(0\)"/>
    <numFmt numFmtId="167" formatCode="0.00_);\(0.00\)"/>
    <numFmt numFmtId="168" formatCode="0.0%"/>
    <numFmt numFmtId="169" formatCode="#,##0.000_);\(#,##0.000\)"/>
    <numFmt numFmtId="170" formatCode="#,##0.000"/>
    <numFmt numFmtId="171" formatCode="0.0000"/>
    <numFmt numFmtId="172" formatCode="0.000"/>
    <numFmt numFmtId="173" formatCode="0.0000000"/>
    <numFmt numFmtId="174" formatCode="0.000000"/>
    <numFmt numFmtId="175" formatCode="0.00000"/>
    <numFmt numFmtId="176" formatCode="0.0"/>
    <numFmt numFmtId="177" formatCode="0.00000000"/>
  </numFmts>
  <fonts count="12">
    <font>
      <sz val="10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i/>
      <sz val="11"/>
      <name val="Times New Roman"/>
      <family val="1"/>
    </font>
    <font>
      <i/>
      <sz val="12"/>
      <name val="Palatino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3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39" fontId="0" fillId="0" borderId="0" xfId="0" applyAlignment="1">
      <alignment/>
    </xf>
    <xf numFmtId="0" fontId="3" fillId="0" borderId="0" xfId="21" applyFont="1">
      <alignment/>
      <protection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19" applyFont="1">
      <alignment/>
      <protection/>
    </xf>
    <xf numFmtId="0" fontId="1" fillId="0" borderId="0" xfId="19" applyFont="1">
      <alignment/>
      <protection/>
    </xf>
    <xf numFmtId="0" fontId="1" fillId="0" borderId="0" xfId="21" applyFont="1">
      <alignment/>
      <protection/>
    </xf>
    <xf numFmtId="166" fontId="1" fillId="0" borderId="0" xfId="21" applyNumberFormat="1" applyFont="1" applyAlignment="1">
      <alignment horizontal="center"/>
      <protection/>
    </xf>
    <xf numFmtId="49" fontId="7" fillId="0" borderId="0" xfId="20" applyNumberFormat="1" applyFont="1" applyAlignment="1">
      <alignment horizontal="center"/>
      <protection/>
    </xf>
    <xf numFmtId="170" fontId="7" fillId="0" borderId="0" xfId="20" applyFont="1">
      <alignment/>
      <protection/>
    </xf>
    <xf numFmtId="0" fontId="1" fillId="0" borderId="1" xfId="21" applyFont="1" applyBorder="1">
      <alignment/>
      <protection/>
    </xf>
    <xf numFmtId="0" fontId="1" fillId="0" borderId="2" xfId="21" applyBorder="1">
      <alignment/>
      <protection/>
    </xf>
    <xf numFmtId="0" fontId="1" fillId="0" borderId="3" xfId="21" applyBorder="1">
      <alignment/>
      <protection/>
    </xf>
    <xf numFmtId="39" fontId="1" fillId="0" borderId="0" xfId="0" applyFont="1" applyAlignment="1">
      <alignment horizontal="left"/>
    </xf>
    <xf numFmtId="39" fontId="1" fillId="0" borderId="0" xfId="0" applyFont="1" applyAlignment="1">
      <alignment/>
    </xf>
    <xf numFmtId="39" fontId="1" fillId="0" borderId="0" xfId="0" applyFont="1" applyAlignment="1">
      <alignment horizontal="center"/>
    </xf>
    <xf numFmtId="39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4" xfId="21" applyFont="1" applyBorder="1">
      <alignment/>
      <protection/>
    </xf>
    <xf numFmtId="39" fontId="1" fillId="0" borderId="1" xfId="0" applyFont="1" applyBorder="1" applyAlignment="1">
      <alignment/>
    </xf>
    <xf numFmtId="39" fontId="1" fillId="0" borderId="2" xfId="0" applyFont="1" applyBorder="1" applyAlignment="1">
      <alignment/>
    </xf>
    <xf numFmtId="39" fontId="1" fillId="0" borderId="4" xfId="0" applyFont="1" applyBorder="1" applyAlignment="1">
      <alignment/>
    </xf>
    <xf numFmtId="39" fontId="1" fillId="0" borderId="3" xfId="0" applyFont="1" applyBorder="1" applyAlignment="1">
      <alignment/>
    </xf>
    <xf numFmtId="39" fontId="8" fillId="0" borderId="0" xfId="0" applyFont="1" applyAlignment="1">
      <alignment horizontal="left"/>
    </xf>
    <xf numFmtId="0" fontId="5" fillId="0" borderId="0" xfId="19" applyFont="1">
      <alignment/>
      <protection/>
    </xf>
    <xf numFmtId="0" fontId="1" fillId="0" borderId="0" xfId="19" applyFont="1">
      <alignment/>
      <protection/>
    </xf>
    <xf numFmtId="0" fontId="5" fillId="0" borderId="0" xfId="19" applyFont="1" applyAlignment="1">
      <alignment horizontal="left" indent="2"/>
      <protection/>
    </xf>
    <xf numFmtId="170" fontId="10" fillId="0" borderId="0" xfId="20" applyFont="1" applyAlignment="1">
      <alignment horizontal="left" indent="2"/>
      <protection/>
    </xf>
    <xf numFmtId="170" fontId="0" fillId="0" borderId="0" xfId="20">
      <alignment/>
      <protection/>
    </xf>
    <xf numFmtId="170" fontId="10" fillId="0" borderId="0" xfId="20" applyFont="1" applyFill="1" applyAlignment="1">
      <alignment horizontal="left" indent="2"/>
      <protection/>
    </xf>
    <xf numFmtId="170" fontId="11" fillId="0" borderId="0" xfId="20" applyFont="1" applyAlignment="1">
      <alignment horizontal="left" indent="2"/>
      <protection/>
    </xf>
    <xf numFmtId="49" fontId="7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 indent="2"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/>
    </xf>
    <xf numFmtId="39" fontId="1" fillId="0" borderId="0" xfId="0" applyFont="1" applyBorder="1" applyAlignment="1">
      <alignment/>
    </xf>
    <xf numFmtId="0" fontId="1" fillId="0" borderId="0" xfId="19" applyFont="1" applyAlignment="1">
      <alignment horizontal="left" indent="2"/>
      <protection/>
    </xf>
    <xf numFmtId="39" fontId="4" fillId="0" borderId="0" xfId="0" applyFont="1" applyAlignment="1">
      <alignment/>
    </xf>
    <xf numFmtId="39" fontId="4" fillId="0" borderId="0" xfId="0" applyFont="1" applyBorder="1" applyAlignment="1">
      <alignment/>
    </xf>
    <xf numFmtId="39" fontId="7" fillId="0" borderId="0" xfId="0" applyFont="1" applyAlignment="1">
      <alignment/>
    </xf>
    <xf numFmtId="39" fontId="1" fillId="0" borderId="0" xfId="0" applyFont="1" applyAlignment="1">
      <alignment horizontal="right" wrapText="1"/>
    </xf>
    <xf numFmtId="39" fontId="8" fillId="0" borderId="0" xfId="0" applyFont="1" applyAlignment="1">
      <alignment/>
    </xf>
    <xf numFmtId="39" fontId="1" fillId="0" borderId="1" xfId="0" applyFont="1" applyBorder="1" applyAlignment="1">
      <alignment horizontal="left"/>
    </xf>
    <xf numFmtId="39" fontId="1" fillId="0" borderId="4" xfId="0" applyFont="1" applyBorder="1" applyAlignment="1">
      <alignment horizontal="left"/>
    </xf>
    <xf numFmtId="0" fontId="1" fillId="0" borderId="0" xfId="21" applyFont="1" applyBorder="1">
      <alignment/>
      <protection/>
    </xf>
    <xf numFmtId="0" fontId="1" fillId="0" borderId="0" xfId="21" applyBorder="1">
      <alignment/>
      <protection/>
    </xf>
    <xf numFmtId="9" fontId="1" fillId="0" borderId="0" xfId="22" applyFont="1" applyAlignment="1">
      <alignment horizontal="right" wrapText="1"/>
    </xf>
    <xf numFmtId="9" fontId="1" fillId="0" borderId="0" xfId="22" applyFont="1" applyAlignment="1">
      <alignment horizontal="right"/>
    </xf>
    <xf numFmtId="49" fontId="1" fillId="0" borderId="0" xfId="0" applyNumberFormat="1" applyFont="1" applyAlignment="1">
      <alignment horizontal="right"/>
    </xf>
    <xf numFmtId="39" fontId="3" fillId="0" borderId="0" xfId="0" applyFont="1" applyAlignment="1">
      <alignment/>
    </xf>
    <xf numFmtId="39" fontId="1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uenos Aires P's &amp; rents m" xfId="19"/>
    <cellStyle name="Normal_Chile_1600-1830" xfId="20"/>
    <cellStyle name="Normal_Italy_Florence_Renaissanc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9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2" customWidth="1"/>
    <col min="2" max="2" width="11.8515625" style="2" customWidth="1"/>
    <col min="3" max="16384" width="10.140625" style="2" customWidth="1"/>
  </cols>
  <sheetData>
    <row r="1" spans="1:3" ht="15.75">
      <c r="A1" s="11" t="s">
        <v>19</v>
      </c>
      <c r="B1" s="12"/>
      <c r="C1" s="1" t="s">
        <v>18</v>
      </c>
    </row>
    <row r="2" spans="1:2" ht="15.75">
      <c r="A2" s="23" t="s">
        <v>23</v>
      </c>
      <c r="B2" s="13"/>
    </row>
    <row r="3" spans="1:2" ht="15.75">
      <c r="A3" s="49"/>
      <c r="B3" s="50"/>
    </row>
    <row r="4" ht="15.75">
      <c r="A4" s="3" t="s">
        <v>13</v>
      </c>
    </row>
    <row r="5" ht="15.75">
      <c r="A5" s="7" t="s">
        <v>20</v>
      </c>
    </row>
    <row r="6" ht="15.75">
      <c r="A6" s="7" t="s">
        <v>21</v>
      </c>
    </row>
    <row r="7" ht="15.75">
      <c r="A7" s="4" t="s">
        <v>14</v>
      </c>
    </row>
    <row r="8" ht="15.75">
      <c r="A8" s="7" t="s">
        <v>22</v>
      </c>
    </row>
    <row r="10" ht="15.75">
      <c r="A10" s="5" t="s">
        <v>15</v>
      </c>
    </row>
    <row r="11" ht="15.75">
      <c r="A11" s="6" t="s">
        <v>16</v>
      </c>
    </row>
    <row r="13" ht="15.75">
      <c r="A13" s="3" t="s">
        <v>17</v>
      </c>
    </row>
    <row r="14" spans="1:2" ht="15.75">
      <c r="A14" s="29" t="s">
        <v>37</v>
      </c>
      <c r="B14" s="6"/>
    </row>
    <row r="15" spans="1:2" ht="15.75">
      <c r="A15" s="44" t="s">
        <v>46</v>
      </c>
      <c r="B15" s="6"/>
    </row>
    <row r="16" spans="1:2" ht="15.75">
      <c r="A16" s="41" t="s">
        <v>44</v>
      </c>
      <c r="B16" s="6"/>
    </row>
    <row r="17" spans="1:2" ht="15.75">
      <c r="A17" s="41" t="s">
        <v>56</v>
      </c>
      <c r="B17" s="6"/>
    </row>
    <row r="18" spans="1:2" ht="15.75">
      <c r="A18" s="41" t="s">
        <v>55</v>
      </c>
      <c r="B18" s="6"/>
    </row>
    <row r="19" spans="1:2" ht="18.75">
      <c r="A19" s="41" t="s">
        <v>45</v>
      </c>
      <c r="B19" s="6"/>
    </row>
    <row r="20" spans="1:2" ht="18.75">
      <c r="A20" s="41" t="s">
        <v>40</v>
      </c>
      <c r="B20" s="6"/>
    </row>
    <row r="21" spans="1:2" ht="15.75">
      <c r="A21" s="41" t="s">
        <v>41</v>
      </c>
      <c r="B21" s="6"/>
    </row>
    <row r="22" spans="1:2" ht="15.75">
      <c r="A22" s="41" t="s">
        <v>42</v>
      </c>
      <c r="B22" s="6"/>
    </row>
    <row r="23" spans="1:2" ht="15.75">
      <c r="A23" s="31"/>
      <c r="B23" s="6"/>
    </row>
    <row r="24" spans="1:2" ht="15.75">
      <c r="A24" s="29" t="s">
        <v>50</v>
      </c>
      <c r="B24" s="6"/>
    </row>
    <row r="25" spans="1:2" ht="15.75">
      <c r="A25" s="41" t="s">
        <v>51</v>
      </c>
      <c r="B25" s="6"/>
    </row>
    <row r="26" spans="1:2" ht="15.75">
      <c r="A26" s="41" t="s">
        <v>57</v>
      </c>
      <c r="B26" s="6"/>
    </row>
    <row r="27" spans="1:3" ht="15.75">
      <c r="A27" s="31"/>
      <c r="B27" s="6"/>
      <c r="C27" s="7"/>
    </row>
    <row r="28" spans="1:3" ht="15.75">
      <c r="A28" s="30"/>
      <c r="B28" s="6"/>
      <c r="C28" s="7"/>
    </row>
    <row r="29" spans="1:3" ht="15.75">
      <c r="A29" s="32"/>
      <c r="B29" s="6"/>
      <c r="C29" s="7"/>
    </row>
    <row r="30" spans="1:3" ht="15.75">
      <c r="A30" s="32"/>
      <c r="B30" s="33"/>
      <c r="C30" s="7"/>
    </row>
    <row r="31" spans="1:3" ht="15.75">
      <c r="A31" s="34"/>
      <c r="B31" s="10"/>
      <c r="C31" s="7"/>
    </row>
    <row r="32" spans="1:3" ht="15.75">
      <c r="A32" s="35"/>
      <c r="B32" s="10"/>
      <c r="C32" s="7"/>
    </row>
    <row r="33" spans="1:3" ht="15.75">
      <c r="A33" s="34"/>
      <c r="B33" s="10"/>
      <c r="C33" s="7"/>
    </row>
    <row r="34" spans="1:3" ht="15.75">
      <c r="A34" s="36"/>
      <c r="B34" s="17"/>
      <c r="C34" s="7"/>
    </row>
    <row r="35" spans="1:3" ht="15.75">
      <c r="A35" s="37"/>
      <c r="B35" s="15"/>
      <c r="C35" s="7"/>
    </row>
    <row r="36" spans="1:3" ht="15.75">
      <c r="A36" s="37"/>
      <c r="B36" s="15"/>
      <c r="C36" s="7"/>
    </row>
    <row r="37" spans="1:3" ht="15.75">
      <c r="A37" s="37"/>
      <c r="B37" s="15"/>
      <c r="C37" s="7"/>
    </row>
    <row r="38" spans="1:3" ht="15.75">
      <c r="A38" s="37"/>
      <c r="B38" s="15"/>
      <c r="C38" s="7"/>
    </row>
    <row r="39" spans="1:3" ht="15.75">
      <c r="A39" s="37"/>
      <c r="B39" s="15"/>
      <c r="C39" s="7"/>
    </row>
    <row r="40" spans="1:3" ht="15.75">
      <c r="A40" s="37"/>
      <c r="B40" s="15"/>
      <c r="C40" s="7"/>
    </row>
    <row r="41" spans="1:3" ht="15.75">
      <c r="A41" s="37"/>
      <c r="B41" s="15"/>
      <c r="C41" s="7"/>
    </row>
    <row r="42" spans="1:3" ht="15.75">
      <c r="A42" s="38"/>
      <c r="B42" s="15"/>
      <c r="C42" s="7"/>
    </row>
    <row r="43" spans="1:3" ht="15.75">
      <c r="A43" s="37"/>
      <c r="B43" s="15"/>
      <c r="C43" s="7"/>
    </row>
    <row r="44" spans="1:3" ht="15.75">
      <c r="A44" s="37"/>
      <c r="B44" s="15"/>
      <c r="C44" s="7"/>
    </row>
    <row r="45" spans="1:3" ht="15.75">
      <c r="A45" s="37"/>
      <c r="B45" s="15"/>
      <c r="C45" s="7"/>
    </row>
    <row r="46" spans="1:3" ht="15.75">
      <c r="A46" s="37"/>
      <c r="B46" s="15"/>
      <c r="C46" s="7"/>
    </row>
    <row r="47" spans="1:3" ht="15.75">
      <c r="A47" s="37"/>
      <c r="B47" s="15"/>
      <c r="C47" s="7"/>
    </row>
    <row r="48" spans="1:3" ht="15.75">
      <c r="A48" s="37"/>
      <c r="B48" s="15"/>
      <c r="C48" s="7"/>
    </row>
    <row r="49" spans="1:3" ht="15.75">
      <c r="A49" s="37"/>
      <c r="B49" s="15"/>
      <c r="C49" s="7"/>
    </row>
    <row r="50" spans="1:3" ht="15.75">
      <c r="A50" s="38"/>
      <c r="B50" s="15"/>
      <c r="C50" s="7"/>
    </row>
    <row r="51" spans="1:3" ht="15.75">
      <c r="A51" s="37"/>
      <c r="B51" s="15"/>
      <c r="C51" s="7"/>
    </row>
    <row r="52" spans="1:3" ht="15.75">
      <c r="A52" s="37"/>
      <c r="B52" s="15"/>
      <c r="C52" s="7"/>
    </row>
    <row r="53" spans="1:3" ht="15.75">
      <c r="A53" s="37"/>
      <c r="B53" s="15"/>
      <c r="C53" s="7"/>
    </row>
    <row r="54" spans="1:3" ht="15.75">
      <c r="A54" s="37"/>
      <c r="B54" s="15"/>
      <c r="C54" s="7"/>
    </row>
    <row r="55" spans="1:3" ht="15.75">
      <c r="A55" s="37"/>
      <c r="B55" s="15"/>
      <c r="C55" s="7"/>
    </row>
    <row r="56" spans="1:3" ht="15.75">
      <c r="A56" s="39"/>
      <c r="B56" s="15"/>
      <c r="C56" s="7"/>
    </row>
    <row r="57" spans="1:3" ht="15.75">
      <c r="A57" s="37"/>
      <c r="B57" s="15"/>
      <c r="C57" s="7"/>
    </row>
    <row r="58" spans="1:3" ht="15.75">
      <c r="A58" s="8"/>
      <c r="B58" s="7"/>
      <c r="C58" s="7"/>
    </row>
    <row r="59" spans="1:3" ht="15.75">
      <c r="A59" s="8"/>
      <c r="B59" s="7"/>
      <c r="C59" s="7"/>
    </row>
    <row r="60" spans="1:3" ht="15.75">
      <c r="A60" s="8"/>
      <c r="B60" s="7"/>
      <c r="C60" s="7"/>
    </row>
    <row r="61" spans="1:3" ht="15.75">
      <c r="A61" s="8"/>
      <c r="B61" s="7"/>
      <c r="C61" s="7"/>
    </row>
    <row r="62" spans="1:3" ht="15.75">
      <c r="A62" s="8"/>
      <c r="B62" s="7"/>
      <c r="C62" s="7"/>
    </row>
    <row r="63" spans="1:3" ht="15.75">
      <c r="A63" s="8"/>
      <c r="B63" s="7"/>
      <c r="C63" s="7"/>
    </row>
    <row r="64" spans="1:3" ht="15.75">
      <c r="A64" s="8"/>
      <c r="B64" s="7"/>
      <c r="C64" s="7"/>
    </row>
    <row r="65" spans="1:3" ht="15.75">
      <c r="A65" s="8"/>
      <c r="B65" s="7"/>
      <c r="C65" s="7"/>
    </row>
    <row r="66" spans="1:3" ht="15.75">
      <c r="A66" s="8"/>
      <c r="B66" s="7"/>
      <c r="C66" s="7"/>
    </row>
    <row r="67" spans="1:3" ht="15.75">
      <c r="A67" s="8"/>
      <c r="B67" s="7"/>
      <c r="C67" s="7"/>
    </row>
    <row r="68" spans="1:3" ht="15.75">
      <c r="A68" s="8"/>
      <c r="B68" s="7"/>
      <c r="C68" s="7"/>
    </row>
    <row r="69" spans="1:3" ht="15.75">
      <c r="A69" s="8"/>
      <c r="B69" s="7"/>
      <c r="C69" s="7"/>
    </row>
    <row r="70" spans="1:3" ht="15.75">
      <c r="A70" s="8"/>
      <c r="B70" s="7"/>
      <c r="C70" s="7"/>
    </row>
    <row r="71" spans="1:3" ht="15.75">
      <c r="A71" s="8"/>
      <c r="B71" s="7"/>
      <c r="C71" s="7"/>
    </row>
    <row r="72" spans="1:3" ht="15.75">
      <c r="A72" s="8"/>
      <c r="B72" s="7"/>
      <c r="C72" s="7"/>
    </row>
    <row r="73" spans="1:3" ht="15.75">
      <c r="A73" s="8"/>
      <c r="B73" s="7"/>
      <c r="C73" s="7"/>
    </row>
    <row r="74" spans="1:3" ht="15.75">
      <c r="A74" s="8"/>
      <c r="B74" s="7"/>
      <c r="C74" s="7"/>
    </row>
    <row r="75" spans="1:3" ht="15.75">
      <c r="A75" s="8"/>
      <c r="B75" s="7"/>
      <c r="C75" s="7"/>
    </row>
    <row r="76" spans="1:3" ht="15.75">
      <c r="A76" s="8"/>
      <c r="B76" s="7"/>
      <c r="C76" s="7"/>
    </row>
    <row r="77" spans="1:3" ht="15.75">
      <c r="A77" s="8"/>
      <c r="B77" s="7"/>
      <c r="C77" s="7"/>
    </row>
    <row r="78" spans="1:3" ht="15.75">
      <c r="A78" s="8"/>
      <c r="B78" s="7"/>
      <c r="C78" s="7"/>
    </row>
    <row r="79" spans="1:3" ht="15.75">
      <c r="A79" s="8"/>
      <c r="B79" s="7"/>
      <c r="C79" s="7"/>
    </row>
    <row r="80" spans="1:3" ht="15.75">
      <c r="A80" s="8"/>
      <c r="B80" s="7"/>
      <c r="C80" s="7"/>
    </row>
    <row r="81" spans="1:3" ht="15.75">
      <c r="A81" s="8"/>
      <c r="B81" s="7"/>
      <c r="C81" s="7"/>
    </row>
    <row r="82" spans="1:3" ht="15.75">
      <c r="A82" s="8"/>
      <c r="B82" s="7"/>
      <c r="C82" s="7"/>
    </row>
    <row r="83" spans="1:3" ht="15.75">
      <c r="A83" s="8"/>
      <c r="B83" s="7"/>
      <c r="C83" s="7"/>
    </row>
    <row r="84" spans="1:3" ht="15.75">
      <c r="A84" s="8"/>
      <c r="B84" s="7"/>
      <c r="C84" s="7"/>
    </row>
    <row r="85" spans="1:3" ht="15.75">
      <c r="A85" s="8"/>
      <c r="B85" s="7"/>
      <c r="C85" s="7"/>
    </row>
    <row r="86" spans="1:3" ht="15.75">
      <c r="A86" s="8"/>
      <c r="B86" s="7"/>
      <c r="C86" s="7"/>
    </row>
    <row r="87" spans="1:3" ht="15.75">
      <c r="A87" s="8"/>
      <c r="B87" s="7"/>
      <c r="C87" s="7"/>
    </row>
    <row r="88" spans="1:3" ht="15.75">
      <c r="A88" s="8"/>
      <c r="B88" s="7"/>
      <c r="C88" s="7"/>
    </row>
    <row r="89" spans="1:3" ht="15.75">
      <c r="A89" s="8"/>
      <c r="B89" s="7"/>
      <c r="C89" s="7"/>
    </row>
    <row r="90" spans="1:3" ht="15.75">
      <c r="A90" s="8"/>
      <c r="B90" s="7"/>
      <c r="C90" s="7"/>
    </row>
    <row r="91" spans="1:3" ht="15.75">
      <c r="A91" s="9"/>
      <c r="B91" s="10"/>
      <c r="C91" s="10"/>
    </row>
    <row r="92" spans="1:3" ht="15.75">
      <c r="A92" s="9"/>
      <c r="B92" s="10"/>
      <c r="C92" s="10"/>
    </row>
    <row r="93" spans="1:3" ht="15.75">
      <c r="A93" s="9"/>
      <c r="B93" s="10"/>
      <c r="C93" s="10"/>
    </row>
    <row r="94" spans="1:3" ht="15.75">
      <c r="A94" s="9"/>
      <c r="B94" s="10"/>
      <c r="C94" s="10"/>
    </row>
    <row r="95" spans="1:3" ht="15.75">
      <c r="A95" s="9"/>
      <c r="B95" s="10"/>
      <c r="C95" s="10"/>
    </row>
    <row r="96" spans="1:3" ht="15.75">
      <c r="A96" s="9"/>
      <c r="B96" s="10"/>
      <c r="C96" s="10"/>
    </row>
    <row r="97" spans="1:3" ht="15.75">
      <c r="A97" s="9"/>
      <c r="B97" s="10"/>
      <c r="C97" s="10"/>
    </row>
    <row r="98" spans="1:3" ht="15.75">
      <c r="A98" s="9"/>
      <c r="B98" s="10"/>
      <c r="C98" s="10"/>
    </row>
    <row r="99" spans="1:3" ht="15.75">
      <c r="A99" s="9"/>
      <c r="B99" s="10"/>
      <c r="C99" s="10"/>
    </row>
    <row r="100" spans="1:3" ht="15.75">
      <c r="A100" s="9"/>
      <c r="B100" s="10"/>
      <c r="C100" s="10"/>
    </row>
    <row r="101" spans="1:3" ht="15.75">
      <c r="A101" s="9"/>
      <c r="B101" s="10"/>
      <c r="C101" s="10"/>
    </row>
    <row r="102" spans="1:3" ht="15.75">
      <c r="A102" s="9"/>
      <c r="B102" s="10"/>
      <c r="C102" s="10"/>
    </row>
    <row r="103" spans="1:3" ht="15.75">
      <c r="A103" s="9"/>
      <c r="B103" s="10"/>
      <c r="C103" s="10"/>
    </row>
    <row r="104" spans="1:3" ht="15.75">
      <c r="A104" s="9"/>
      <c r="B104" s="10"/>
      <c r="C104" s="10"/>
    </row>
    <row r="105" spans="1:3" ht="15.75">
      <c r="A105" s="9"/>
      <c r="B105" s="10"/>
      <c r="C105" s="10"/>
    </row>
    <row r="106" spans="1:3" ht="15.75">
      <c r="A106" s="9"/>
      <c r="B106" s="10"/>
      <c r="C106" s="10"/>
    </row>
    <row r="107" spans="1:3" ht="15.75">
      <c r="A107" s="9"/>
      <c r="B107" s="10"/>
      <c r="C107" s="10"/>
    </row>
    <row r="108" spans="1:3" ht="15.75">
      <c r="A108" s="9"/>
      <c r="B108" s="10"/>
      <c r="C108" s="10"/>
    </row>
    <row r="109" spans="1:3" ht="15.75">
      <c r="A109" s="9"/>
      <c r="B109" s="10"/>
      <c r="C109" s="10"/>
    </row>
    <row r="110" spans="1:3" ht="15.75">
      <c r="A110" s="10"/>
      <c r="B110" s="10"/>
      <c r="C110" s="10"/>
    </row>
    <row r="111" spans="1:3" ht="15.75">
      <c r="A111" s="10"/>
      <c r="B111" s="10"/>
      <c r="C111" s="10"/>
    </row>
    <row r="112" spans="1:3" ht="15.75">
      <c r="A112" s="10"/>
      <c r="B112" s="10"/>
      <c r="C112" s="10"/>
    </row>
    <row r="113" spans="1:3" ht="15.75">
      <c r="A113" s="10"/>
      <c r="B113" s="10"/>
      <c r="C113" s="10"/>
    </row>
    <row r="114" spans="1:3" ht="15.75">
      <c r="A114" s="10"/>
      <c r="B114" s="10"/>
      <c r="C114" s="10"/>
    </row>
    <row r="115" spans="1:3" ht="15.75">
      <c r="A115" s="10"/>
      <c r="B115" s="10"/>
      <c r="C115" s="10"/>
    </row>
    <row r="116" spans="1:3" ht="15.75">
      <c r="A116" s="10"/>
      <c r="B116" s="10"/>
      <c r="C116" s="10"/>
    </row>
    <row r="117" spans="1:3" ht="15.75">
      <c r="A117" s="10"/>
      <c r="B117" s="10"/>
      <c r="C117" s="10"/>
    </row>
    <row r="118" spans="1:3" ht="15.75">
      <c r="A118" s="10"/>
      <c r="B118" s="10"/>
      <c r="C118" s="10"/>
    </row>
    <row r="119" spans="1:3" ht="15.75">
      <c r="A119" s="10"/>
      <c r="B119" s="10"/>
      <c r="C119" s="10"/>
    </row>
    <row r="120" spans="1:3" ht="15.75">
      <c r="A120" s="10"/>
      <c r="B120" s="10"/>
      <c r="C120" s="10"/>
    </row>
    <row r="121" spans="1:3" ht="15.75">
      <c r="A121" s="10"/>
      <c r="B121" s="10"/>
      <c r="C121" s="10"/>
    </row>
    <row r="122" spans="1:3" ht="15.75">
      <c r="A122" s="10"/>
      <c r="B122" s="10"/>
      <c r="C122" s="10"/>
    </row>
    <row r="123" spans="1:3" ht="15.75">
      <c r="A123" s="10"/>
      <c r="B123" s="10"/>
      <c r="C123" s="10"/>
    </row>
    <row r="124" spans="1:3" ht="15.75">
      <c r="A124" s="10"/>
      <c r="B124" s="10"/>
      <c r="C124" s="10"/>
    </row>
    <row r="125" spans="1:3" ht="15.75">
      <c r="A125" s="10"/>
      <c r="B125" s="10"/>
      <c r="C125" s="10"/>
    </row>
    <row r="126" spans="1:3" ht="15.75">
      <c r="A126" s="10"/>
      <c r="B126" s="10"/>
      <c r="C126" s="10"/>
    </row>
    <row r="127" spans="1:3" ht="15.75">
      <c r="A127" s="10"/>
      <c r="B127" s="10"/>
      <c r="C127" s="10"/>
    </row>
    <row r="128" spans="1:3" ht="15.75">
      <c r="A128" s="10"/>
      <c r="B128" s="10"/>
      <c r="C128" s="10"/>
    </row>
    <row r="129" spans="1:3" ht="15.75">
      <c r="A129" s="10"/>
      <c r="B129" s="10"/>
      <c r="C129" s="10"/>
    </row>
    <row r="130" spans="1:3" ht="15.75">
      <c r="A130" s="10"/>
      <c r="B130" s="10"/>
      <c r="C130" s="10"/>
    </row>
    <row r="131" spans="1:3" ht="15.75">
      <c r="A131" s="10"/>
      <c r="B131" s="10"/>
      <c r="C131" s="10"/>
    </row>
    <row r="132" spans="1:3" ht="15.75">
      <c r="A132" s="10"/>
      <c r="B132" s="10"/>
      <c r="C132" s="10"/>
    </row>
    <row r="133" spans="1:3" ht="15.75">
      <c r="A133" s="10"/>
      <c r="B133" s="10"/>
      <c r="C133" s="10"/>
    </row>
    <row r="134" spans="1:3" ht="15.75">
      <c r="A134" s="10"/>
      <c r="B134" s="10"/>
      <c r="C134" s="10"/>
    </row>
    <row r="135" spans="1:3" ht="15.75">
      <c r="A135" s="10"/>
      <c r="B135" s="10"/>
      <c r="C135" s="10"/>
    </row>
    <row r="136" spans="1:3" ht="15.75">
      <c r="A136" s="10"/>
      <c r="B136" s="10"/>
      <c r="C136" s="10"/>
    </row>
    <row r="137" spans="1:3" ht="15.75">
      <c r="A137" s="10"/>
      <c r="B137" s="10"/>
      <c r="C137" s="10"/>
    </row>
    <row r="138" spans="1:3" ht="15.75">
      <c r="A138" s="10"/>
      <c r="B138" s="10"/>
      <c r="C138" s="10"/>
    </row>
    <row r="139" spans="1:3" ht="15.75">
      <c r="A139" s="10"/>
      <c r="B139" s="10"/>
      <c r="C139" s="10"/>
    </row>
    <row r="140" spans="1:3" ht="15.75">
      <c r="A140" s="10"/>
      <c r="B140" s="10"/>
      <c r="C140" s="10"/>
    </row>
    <row r="141" spans="1:3" ht="15.75">
      <c r="A141" s="10"/>
      <c r="B141" s="10"/>
      <c r="C141" s="10"/>
    </row>
    <row r="142" spans="1:3" ht="15.75">
      <c r="A142" s="10"/>
      <c r="B142" s="10"/>
      <c r="C142" s="10"/>
    </row>
    <row r="143" spans="1:3" ht="15.75">
      <c r="A143" s="10"/>
      <c r="B143" s="10"/>
      <c r="C143" s="10"/>
    </row>
    <row r="144" spans="1:3" ht="15.75">
      <c r="A144" s="10"/>
      <c r="B144" s="10"/>
      <c r="C144" s="10"/>
    </row>
    <row r="145" spans="1:3" ht="15.75">
      <c r="A145" s="10"/>
      <c r="B145" s="10"/>
      <c r="C145" s="10"/>
    </row>
    <row r="146" spans="1:3" ht="15.75">
      <c r="A146" s="10"/>
      <c r="B146" s="10"/>
      <c r="C146" s="10"/>
    </row>
    <row r="147" spans="1:3" ht="15.75">
      <c r="A147" s="10"/>
      <c r="B147" s="10"/>
      <c r="C147" s="10"/>
    </row>
    <row r="148" spans="1:3" ht="15.75">
      <c r="A148" s="10"/>
      <c r="B148" s="10"/>
      <c r="C148" s="10"/>
    </row>
    <row r="149" spans="1:3" ht="15.75">
      <c r="A149" s="10"/>
      <c r="B149" s="10"/>
      <c r="C149" s="10"/>
    </row>
    <row r="150" spans="1:3" ht="15.75">
      <c r="A150" s="10"/>
      <c r="B150" s="10"/>
      <c r="C150" s="10"/>
    </row>
    <row r="151" spans="1:3" ht="15.75">
      <c r="A151" s="10"/>
      <c r="B151" s="10"/>
      <c r="C151" s="10"/>
    </row>
    <row r="152" spans="1:3" ht="15.75">
      <c r="A152" s="10"/>
      <c r="B152" s="10"/>
      <c r="C152" s="10"/>
    </row>
    <row r="153" spans="1:3" ht="15.75">
      <c r="A153" s="10"/>
      <c r="B153" s="10"/>
      <c r="C153" s="10"/>
    </row>
    <row r="154" spans="1:3" ht="15.75">
      <c r="A154" s="10"/>
      <c r="B154" s="10"/>
      <c r="C154" s="10"/>
    </row>
    <row r="155" spans="1:3" ht="15.75">
      <c r="A155" s="10"/>
      <c r="B155" s="10"/>
      <c r="C155" s="10"/>
    </row>
    <row r="156" spans="1:3" ht="15.75">
      <c r="A156" s="10"/>
      <c r="B156" s="10"/>
      <c r="C156" s="10"/>
    </row>
    <row r="157" spans="1:3" ht="15.75">
      <c r="A157" s="10"/>
      <c r="B157" s="10"/>
      <c r="C157" s="10"/>
    </row>
    <row r="158" spans="1:3" ht="15.75">
      <c r="A158" s="10"/>
      <c r="B158" s="10"/>
      <c r="C158" s="10"/>
    </row>
    <row r="159" spans="1:3" ht="15.75">
      <c r="A159" s="10"/>
      <c r="B159" s="10"/>
      <c r="C159" s="10"/>
    </row>
    <row r="160" spans="1:3" ht="15.75">
      <c r="A160" s="10"/>
      <c r="B160" s="10"/>
      <c r="C160" s="10"/>
    </row>
    <row r="161" spans="1:3" ht="15.75">
      <c r="A161" s="10"/>
      <c r="B161" s="10"/>
      <c r="C161" s="10"/>
    </row>
    <row r="162" spans="1:3" ht="15.75">
      <c r="A162" s="10"/>
      <c r="B162" s="10"/>
      <c r="C162" s="10"/>
    </row>
    <row r="163" spans="1:3" ht="15.75">
      <c r="A163" s="10"/>
      <c r="B163" s="10"/>
      <c r="C163" s="10"/>
    </row>
    <row r="164" spans="1:3" ht="15.75">
      <c r="A164" s="10"/>
      <c r="B164" s="10"/>
      <c r="C164" s="10"/>
    </row>
    <row r="165" spans="1:3" ht="15.75">
      <c r="A165" s="10"/>
      <c r="B165" s="10"/>
      <c r="C165" s="10"/>
    </row>
    <row r="166" spans="1:3" ht="15.75">
      <c r="A166" s="10"/>
      <c r="B166" s="10"/>
      <c r="C166" s="10"/>
    </row>
    <row r="167" spans="1:3" ht="15.75">
      <c r="A167" s="10"/>
      <c r="B167" s="10"/>
      <c r="C167" s="10"/>
    </row>
    <row r="168" spans="1:3" ht="15.75">
      <c r="A168" s="10"/>
      <c r="B168" s="10"/>
      <c r="C168" s="10"/>
    </row>
    <row r="169" spans="1:3" ht="15.75">
      <c r="A169" s="10"/>
      <c r="B169" s="10"/>
      <c r="C169" s="10"/>
    </row>
    <row r="170" spans="1:3" ht="15.75">
      <c r="A170" s="10"/>
      <c r="B170" s="10"/>
      <c r="C170" s="10"/>
    </row>
    <row r="171" spans="1:3" ht="15.75">
      <c r="A171" s="10"/>
      <c r="B171" s="10"/>
      <c r="C171" s="10"/>
    </row>
    <row r="172" spans="1:3" ht="15.75">
      <c r="A172" s="10"/>
      <c r="B172" s="10"/>
      <c r="C172" s="10"/>
    </row>
    <row r="173" spans="1:3" ht="15.75">
      <c r="A173" s="10"/>
      <c r="B173" s="10"/>
      <c r="C173" s="10"/>
    </row>
    <row r="174" spans="1:3" ht="15.75">
      <c r="A174" s="10"/>
      <c r="B174" s="10"/>
      <c r="C174" s="10"/>
    </row>
    <row r="175" spans="1:3" ht="15.75">
      <c r="A175" s="10"/>
      <c r="B175" s="10"/>
      <c r="C175" s="10"/>
    </row>
    <row r="176" spans="1:3" ht="15.75">
      <c r="A176" s="10"/>
      <c r="B176" s="10"/>
      <c r="C176" s="10"/>
    </row>
    <row r="177" spans="1:3" ht="15.75">
      <c r="A177" s="10"/>
      <c r="B177" s="10"/>
      <c r="C177" s="10"/>
    </row>
    <row r="178" spans="1:3" ht="15.75">
      <c r="A178" s="10"/>
      <c r="B178" s="10"/>
      <c r="C178" s="10"/>
    </row>
    <row r="179" spans="1:3" ht="15.75">
      <c r="A179" s="10"/>
      <c r="B179" s="10"/>
      <c r="C179" s="10"/>
    </row>
    <row r="180" spans="1:3" ht="15.75">
      <c r="A180" s="10"/>
      <c r="B180" s="10"/>
      <c r="C180" s="10"/>
    </row>
    <row r="181" spans="1:3" ht="15.75">
      <c r="A181" s="10"/>
      <c r="B181" s="10"/>
      <c r="C181" s="10"/>
    </row>
    <row r="182" spans="1:3" ht="15.75">
      <c r="A182" s="10"/>
      <c r="B182" s="10"/>
      <c r="C182" s="10"/>
    </row>
    <row r="183" spans="1:3" ht="15.75">
      <c r="A183" s="10"/>
      <c r="B183" s="10"/>
      <c r="C183" s="10"/>
    </row>
    <row r="184" spans="1:3" ht="15.75">
      <c r="A184" s="10"/>
      <c r="B184" s="10"/>
      <c r="C184" s="10"/>
    </row>
    <row r="185" spans="1:3" ht="15.75">
      <c r="A185" s="10"/>
      <c r="B185" s="10"/>
      <c r="C185" s="10"/>
    </row>
    <row r="186" spans="1:3" ht="15.75">
      <c r="A186" s="10"/>
      <c r="B186" s="10"/>
      <c r="C186" s="10"/>
    </row>
    <row r="187" spans="1:3" ht="15.75">
      <c r="A187" s="10"/>
      <c r="B187" s="10"/>
      <c r="C187" s="10"/>
    </row>
    <row r="188" spans="1:3" ht="15.75">
      <c r="A188" s="10"/>
      <c r="B188" s="10"/>
      <c r="C188" s="10"/>
    </row>
    <row r="189" spans="1:3" ht="15.75">
      <c r="A189" s="10"/>
      <c r="B189" s="10"/>
      <c r="C189" s="10"/>
    </row>
    <row r="190" spans="1:3" ht="15.75">
      <c r="A190" s="10"/>
      <c r="B190" s="10"/>
      <c r="C190" s="10"/>
    </row>
    <row r="191" spans="1:3" ht="15.75">
      <c r="A191" s="10"/>
      <c r="B191" s="10"/>
      <c r="C191" s="10"/>
    </row>
    <row r="192" spans="1:3" ht="15.75">
      <c r="A192" s="10"/>
      <c r="B192" s="10"/>
      <c r="C192" s="10"/>
    </row>
    <row r="193" spans="1:3" ht="15.75">
      <c r="A193" s="10"/>
      <c r="B193" s="10"/>
      <c r="C193" s="10"/>
    </row>
    <row r="194" spans="1:3" ht="15.75">
      <c r="A194" s="10"/>
      <c r="B194" s="10"/>
      <c r="C194" s="10"/>
    </row>
    <row r="195" spans="1:3" ht="15.75">
      <c r="A195" s="10"/>
      <c r="B195" s="10"/>
      <c r="C195" s="10"/>
    </row>
    <row r="196" spans="1:3" ht="15.75">
      <c r="A196" s="10"/>
      <c r="B196" s="10"/>
      <c r="C196" s="10"/>
    </row>
    <row r="197" spans="1:3" ht="15.75">
      <c r="A197" s="10"/>
      <c r="B197" s="10"/>
      <c r="C197" s="10"/>
    </row>
    <row r="198" spans="1:3" ht="15.75">
      <c r="A198" s="10"/>
      <c r="B198" s="10"/>
      <c r="C198" s="10"/>
    </row>
    <row r="199" spans="1:3" ht="15.75">
      <c r="A199" s="10"/>
      <c r="B199" s="10"/>
      <c r="C199" s="10"/>
    </row>
    <row r="200" spans="1:3" ht="15.75">
      <c r="A200" s="10"/>
      <c r="B200" s="10"/>
      <c r="C200" s="10"/>
    </row>
    <row r="201" spans="1:3" ht="15.75">
      <c r="A201" s="10"/>
      <c r="B201" s="10"/>
      <c r="C201" s="10"/>
    </row>
    <row r="202" spans="1:3" ht="15.75">
      <c r="A202" s="10"/>
      <c r="B202" s="10"/>
      <c r="C202" s="10"/>
    </row>
    <row r="203" spans="1:3" ht="15.75">
      <c r="A203" s="10"/>
      <c r="B203" s="10"/>
      <c r="C203" s="10"/>
    </row>
    <row r="204" spans="1:3" ht="15.75">
      <c r="A204" s="10"/>
      <c r="B204" s="10"/>
      <c r="C204" s="10"/>
    </row>
    <row r="205" spans="1:3" ht="15.75">
      <c r="A205" s="10"/>
      <c r="B205" s="10"/>
      <c r="C205" s="10"/>
    </row>
    <row r="206" spans="1:3" ht="15.75">
      <c r="A206" s="10"/>
      <c r="B206" s="10"/>
      <c r="C206" s="10"/>
    </row>
    <row r="207" spans="1:3" ht="15.75">
      <c r="A207" s="10"/>
      <c r="B207" s="10"/>
      <c r="C207" s="10"/>
    </row>
    <row r="208" spans="1:3" ht="15.75">
      <c r="A208" s="10"/>
      <c r="B208" s="10"/>
      <c r="C208" s="10"/>
    </row>
    <row r="209" spans="1:3" ht="15.75">
      <c r="A209" s="10"/>
      <c r="B209" s="10"/>
      <c r="C209" s="10"/>
    </row>
    <row r="210" spans="1:3" ht="15.75">
      <c r="A210" s="10"/>
      <c r="B210" s="10"/>
      <c r="C210" s="10"/>
    </row>
    <row r="211" spans="1:3" ht="15.75">
      <c r="A211" s="10"/>
      <c r="B211" s="10"/>
      <c r="C211" s="10"/>
    </row>
    <row r="212" spans="1:3" ht="15.75">
      <c r="A212" s="10"/>
      <c r="B212" s="10"/>
      <c r="C212" s="10"/>
    </row>
    <row r="213" spans="1:3" ht="15.75">
      <c r="A213" s="10"/>
      <c r="B213" s="10"/>
      <c r="C213" s="10"/>
    </row>
    <row r="214" spans="1:3" ht="15.75">
      <c r="A214" s="10"/>
      <c r="B214" s="10"/>
      <c r="C214" s="10"/>
    </row>
    <row r="215" spans="1:3" ht="15.75">
      <c r="A215" s="10"/>
      <c r="B215" s="10"/>
      <c r="C215" s="10"/>
    </row>
    <row r="216" spans="1:3" ht="15.75">
      <c r="A216" s="10"/>
      <c r="B216" s="10"/>
      <c r="C216" s="10"/>
    </row>
    <row r="217" spans="1:3" ht="15.75">
      <c r="A217" s="10"/>
      <c r="B217" s="10"/>
      <c r="C217" s="10"/>
    </row>
    <row r="218" spans="1:3" ht="15.75">
      <c r="A218" s="10"/>
      <c r="B218" s="10"/>
      <c r="C218" s="10"/>
    </row>
    <row r="219" spans="1:3" ht="15.75">
      <c r="A219" s="10"/>
      <c r="B219" s="10"/>
      <c r="C219" s="10"/>
    </row>
    <row r="220" spans="1:3" ht="15.75">
      <c r="A220" s="10"/>
      <c r="B220" s="10"/>
      <c r="C220" s="10"/>
    </row>
    <row r="221" spans="1:3" ht="15.75">
      <c r="A221" s="10"/>
      <c r="B221" s="10"/>
      <c r="C221" s="10"/>
    </row>
    <row r="222" spans="1:3" ht="15.75">
      <c r="A222" s="10"/>
      <c r="B222" s="10"/>
      <c r="C222" s="10"/>
    </row>
    <row r="223" spans="1:3" ht="15.75">
      <c r="A223" s="10"/>
      <c r="B223" s="10"/>
      <c r="C223" s="10"/>
    </row>
    <row r="224" spans="1:3" ht="15.75">
      <c r="A224" s="10"/>
      <c r="B224" s="10"/>
      <c r="C224" s="10"/>
    </row>
    <row r="225" spans="1:3" ht="15.75">
      <c r="A225" s="10"/>
      <c r="B225" s="10"/>
      <c r="C225" s="10"/>
    </row>
    <row r="226" spans="1:3" ht="15.75">
      <c r="A226" s="10"/>
      <c r="B226" s="10"/>
      <c r="C226" s="10"/>
    </row>
    <row r="227" spans="1:3" ht="15.75">
      <c r="A227" s="10"/>
      <c r="B227" s="10"/>
      <c r="C227" s="10"/>
    </row>
    <row r="228" spans="1:3" ht="15.75">
      <c r="A228" s="10"/>
      <c r="B228" s="10"/>
      <c r="C228" s="10"/>
    </row>
    <row r="229" spans="1:3" ht="15.75">
      <c r="A229" s="10"/>
      <c r="B229" s="10"/>
      <c r="C229" s="10"/>
    </row>
    <row r="230" spans="1:3" ht="15.75">
      <c r="A230" s="10"/>
      <c r="B230" s="10"/>
      <c r="C230" s="10"/>
    </row>
    <row r="231" spans="1:3" ht="15.75">
      <c r="A231" s="10"/>
      <c r="B231" s="10"/>
      <c r="C231" s="10"/>
    </row>
    <row r="232" spans="1:3" ht="15.75">
      <c r="A232" s="10"/>
      <c r="B232" s="10"/>
      <c r="C232" s="10"/>
    </row>
    <row r="233" spans="1:3" ht="15.75">
      <c r="A233" s="10"/>
      <c r="B233" s="10"/>
      <c r="C233" s="10"/>
    </row>
    <row r="234" spans="1:3" ht="15.75">
      <c r="A234" s="10"/>
      <c r="B234" s="10"/>
      <c r="C234" s="10"/>
    </row>
    <row r="235" spans="1:3" ht="15.75">
      <c r="A235" s="10"/>
      <c r="B235" s="10"/>
      <c r="C235" s="10"/>
    </row>
    <row r="236" spans="1:3" ht="15.75">
      <c r="A236" s="10"/>
      <c r="B236" s="10"/>
      <c r="C236" s="10"/>
    </row>
    <row r="237" spans="1:3" ht="15.75">
      <c r="A237" s="10"/>
      <c r="B237" s="10"/>
      <c r="C237" s="10"/>
    </row>
    <row r="238" spans="1:3" ht="15.75">
      <c r="A238" s="10"/>
      <c r="B238" s="10"/>
      <c r="C238" s="10"/>
    </row>
    <row r="239" spans="1:3" ht="15.75">
      <c r="A239" s="10"/>
      <c r="B239" s="10"/>
      <c r="C239" s="10"/>
    </row>
    <row r="240" spans="1:3" ht="15.75">
      <c r="A240" s="10"/>
      <c r="B240" s="10"/>
      <c r="C240" s="10"/>
    </row>
    <row r="241" spans="1:3" ht="15.75">
      <c r="A241" s="10"/>
      <c r="B241" s="10"/>
      <c r="C241" s="10"/>
    </row>
    <row r="242" spans="1:3" ht="15.75">
      <c r="A242" s="10"/>
      <c r="B242" s="10"/>
      <c r="C242" s="10"/>
    </row>
    <row r="243" spans="1:3" ht="15.75">
      <c r="A243" s="10"/>
      <c r="B243" s="10"/>
      <c r="C243" s="10"/>
    </row>
    <row r="244" spans="1:3" ht="15.75">
      <c r="A244" s="10"/>
      <c r="B244" s="10"/>
      <c r="C244" s="10"/>
    </row>
    <row r="245" spans="1:3" ht="15.75">
      <c r="A245" s="10"/>
      <c r="B245" s="10"/>
      <c r="C245" s="10"/>
    </row>
    <row r="246" spans="1:3" ht="15.75">
      <c r="A246" s="10"/>
      <c r="B246" s="10"/>
      <c r="C246" s="10"/>
    </row>
    <row r="247" spans="1:3" ht="15.75">
      <c r="A247" s="10"/>
      <c r="B247" s="10"/>
      <c r="C247" s="10"/>
    </row>
    <row r="248" spans="1:3" ht="15.75">
      <c r="A248" s="10"/>
      <c r="B248" s="10"/>
      <c r="C248" s="10"/>
    </row>
    <row r="249" spans="1:3" ht="15.75">
      <c r="A249" s="10"/>
      <c r="B249" s="10"/>
      <c r="C249" s="10"/>
    </row>
    <row r="250" spans="1:3" ht="15.75">
      <c r="A250" s="10"/>
      <c r="B250" s="10"/>
      <c r="C250" s="10"/>
    </row>
    <row r="251" spans="1:3" ht="15.75">
      <c r="A251" s="10"/>
      <c r="B251" s="10"/>
      <c r="C251" s="10"/>
    </row>
    <row r="252" spans="1:3" ht="15.75">
      <c r="A252" s="10"/>
      <c r="B252" s="10"/>
      <c r="C252" s="10"/>
    </row>
    <row r="253" spans="1:3" ht="15.75">
      <c r="A253" s="10"/>
      <c r="B253" s="10"/>
      <c r="C253" s="10"/>
    </row>
    <row r="254" spans="1:3" ht="15.75">
      <c r="A254" s="10"/>
      <c r="B254" s="10"/>
      <c r="C254" s="10"/>
    </row>
    <row r="255" spans="1:3" ht="15.75">
      <c r="A255" s="10"/>
      <c r="B255" s="10"/>
      <c r="C255" s="10"/>
    </row>
    <row r="256" spans="1:3" ht="15.75">
      <c r="A256" s="10"/>
      <c r="B256" s="10"/>
      <c r="C256" s="10"/>
    </row>
    <row r="257" spans="1:3" ht="15.75">
      <c r="A257" s="10"/>
      <c r="B257" s="10"/>
      <c r="C257" s="10"/>
    </row>
    <row r="258" spans="1:3" ht="15.75">
      <c r="A258" s="10"/>
      <c r="B258" s="10"/>
      <c r="C258" s="10"/>
    </row>
    <row r="259" spans="1:3" ht="15.75">
      <c r="A259" s="10"/>
      <c r="B259" s="10"/>
      <c r="C259" s="10"/>
    </row>
    <row r="260" spans="1:3" ht="15.75">
      <c r="A260" s="10"/>
      <c r="B260" s="10"/>
      <c r="C260" s="10"/>
    </row>
    <row r="261" spans="1:3" ht="15.75">
      <c r="A261" s="10"/>
      <c r="B261" s="10"/>
      <c r="C261" s="10"/>
    </row>
    <row r="262" spans="1:3" ht="15.75">
      <c r="A262" s="10"/>
      <c r="B262" s="10"/>
      <c r="C262" s="10"/>
    </row>
    <row r="263" spans="1:3" ht="15.75">
      <c r="A263" s="10"/>
      <c r="B263" s="10"/>
      <c r="C263" s="10"/>
    </row>
    <row r="264" spans="1:3" ht="15.75">
      <c r="A264" s="10"/>
      <c r="B264" s="10"/>
      <c r="C264" s="10"/>
    </row>
    <row r="265" spans="1:3" ht="15.75">
      <c r="A265" s="10"/>
      <c r="B265" s="10"/>
      <c r="C265" s="10"/>
    </row>
    <row r="266" spans="1:3" ht="15.75">
      <c r="A266" s="10"/>
      <c r="B266" s="10"/>
      <c r="C266" s="10"/>
    </row>
    <row r="267" spans="1:3" ht="15.75">
      <c r="A267" s="10"/>
      <c r="B267" s="10"/>
      <c r="C267" s="10"/>
    </row>
    <row r="268" spans="1:3" ht="15.75">
      <c r="A268" s="10"/>
      <c r="B268" s="10"/>
      <c r="C268" s="10"/>
    </row>
    <row r="269" spans="1:3" ht="15.75">
      <c r="A269" s="10"/>
      <c r="B269" s="10"/>
      <c r="C269" s="10"/>
    </row>
    <row r="270" spans="1:3" ht="15.75">
      <c r="A270" s="10"/>
      <c r="B270" s="10"/>
      <c r="C270" s="10"/>
    </row>
    <row r="271" spans="1:3" ht="15.75">
      <c r="A271" s="10"/>
      <c r="B271" s="10"/>
      <c r="C271" s="10"/>
    </row>
    <row r="272" spans="1:3" ht="15.75">
      <c r="A272" s="10"/>
      <c r="B272" s="10"/>
      <c r="C272" s="10"/>
    </row>
    <row r="273" spans="1:3" ht="15.75">
      <c r="A273" s="10"/>
      <c r="B273" s="10"/>
      <c r="C273" s="10"/>
    </row>
    <row r="274" spans="1:3" ht="15.75">
      <c r="A274" s="10"/>
      <c r="B274" s="10"/>
      <c r="C274" s="10"/>
    </row>
    <row r="275" spans="1:3" ht="15.75">
      <c r="A275" s="10"/>
      <c r="B275" s="10"/>
      <c r="C275" s="10"/>
    </row>
    <row r="276" spans="1:3" ht="15.75">
      <c r="A276" s="10"/>
      <c r="B276" s="10"/>
      <c r="C276" s="10"/>
    </row>
    <row r="277" spans="1:3" ht="15.75">
      <c r="A277" s="10"/>
      <c r="B277" s="10"/>
      <c r="C277" s="10"/>
    </row>
    <row r="278" spans="1:3" ht="15.75">
      <c r="A278" s="10"/>
      <c r="B278" s="10"/>
      <c r="C278" s="10"/>
    </row>
    <row r="279" spans="1:3" ht="15.75">
      <c r="A279" s="10"/>
      <c r="B279" s="10"/>
      <c r="C279" s="10"/>
    </row>
    <row r="280" spans="1:3" ht="15.75">
      <c r="A280" s="10"/>
      <c r="B280" s="10"/>
      <c r="C280" s="10"/>
    </row>
    <row r="281" spans="1:3" ht="15.75">
      <c r="A281" s="10"/>
      <c r="B281" s="10"/>
      <c r="C281" s="10"/>
    </row>
    <row r="282" spans="1:3" ht="15.75">
      <c r="A282" s="10"/>
      <c r="B282" s="10"/>
      <c r="C282" s="10"/>
    </row>
    <row r="283" spans="1:3" ht="15.75">
      <c r="A283" s="10"/>
      <c r="B283" s="10"/>
      <c r="C283" s="10"/>
    </row>
    <row r="284" spans="1:3" ht="15.75">
      <c r="A284" s="10"/>
      <c r="B284" s="10"/>
      <c r="C284" s="10"/>
    </row>
    <row r="285" spans="1:3" ht="15.75">
      <c r="A285" s="10"/>
      <c r="B285" s="10"/>
      <c r="C285" s="10"/>
    </row>
    <row r="286" spans="1:3" ht="15.75">
      <c r="A286" s="10"/>
      <c r="B286" s="10"/>
      <c r="C286" s="10"/>
    </row>
    <row r="287" spans="1:3" ht="15.75">
      <c r="A287" s="10"/>
      <c r="B287" s="10"/>
      <c r="C287" s="10"/>
    </row>
    <row r="288" spans="1:3" ht="15.75">
      <c r="A288" s="10"/>
      <c r="B288" s="10"/>
      <c r="C288" s="10"/>
    </row>
    <row r="289" spans="1:3" ht="15.75">
      <c r="A289" s="10"/>
      <c r="B289" s="10"/>
      <c r="C289" s="10"/>
    </row>
    <row r="290" spans="1:3" ht="15.75">
      <c r="A290" s="10"/>
      <c r="B290" s="10"/>
      <c r="C290" s="10"/>
    </row>
    <row r="291" spans="1:3" ht="15.75">
      <c r="A291" s="10"/>
      <c r="B291" s="10"/>
      <c r="C291" s="10"/>
    </row>
    <row r="292" spans="1:3" ht="15.75">
      <c r="A292" s="10"/>
      <c r="B292" s="10"/>
      <c r="C292" s="10"/>
    </row>
    <row r="293" spans="1:3" ht="15.75">
      <c r="A293" s="10"/>
      <c r="B293" s="10"/>
      <c r="C293" s="10"/>
    </row>
    <row r="294" spans="1:3" ht="15.75">
      <c r="A294" s="10"/>
      <c r="B294" s="10"/>
      <c r="C294" s="10"/>
    </row>
    <row r="295" spans="1:3" ht="15.75">
      <c r="A295" s="10"/>
      <c r="B295" s="10"/>
      <c r="C295" s="10"/>
    </row>
    <row r="296" spans="1:3" ht="15.75">
      <c r="A296" s="10"/>
      <c r="B296" s="10"/>
      <c r="C296" s="10"/>
    </row>
    <row r="297" spans="1:3" ht="15.75">
      <c r="A297" s="10"/>
      <c r="B297" s="10"/>
      <c r="C297" s="10"/>
    </row>
    <row r="298" spans="1:3" ht="15.75">
      <c r="A298" s="10"/>
      <c r="B298" s="10"/>
      <c r="C298" s="10"/>
    </row>
    <row r="299" spans="1:3" ht="15.75">
      <c r="A299" s="10"/>
      <c r="B299" s="10"/>
      <c r="C299" s="10"/>
    </row>
    <row r="300" spans="1:3" ht="15.75">
      <c r="A300" s="10"/>
      <c r="B300" s="10"/>
      <c r="C300" s="10"/>
    </row>
    <row r="301" spans="1:3" ht="15.75">
      <c r="A301" s="10"/>
      <c r="B301" s="10"/>
      <c r="C301" s="10"/>
    </row>
    <row r="302" spans="1:3" ht="15.75">
      <c r="A302" s="10"/>
      <c r="B302" s="10"/>
      <c r="C302" s="10"/>
    </row>
    <row r="303" spans="1:3" ht="15.75">
      <c r="A303" s="10"/>
      <c r="B303" s="10"/>
      <c r="C303" s="10"/>
    </row>
    <row r="304" spans="1:3" ht="15.75">
      <c r="A304" s="10"/>
      <c r="B304" s="10"/>
      <c r="C304" s="10"/>
    </row>
    <row r="305" spans="1:3" ht="15.75">
      <c r="A305" s="10"/>
      <c r="B305" s="10"/>
      <c r="C305" s="10"/>
    </row>
    <row r="306" spans="1:3" ht="15.75">
      <c r="A306" s="10"/>
      <c r="B306" s="10"/>
      <c r="C306" s="10"/>
    </row>
    <row r="307" spans="1:3" ht="15.75">
      <c r="A307" s="10"/>
      <c r="B307" s="10"/>
      <c r="C307" s="10"/>
    </row>
    <row r="308" spans="1:3" ht="15.75">
      <c r="A308" s="10"/>
      <c r="B308" s="10"/>
      <c r="C308" s="10"/>
    </row>
    <row r="309" spans="1:3" ht="15.75">
      <c r="A309" s="10"/>
      <c r="B309" s="10"/>
      <c r="C309" s="10"/>
    </row>
    <row r="310" spans="1:3" ht="15.75">
      <c r="A310" s="10"/>
      <c r="B310" s="10"/>
      <c r="C310" s="10"/>
    </row>
    <row r="311" spans="1:3" ht="15.75">
      <c r="A311" s="10"/>
      <c r="B311" s="10"/>
      <c r="C311" s="10"/>
    </row>
    <row r="312" spans="1:3" ht="15.75">
      <c r="A312" s="10"/>
      <c r="B312" s="10"/>
      <c r="C312" s="10"/>
    </row>
    <row r="313" spans="1:3" ht="15.75">
      <c r="A313" s="10"/>
      <c r="B313" s="10"/>
      <c r="C313" s="10"/>
    </row>
    <row r="314" spans="1:3" ht="15.75">
      <c r="A314" s="10"/>
      <c r="B314" s="10"/>
      <c r="C314" s="10"/>
    </row>
    <row r="315" spans="1:3" ht="15.75">
      <c r="A315" s="10"/>
      <c r="B315" s="10"/>
      <c r="C315" s="10"/>
    </row>
    <row r="316" spans="1:3" ht="15.75">
      <c r="A316" s="10"/>
      <c r="B316" s="10"/>
      <c r="C316" s="10"/>
    </row>
    <row r="317" spans="1:3" ht="15.75">
      <c r="A317" s="10"/>
      <c r="B317" s="10"/>
      <c r="C317" s="10"/>
    </row>
    <row r="318" spans="1:3" ht="15.75">
      <c r="A318" s="10"/>
      <c r="B318" s="10"/>
      <c r="C318" s="10"/>
    </row>
    <row r="319" spans="1:3" ht="15.75">
      <c r="A319" s="10"/>
      <c r="B319" s="10"/>
      <c r="C319" s="10"/>
    </row>
    <row r="320" spans="1:3" ht="15.75">
      <c r="A320" s="10"/>
      <c r="B320" s="10"/>
      <c r="C320" s="10"/>
    </row>
    <row r="321" spans="1:3" ht="15.75">
      <c r="A321" s="10"/>
      <c r="B321" s="10"/>
      <c r="C321" s="10"/>
    </row>
    <row r="322" spans="1:3" ht="15.75">
      <c r="A322" s="10"/>
      <c r="B322" s="10"/>
      <c r="C322" s="10"/>
    </row>
    <row r="323" spans="1:3" ht="15.75">
      <c r="A323" s="10"/>
      <c r="B323" s="10"/>
      <c r="C323" s="10"/>
    </row>
    <row r="324" spans="1:3" ht="15.75">
      <c r="A324" s="10"/>
      <c r="B324" s="10"/>
      <c r="C324" s="10"/>
    </row>
    <row r="325" spans="1:3" ht="15.75">
      <c r="A325" s="10"/>
      <c r="B325" s="10"/>
      <c r="C325" s="10"/>
    </row>
    <row r="326" spans="1:3" ht="15.75">
      <c r="A326" s="10"/>
      <c r="B326" s="10"/>
      <c r="C326" s="10"/>
    </row>
    <row r="327" spans="1:3" ht="15.75">
      <c r="A327" s="10"/>
      <c r="B327" s="10"/>
      <c r="C327" s="10"/>
    </row>
    <row r="328" spans="1:3" ht="15.75">
      <c r="A328" s="10"/>
      <c r="B328" s="10"/>
      <c r="C328" s="10"/>
    </row>
    <row r="329" spans="1:3" ht="15.75">
      <c r="A329" s="10"/>
      <c r="B329" s="10"/>
      <c r="C329" s="10"/>
    </row>
    <row r="330" spans="1:3" ht="15.75">
      <c r="A330" s="10"/>
      <c r="B330" s="10"/>
      <c r="C330" s="10"/>
    </row>
    <row r="331" spans="1:3" ht="15.75">
      <c r="A331" s="10"/>
      <c r="B331" s="10"/>
      <c r="C331" s="10"/>
    </row>
    <row r="332" spans="1:3" ht="15.75">
      <c r="A332" s="10"/>
      <c r="B332" s="10"/>
      <c r="C332" s="10"/>
    </row>
    <row r="333" spans="1:3" ht="15.75">
      <c r="A333" s="10"/>
      <c r="B333" s="10"/>
      <c r="C333" s="10"/>
    </row>
    <row r="334" spans="1:3" ht="15.75">
      <c r="A334" s="10"/>
      <c r="B334" s="10"/>
      <c r="C334" s="10"/>
    </row>
    <row r="335" spans="1:3" ht="15.75">
      <c r="A335" s="10"/>
      <c r="B335" s="10"/>
      <c r="C335" s="10"/>
    </row>
    <row r="336" spans="1:3" ht="15.75">
      <c r="A336" s="10"/>
      <c r="B336" s="10"/>
      <c r="C336" s="10"/>
    </row>
    <row r="337" spans="1:3" ht="15.75">
      <c r="A337" s="10"/>
      <c r="B337" s="10"/>
      <c r="C337" s="10"/>
    </row>
    <row r="338" spans="1:3" ht="15.75">
      <c r="A338" s="10"/>
      <c r="B338" s="10"/>
      <c r="C338" s="10"/>
    </row>
    <row r="339" spans="1:3" ht="15.75">
      <c r="A339" s="10"/>
      <c r="B339" s="10"/>
      <c r="C339" s="10"/>
    </row>
    <row r="340" spans="1:3" ht="15.75">
      <c r="A340" s="10"/>
      <c r="B340" s="10"/>
      <c r="C340" s="10"/>
    </row>
    <row r="341" spans="1:3" ht="15.75">
      <c r="A341" s="10"/>
      <c r="B341" s="10"/>
      <c r="C341" s="10"/>
    </row>
    <row r="342" spans="1:3" ht="15.75">
      <c r="A342" s="10"/>
      <c r="B342" s="10"/>
      <c r="C342" s="10"/>
    </row>
    <row r="343" spans="1:3" ht="15.75">
      <c r="A343" s="10"/>
      <c r="B343" s="10"/>
      <c r="C343" s="10"/>
    </row>
    <row r="344" spans="1:3" ht="15.75">
      <c r="A344" s="10"/>
      <c r="B344" s="10"/>
      <c r="C344" s="10"/>
    </row>
    <row r="345" spans="1:3" ht="15.75">
      <c r="A345" s="10"/>
      <c r="B345" s="10"/>
      <c r="C345" s="10"/>
    </row>
    <row r="346" spans="1:3" ht="15.75">
      <c r="A346" s="10"/>
      <c r="B346" s="10"/>
      <c r="C346" s="10"/>
    </row>
    <row r="347" spans="1:3" ht="15.75">
      <c r="A347" s="10"/>
      <c r="B347" s="10"/>
      <c r="C347" s="10"/>
    </row>
    <row r="348" spans="1:3" ht="15.75">
      <c r="A348" s="10"/>
      <c r="B348" s="10"/>
      <c r="C348" s="10"/>
    </row>
    <row r="349" spans="1:3" ht="15.75">
      <c r="A349" s="10"/>
      <c r="B349" s="10"/>
      <c r="C349" s="10"/>
    </row>
    <row r="350" spans="1:3" ht="15.75">
      <c r="A350" s="10"/>
      <c r="B350" s="10"/>
      <c r="C350" s="10"/>
    </row>
    <row r="351" spans="1:3" ht="15.75">
      <c r="A351" s="10"/>
      <c r="B351" s="10"/>
      <c r="C351" s="10"/>
    </row>
    <row r="352" spans="1:3" ht="15.75">
      <c r="A352" s="10"/>
      <c r="B352" s="10"/>
      <c r="C352" s="10"/>
    </row>
    <row r="353" spans="1:3" ht="15.75">
      <c r="A353" s="10"/>
      <c r="B353" s="10"/>
      <c r="C353" s="10"/>
    </row>
    <row r="354" spans="1:3" ht="15.75">
      <c r="A354" s="10"/>
      <c r="B354" s="10"/>
      <c r="C354" s="10"/>
    </row>
    <row r="355" spans="1:3" ht="15.75">
      <c r="A355" s="10"/>
      <c r="B355" s="10"/>
      <c r="C355" s="10"/>
    </row>
    <row r="356" spans="1:3" ht="15.75">
      <c r="A356" s="10"/>
      <c r="B356" s="10"/>
      <c r="C356" s="10"/>
    </row>
    <row r="357" spans="1:3" ht="15.75">
      <c r="A357" s="10"/>
      <c r="B357" s="10"/>
      <c r="C357" s="10"/>
    </row>
    <row r="358" spans="1:3" ht="15.75">
      <c r="A358" s="10"/>
      <c r="B358" s="10"/>
      <c r="C358" s="10"/>
    </row>
    <row r="359" spans="1:3" ht="15.75">
      <c r="A359" s="10"/>
      <c r="B359" s="10"/>
      <c r="C359" s="10"/>
    </row>
    <row r="360" spans="1:3" ht="15.75">
      <c r="A360" s="10"/>
      <c r="B360" s="10"/>
      <c r="C360" s="10"/>
    </row>
    <row r="361" spans="1:3" ht="15.75">
      <c r="A361" s="10"/>
      <c r="B361" s="10"/>
      <c r="C361" s="10"/>
    </row>
    <row r="362" spans="1:3" ht="15.75">
      <c r="A362" s="10"/>
      <c r="B362" s="10"/>
      <c r="C362" s="10"/>
    </row>
    <row r="363" spans="1:3" ht="15.75">
      <c r="A363" s="10"/>
      <c r="B363" s="10"/>
      <c r="C363" s="10"/>
    </row>
    <row r="364" spans="1:3" ht="15.75">
      <c r="A364" s="10"/>
      <c r="B364" s="10"/>
      <c r="C364" s="10"/>
    </row>
    <row r="365" spans="1:3" ht="15.75">
      <c r="A365" s="10"/>
      <c r="B365" s="10"/>
      <c r="C365" s="10"/>
    </row>
    <row r="366" spans="1:3" ht="15.75">
      <c r="A366" s="10"/>
      <c r="B366" s="10"/>
      <c r="C366" s="10"/>
    </row>
    <row r="367" spans="1:3" ht="15.75">
      <c r="A367" s="10"/>
      <c r="B367" s="10"/>
      <c r="C367" s="10"/>
    </row>
    <row r="368" spans="1:3" ht="15.75">
      <c r="A368" s="10"/>
      <c r="B368" s="10"/>
      <c r="C368" s="10"/>
    </row>
    <row r="369" spans="1:3" ht="15.75">
      <c r="A369" s="10"/>
      <c r="B369" s="10"/>
      <c r="C369" s="10"/>
    </row>
    <row r="370" spans="1:3" ht="15.75">
      <c r="A370" s="10"/>
      <c r="B370" s="10"/>
      <c r="C370" s="10"/>
    </row>
    <row r="371" spans="1:3" ht="15.75">
      <c r="A371" s="10"/>
      <c r="B371" s="10"/>
      <c r="C371" s="10"/>
    </row>
    <row r="372" spans="1:3" ht="15.75">
      <c r="A372" s="10"/>
      <c r="B372" s="10"/>
      <c r="C372" s="10"/>
    </row>
    <row r="373" spans="1:3" ht="15.75">
      <c r="A373" s="10"/>
      <c r="B373" s="10"/>
      <c r="C373" s="10"/>
    </row>
    <row r="374" spans="1:3" ht="15.75">
      <c r="A374" s="10"/>
      <c r="B374" s="10"/>
      <c r="C374" s="10"/>
    </row>
    <row r="375" spans="1:3" ht="15.75">
      <c r="A375" s="10"/>
      <c r="B375" s="10"/>
      <c r="C375" s="10"/>
    </row>
    <row r="376" spans="1:3" ht="15.75">
      <c r="A376" s="10"/>
      <c r="B376" s="10"/>
      <c r="C376" s="10"/>
    </row>
    <row r="377" spans="1:3" ht="15.75">
      <c r="A377" s="6"/>
      <c r="B377" s="10"/>
      <c r="C377" s="10"/>
    </row>
    <row r="378" spans="1:3" ht="15.75">
      <c r="A378" s="6"/>
      <c r="B378" s="10"/>
      <c r="C378" s="10"/>
    </row>
    <row r="379" spans="1:3" ht="15.75">
      <c r="A379" s="6"/>
      <c r="B379" s="6"/>
      <c r="C379" s="6"/>
    </row>
    <row r="380" spans="1:3" ht="15.75">
      <c r="A380" s="6"/>
      <c r="B380" s="6"/>
      <c r="C380" s="6"/>
    </row>
    <row r="381" spans="1:3" ht="15.75">
      <c r="A381" s="6"/>
      <c r="B381" s="6"/>
      <c r="C381" s="6"/>
    </row>
    <row r="382" spans="1:3" ht="15.75">
      <c r="A382" s="6"/>
      <c r="B382" s="6"/>
      <c r="C382" s="6"/>
    </row>
    <row r="383" spans="1:3" ht="15.75">
      <c r="A383" s="6"/>
      <c r="B383" s="6"/>
      <c r="C383" s="6"/>
    </row>
    <row r="384" spans="1:3" ht="15.75">
      <c r="A384" s="6"/>
      <c r="B384" s="6"/>
      <c r="C384" s="6"/>
    </row>
    <row r="385" spans="1:3" ht="15.75">
      <c r="A385" s="6"/>
      <c r="B385" s="6"/>
      <c r="C385" s="6"/>
    </row>
    <row r="386" spans="1:3" ht="15.75">
      <c r="A386" s="6"/>
      <c r="B386" s="6"/>
      <c r="C386" s="6"/>
    </row>
    <row r="387" spans="1:3" ht="15.75">
      <c r="A387" s="6"/>
      <c r="B387" s="6"/>
      <c r="C387" s="6"/>
    </row>
    <row r="388" spans="1:3" ht="15.75">
      <c r="A388" s="6"/>
      <c r="B388" s="6"/>
      <c r="C388" s="6"/>
    </row>
    <row r="389" spans="1:3" ht="15.75">
      <c r="A389" s="6"/>
      <c r="B389" s="6"/>
      <c r="C389" s="6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71"/>
  <sheetViews>
    <sheetView showZeros="0" tabSelected="1" workbookViewId="0" topLeftCell="A1">
      <pane xSplit="8115" ySplit="2415" topLeftCell="U94" activePane="bottomRight" state="split"/>
      <selection pane="topLeft" activeCell="A3" sqref="A3:IV3"/>
      <selection pane="topRight" activeCell="E4" sqref="E4"/>
      <selection pane="bottomLeft" activeCell="A6" sqref="A6"/>
      <selection pane="bottomRight" activeCell="W111" sqref="W111"/>
    </sheetView>
  </sheetViews>
  <sheetFormatPr defaultColWidth="9.140625" defaultRowHeight="12.75"/>
  <cols>
    <col min="1" max="1" width="19.421875" style="16" customWidth="1"/>
    <col min="2" max="2" width="12.7109375" style="15" customWidth="1"/>
    <col min="3" max="13" width="12.421875" style="15" customWidth="1"/>
    <col min="14" max="14" width="4.28125" style="15" customWidth="1"/>
    <col min="15" max="17" width="13.8515625" style="15" customWidth="1"/>
    <col min="18" max="26" width="14.421875" style="15" customWidth="1"/>
    <col min="27" max="27" width="4.140625" style="15" customWidth="1"/>
    <col min="28" max="39" width="13.421875" style="15" customWidth="1"/>
    <col min="40" max="16384" width="8.8515625" style="15" customWidth="1"/>
  </cols>
  <sheetData>
    <row r="1" spans="1:3" ht="15.75">
      <c r="A1" s="24" t="str">
        <f>+Notes!A1</f>
        <v>Patricia Levin, 2001?</v>
      </c>
      <c r="B1" s="25"/>
      <c r="C1" s="28" t="s">
        <v>24</v>
      </c>
    </row>
    <row r="2" spans="1:3" ht="15.75">
      <c r="A2" s="26" t="str">
        <f>+Notes!A2</f>
        <v>Leticia Arroyo Abad, July 2005</v>
      </c>
      <c r="B2" s="27"/>
      <c r="C2" s="14" t="str">
        <f>+Notes!A5</f>
        <v>Parenti, Giuseppe. Prezzi e salari a Firenze dal 1520 al 1620 in I prezzi in Europa dal XIII secole a oggi, edited by Ruggiero Romano.</v>
      </c>
    </row>
    <row r="3" spans="1:3" ht="15.75">
      <c r="A3" s="40"/>
      <c r="B3" s="40"/>
      <c r="C3" s="14"/>
    </row>
    <row r="4" spans="1:28" ht="15.75">
      <c r="A4" s="40"/>
      <c r="B4" s="43" t="s">
        <v>53</v>
      </c>
      <c r="C4" s="14"/>
      <c r="O4" s="42" t="s">
        <v>54</v>
      </c>
      <c r="AB4" s="54" t="s">
        <v>58</v>
      </c>
    </row>
    <row r="5" spans="1:49" s="52" customFormat="1" ht="15" customHeight="1">
      <c r="A5" s="51" t="s">
        <v>25</v>
      </c>
      <c r="B5" s="51" t="s">
        <v>26</v>
      </c>
      <c r="C5" s="51" t="s">
        <v>27</v>
      </c>
      <c r="D5" s="51" t="s">
        <v>28</v>
      </c>
      <c r="E5" s="51" t="s">
        <v>29</v>
      </c>
      <c r="F5" s="51" t="s">
        <v>30</v>
      </c>
      <c r="G5" s="51" t="s">
        <v>31</v>
      </c>
      <c r="H5" s="51" t="s">
        <v>32</v>
      </c>
      <c r="I5" s="51" t="s">
        <v>33</v>
      </c>
      <c r="J5" s="51" t="s">
        <v>11</v>
      </c>
      <c r="K5" s="51" t="s">
        <v>34</v>
      </c>
      <c r="L5" s="51" t="s">
        <v>36</v>
      </c>
      <c r="M5" s="51" t="s">
        <v>35</v>
      </c>
      <c r="O5" s="51" t="s">
        <v>26</v>
      </c>
      <c r="P5" s="51" t="s">
        <v>27</v>
      </c>
      <c r="Q5" s="51" t="s">
        <v>28</v>
      </c>
      <c r="R5" s="51" t="s">
        <v>29</v>
      </c>
      <c r="S5" s="51" t="s">
        <v>30</v>
      </c>
      <c r="T5" s="51" t="s">
        <v>31</v>
      </c>
      <c r="U5" s="51" t="s">
        <v>32</v>
      </c>
      <c r="V5" s="51" t="s">
        <v>33</v>
      </c>
      <c r="W5" s="51" t="s">
        <v>11</v>
      </c>
      <c r="X5" s="51" t="s">
        <v>34</v>
      </c>
      <c r="Y5" s="51" t="s">
        <v>36</v>
      </c>
      <c r="Z5" s="51" t="s">
        <v>35</v>
      </c>
      <c r="AB5" s="51" t="s">
        <v>26</v>
      </c>
      <c r="AC5" s="51" t="s">
        <v>27</v>
      </c>
      <c r="AD5" s="51" t="s">
        <v>28</v>
      </c>
      <c r="AE5" s="51" t="s">
        <v>29</v>
      </c>
      <c r="AF5" s="51" t="s">
        <v>30</v>
      </c>
      <c r="AG5" s="51" t="s">
        <v>31</v>
      </c>
      <c r="AH5" s="51" t="s">
        <v>32</v>
      </c>
      <c r="AI5" s="51" t="s">
        <v>33</v>
      </c>
      <c r="AJ5" s="51" t="s">
        <v>11</v>
      </c>
      <c r="AK5" s="51" t="s">
        <v>34</v>
      </c>
      <c r="AL5" s="51" t="s">
        <v>36</v>
      </c>
      <c r="AM5" s="51" t="s">
        <v>35</v>
      </c>
      <c r="AO5" s="51"/>
      <c r="AQ5" s="51"/>
      <c r="AS5" s="51"/>
      <c r="AU5" s="51"/>
      <c r="AW5" s="51"/>
    </row>
    <row r="6" spans="1:39" s="52" customFormat="1" ht="15" customHeight="1">
      <c r="A6" s="51" t="s">
        <v>0</v>
      </c>
      <c r="B6" s="51" t="s">
        <v>2</v>
      </c>
      <c r="C6" s="51" t="s">
        <v>2</v>
      </c>
      <c r="D6" s="51" t="s">
        <v>2</v>
      </c>
      <c r="E6" s="51" t="s">
        <v>2</v>
      </c>
      <c r="F6" s="51" t="s">
        <v>2</v>
      </c>
      <c r="G6" s="51" t="s">
        <v>2</v>
      </c>
      <c r="H6" s="51" t="s">
        <v>2</v>
      </c>
      <c r="I6" s="51" t="s">
        <v>2</v>
      </c>
      <c r="J6" s="51" t="s">
        <v>2</v>
      </c>
      <c r="K6" s="51" t="s">
        <v>2</v>
      </c>
      <c r="L6" s="51" t="s">
        <v>2</v>
      </c>
      <c r="M6" s="51" t="s">
        <v>2</v>
      </c>
      <c r="O6" s="51" t="s">
        <v>2</v>
      </c>
      <c r="P6" s="51" t="s">
        <v>2</v>
      </c>
      <c r="Q6" s="51" t="s">
        <v>2</v>
      </c>
      <c r="R6" s="51" t="s">
        <v>2</v>
      </c>
      <c r="S6" s="51" t="s">
        <v>2</v>
      </c>
      <c r="T6" s="51" t="s">
        <v>2</v>
      </c>
      <c r="U6" s="51" t="s">
        <v>2</v>
      </c>
      <c r="V6" s="51" t="s">
        <v>2</v>
      </c>
      <c r="W6" s="51" t="s">
        <v>2</v>
      </c>
      <c r="X6" s="51" t="s">
        <v>2</v>
      </c>
      <c r="Y6" s="51" t="s">
        <v>2</v>
      </c>
      <c r="Z6" s="51" t="s">
        <v>2</v>
      </c>
      <c r="AB6" s="51" t="s">
        <v>52</v>
      </c>
      <c r="AC6" s="51" t="s">
        <v>52</v>
      </c>
      <c r="AD6" s="51" t="s">
        <v>52</v>
      </c>
      <c r="AE6" s="51" t="s">
        <v>52</v>
      </c>
      <c r="AF6" s="51" t="s">
        <v>52</v>
      </c>
      <c r="AG6" s="51" t="s">
        <v>52</v>
      </c>
      <c r="AH6" s="51" t="s">
        <v>52</v>
      </c>
      <c r="AI6" s="51" t="s">
        <v>52</v>
      </c>
      <c r="AJ6" s="51" t="s">
        <v>52</v>
      </c>
      <c r="AK6" s="51" t="s">
        <v>52</v>
      </c>
      <c r="AL6" s="51" t="s">
        <v>52</v>
      </c>
      <c r="AM6" s="51" t="s">
        <v>52</v>
      </c>
    </row>
    <row r="7" spans="1:39" s="52" customFormat="1" ht="15" customHeight="1">
      <c r="A7" s="51" t="s">
        <v>1</v>
      </c>
      <c r="B7" s="51" t="s">
        <v>4</v>
      </c>
      <c r="C7" s="51" t="s">
        <v>5</v>
      </c>
      <c r="D7" s="51" t="s">
        <v>12</v>
      </c>
      <c r="E7" s="51" t="s">
        <v>12</v>
      </c>
      <c r="F7" s="51" t="s">
        <v>12</v>
      </c>
      <c r="G7" s="51" t="s">
        <v>6</v>
      </c>
      <c r="H7" s="51" t="s">
        <v>12</v>
      </c>
      <c r="I7" s="51" t="s">
        <v>12</v>
      </c>
      <c r="J7" s="51" t="s">
        <v>7</v>
      </c>
      <c r="K7" s="51" t="s">
        <v>4</v>
      </c>
      <c r="L7" s="51" t="s">
        <v>8</v>
      </c>
      <c r="M7" s="51" t="s">
        <v>8</v>
      </c>
      <c r="O7" s="51" t="s">
        <v>38</v>
      </c>
      <c r="P7" s="51" t="s">
        <v>38</v>
      </c>
      <c r="Q7" s="51" t="s">
        <v>39</v>
      </c>
      <c r="R7" s="51" t="s">
        <v>39</v>
      </c>
      <c r="S7" s="51" t="s">
        <v>39</v>
      </c>
      <c r="T7" s="51" t="s">
        <v>6</v>
      </c>
      <c r="U7" s="51" t="s">
        <v>39</v>
      </c>
      <c r="V7" s="51" t="s">
        <v>39</v>
      </c>
      <c r="W7" s="51" t="s">
        <v>38</v>
      </c>
      <c r="X7" s="51" t="s">
        <v>38</v>
      </c>
      <c r="Y7" s="51" t="s">
        <v>43</v>
      </c>
      <c r="Z7" s="51" t="s">
        <v>43</v>
      </c>
      <c r="AB7" s="51" t="s">
        <v>38</v>
      </c>
      <c r="AC7" s="51" t="s">
        <v>38</v>
      </c>
      <c r="AD7" s="51" t="s">
        <v>39</v>
      </c>
      <c r="AE7" s="51" t="s">
        <v>39</v>
      </c>
      <c r="AF7" s="51" t="s">
        <v>39</v>
      </c>
      <c r="AG7" s="51" t="s">
        <v>6</v>
      </c>
      <c r="AH7" s="51" t="s">
        <v>39</v>
      </c>
      <c r="AI7" s="51" t="s">
        <v>39</v>
      </c>
      <c r="AJ7" s="51" t="s">
        <v>38</v>
      </c>
      <c r="AK7" s="51" t="s">
        <v>38</v>
      </c>
      <c r="AL7" s="51" t="s">
        <v>43</v>
      </c>
      <c r="AM7" s="51" t="s">
        <v>43</v>
      </c>
    </row>
    <row r="8" spans="1:40" ht="15.75">
      <c r="A8" s="53">
        <v>1520</v>
      </c>
      <c r="B8" s="22">
        <v>7.501</v>
      </c>
      <c r="C8" s="22"/>
      <c r="D8" s="22"/>
      <c r="E8" s="22"/>
      <c r="F8" s="22">
        <v>0.938</v>
      </c>
      <c r="G8" s="22">
        <v>1.251</v>
      </c>
      <c r="H8" s="22">
        <v>4.265</v>
      </c>
      <c r="I8" s="22"/>
      <c r="J8" s="22">
        <v>92.584</v>
      </c>
      <c r="K8" s="22">
        <v>1.385</v>
      </c>
      <c r="L8" s="22"/>
      <c r="M8" s="22"/>
      <c r="N8" s="22"/>
      <c r="O8" s="22">
        <f>+B8/22.4</f>
        <v>0.33486607142857144</v>
      </c>
      <c r="P8" s="22">
        <f>+C8/45.6</f>
        <v>0</v>
      </c>
      <c r="Q8" s="22">
        <f>+D8/0.339</f>
        <v>0</v>
      </c>
      <c r="R8" s="22">
        <f>+E8/0.339</f>
        <v>0</v>
      </c>
      <c r="S8" s="22">
        <f>+F8/0.339</f>
        <v>2.766961651917404</v>
      </c>
      <c r="T8" s="22">
        <f>+G8</f>
        <v>1.251</v>
      </c>
      <c r="U8" s="22">
        <f>+H8/0.339</f>
        <v>12.5811209439528</v>
      </c>
      <c r="V8" s="22">
        <f>+I8/0.339</f>
        <v>0</v>
      </c>
      <c r="W8" s="22">
        <f>+J8/3181</f>
        <v>0.029105312794718643</v>
      </c>
      <c r="X8" s="22">
        <f>+K8/22.4</f>
        <v>0.061830357142857145</v>
      </c>
      <c r="Y8" s="22">
        <f>+L8/0.584</f>
        <v>0</v>
      </c>
      <c r="Z8" s="22">
        <f>+M8/0.584</f>
        <v>0</v>
      </c>
      <c r="AA8" s="22"/>
      <c r="AB8" s="22">
        <f>+O8*0.049</f>
        <v>0.0164084375</v>
      </c>
      <c r="AC8" s="22">
        <f aca="true" t="shared" si="0" ref="AC8:AN8">+P8*0.049</f>
        <v>0</v>
      </c>
      <c r="AD8" s="22">
        <f t="shared" si="0"/>
        <v>0</v>
      </c>
      <c r="AE8" s="22">
        <f t="shared" si="0"/>
        <v>0</v>
      </c>
      <c r="AF8" s="22">
        <f t="shared" si="0"/>
        <v>0.1355811209439528</v>
      </c>
      <c r="AG8" s="22">
        <f t="shared" si="0"/>
        <v>0.061299</v>
      </c>
      <c r="AH8" s="22">
        <f t="shared" si="0"/>
        <v>0.6164749262536873</v>
      </c>
      <c r="AI8" s="22">
        <f t="shared" si="0"/>
        <v>0</v>
      </c>
      <c r="AJ8" s="22">
        <f t="shared" si="0"/>
        <v>0.0014261603269412136</v>
      </c>
      <c r="AK8" s="22">
        <f t="shared" si="0"/>
        <v>0.0030296875000000003</v>
      </c>
      <c r="AL8" s="22">
        <f t="shared" si="0"/>
        <v>0</v>
      </c>
      <c r="AM8" s="22">
        <f t="shared" si="0"/>
        <v>0</v>
      </c>
      <c r="AN8" s="22">
        <f t="shared" si="0"/>
        <v>0</v>
      </c>
    </row>
    <row r="9" spans="1:39" ht="15.75">
      <c r="A9" s="53">
        <v>1521</v>
      </c>
      <c r="B9" s="22">
        <v>8.975</v>
      </c>
      <c r="C9" s="22">
        <v>16.431</v>
      </c>
      <c r="D9" s="22"/>
      <c r="E9" s="22"/>
      <c r="F9" s="22">
        <v>0.825</v>
      </c>
      <c r="G9" s="22">
        <v>1.206</v>
      </c>
      <c r="H9" s="22">
        <v>4.241</v>
      </c>
      <c r="I9" s="22">
        <v>0.804</v>
      </c>
      <c r="J9" s="22">
        <v>96.448</v>
      </c>
      <c r="K9" s="22">
        <v>1.318</v>
      </c>
      <c r="L9" s="22">
        <v>4.554</v>
      </c>
      <c r="M9" s="22"/>
      <c r="N9" s="22"/>
      <c r="O9" s="22">
        <f aca="true" t="shared" si="1" ref="O9:O72">+B9/22.4</f>
        <v>0.40066964285714285</v>
      </c>
      <c r="P9" s="22">
        <f aca="true" t="shared" si="2" ref="P9:P72">+C9/45.6</f>
        <v>0.3603289473684211</v>
      </c>
      <c r="Q9" s="22">
        <f aca="true" t="shared" si="3" ref="Q9:Q72">+D9/0.339</f>
        <v>0</v>
      </c>
      <c r="R9" s="22">
        <f aca="true" t="shared" si="4" ref="R9:R72">+E9/0.339</f>
        <v>0</v>
      </c>
      <c r="S9" s="22">
        <f aca="true" t="shared" si="5" ref="S9:S72">+F9/0.339</f>
        <v>2.4336283185840704</v>
      </c>
      <c r="T9" s="22">
        <f aca="true" t="shared" si="6" ref="T9:T72">+G9</f>
        <v>1.206</v>
      </c>
      <c r="U9" s="22">
        <f aca="true" t="shared" si="7" ref="U9:U72">+H9/0.339</f>
        <v>12.51032448377581</v>
      </c>
      <c r="V9" s="22">
        <f aca="true" t="shared" si="8" ref="V9:V72">+I9/0.339</f>
        <v>2.3716814159292037</v>
      </c>
      <c r="W9" s="22">
        <f aca="true" t="shared" si="9" ref="W9:W72">+J9/3181</f>
        <v>0.03032002514932411</v>
      </c>
      <c r="X9" s="22">
        <f aca="true" t="shared" si="10" ref="X9:X72">+K9/22.4</f>
        <v>0.05883928571428572</v>
      </c>
      <c r="Y9" s="22">
        <f aca="true" t="shared" si="11" ref="Y9:Y72">+L9/0.584</f>
        <v>7.797945205479453</v>
      </c>
      <c r="Z9" s="22">
        <f aca="true" t="shared" si="12" ref="Z9:Z72">+M9/0.584</f>
        <v>0</v>
      </c>
      <c r="AA9" s="22"/>
      <c r="AB9" s="22">
        <f aca="true" t="shared" si="13" ref="AB9:AB72">+O9*0.049</f>
        <v>0.0196328125</v>
      </c>
      <c r="AC9" s="22">
        <f aca="true" t="shared" si="14" ref="AC9:AC72">+P9*0.049</f>
        <v>0.017656118421052632</v>
      </c>
      <c r="AD9" s="22">
        <f aca="true" t="shared" si="15" ref="AD9:AD72">+Q9*0.049</f>
        <v>0</v>
      </c>
      <c r="AE9" s="22">
        <f aca="true" t="shared" si="16" ref="AE9:AE72">+R9*0.049</f>
        <v>0</v>
      </c>
      <c r="AF9" s="22">
        <f aca="true" t="shared" si="17" ref="AF9:AF72">+S9*0.049</f>
        <v>0.11924778761061945</v>
      </c>
      <c r="AG9" s="22">
        <f aca="true" t="shared" si="18" ref="AG9:AG72">+T9*0.049</f>
        <v>0.059094</v>
      </c>
      <c r="AH9" s="22">
        <f aca="true" t="shared" si="19" ref="AH9:AH72">+U9*0.049</f>
        <v>0.6130058997050147</v>
      </c>
      <c r="AI9" s="22">
        <f aca="true" t="shared" si="20" ref="AI9:AI72">+V9*0.049</f>
        <v>0.11621238938053098</v>
      </c>
      <c r="AJ9" s="22">
        <f aca="true" t="shared" si="21" ref="AJ9:AJ72">+W9*0.049</f>
        <v>0.0014856812323168814</v>
      </c>
      <c r="AK9" s="22">
        <f aca="true" t="shared" si="22" ref="AK9:AK72">+X9*0.049</f>
        <v>0.0028831250000000003</v>
      </c>
      <c r="AL9" s="22">
        <f aca="true" t="shared" si="23" ref="AL9:AL72">+Y9*0.049</f>
        <v>0.3820993150684932</v>
      </c>
      <c r="AM9" s="22">
        <f aca="true" t="shared" si="24" ref="AM9:AM72">+Z9*0.049</f>
        <v>0</v>
      </c>
    </row>
    <row r="10" spans="1:39" ht="15.75">
      <c r="A10" s="53">
        <v>1522</v>
      </c>
      <c r="B10" s="22"/>
      <c r="C10" s="22">
        <v>16.343</v>
      </c>
      <c r="D10" s="22">
        <v>0.737</v>
      </c>
      <c r="E10" s="22">
        <v>0.557</v>
      </c>
      <c r="F10" s="22">
        <v>0.67</v>
      </c>
      <c r="G10" s="22">
        <v>1.251</v>
      </c>
      <c r="H10" s="22">
        <v>4.308</v>
      </c>
      <c r="I10" s="22"/>
      <c r="J10" s="22">
        <v>84.392</v>
      </c>
      <c r="K10" s="22"/>
      <c r="L10" s="22"/>
      <c r="M10" s="22"/>
      <c r="N10" s="22"/>
      <c r="O10" s="22">
        <f t="shared" si="1"/>
        <v>0</v>
      </c>
      <c r="P10" s="22">
        <f t="shared" si="2"/>
        <v>0.3583991228070175</v>
      </c>
      <c r="Q10" s="22">
        <f t="shared" si="3"/>
        <v>2.174041297935103</v>
      </c>
      <c r="R10" s="22">
        <f t="shared" si="4"/>
        <v>1.6430678466076696</v>
      </c>
      <c r="S10" s="22">
        <f t="shared" si="5"/>
        <v>1.9764011799410028</v>
      </c>
      <c r="T10" s="22">
        <f t="shared" si="6"/>
        <v>1.251</v>
      </c>
      <c r="U10" s="22">
        <f t="shared" si="7"/>
        <v>12.70796460176991</v>
      </c>
      <c r="V10" s="22">
        <f t="shared" si="8"/>
        <v>0</v>
      </c>
      <c r="W10" s="22">
        <f t="shared" si="9"/>
        <v>0.026530022005658595</v>
      </c>
      <c r="X10" s="22">
        <f t="shared" si="10"/>
        <v>0</v>
      </c>
      <c r="Y10" s="22">
        <f t="shared" si="11"/>
        <v>0</v>
      </c>
      <c r="Z10" s="22">
        <f t="shared" si="12"/>
        <v>0</v>
      </c>
      <c r="AA10" s="22"/>
      <c r="AB10" s="22">
        <f t="shared" si="13"/>
        <v>0</v>
      </c>
      <c r="AC10" s="22">
        <f t="shared" si="14"/>
        <v>0.01756155701754386</v>
      </c>
      <c r="AD10" s="22">
        <f t="shared" si="15"/>
        <v>0.10652802359882006</v>
      </c>
      <c r="AE10" s="22">
        <f t="shared" si="16"/>
        <v>0.08051032448377582</v>
      </c>
      <c r="AF10" s="22">
        <f t="shared" si="17"/>
        <v>0.09684365781710914</v>
      </c>
      <c r="AG10" s="22">
        <f t="shared" si="18"/>
        <v>0.061299</v>
      </c>
      <c r="AH10" s="22">
        <f t="shared" si="19"/>
        <v>0.6226902654867257</v>
      </c>
      <c r="AI10" s="22">
        <f t="shared" si="20"/>
        <v>0</v>
      </c>
      <c r="AJ10" s="22">
        <f t="shared" si="21"/>
        <v>0.0012999710782772712</v>
      </c>
      <c r="AK10" s="22">
        <f t="shared" si="22"/>
        <v>0</v>
      </c>
      <c r="AL10" s="22">
        <f t="shared" si="23"/>
        <v>0</v>
      </c>
      <c r="AM10" s="22">
        <f t="shared" si="24"/>
        <v>0</v>
      </c>
    </row>
    <row r="11" spans="1:39" ht="15.75">
      <c r="A11" s="53">
        <v>1523</v>
      </c>
      <c r="B11" s="22">
        <v>9.645</v>
      </c>
      <c r="C11" s="22"/>
      <c r="D11" s="22">
        <v>0.691</v>
      </c>
      <c r="E11" s="22">
        <v>0.469</v>
      </c>
      <c r="F11" s="22">
        <v>0.648</v>
      </c>
      <c r="G11" s="22">
        <v>1.495</v>
      </c>
      <c r="H11" s="22"/>
      <c r="I11" s="22"/>
      <c r="J11" s="22"/>
      <c r="K11" s="22">
        <v>1.251</v>
      </c>
      <c r="L11" s="22"/>
      <c r="M11" s="22">
        <v>1.473</v>
      </c>
      <c r="N11" s="22"/>
      <c r="O11" s="22">
        <f t="shared" si="1"/>
        <v>0.43058035714285714</v>
      </c>
      <c r="P11" s="22">
        <f t="shared" si="2"/>
        <v>0</v>
      </c>
      <c r="Q11" s="22">
        <f t="shared" si="3"/>
        <v>2.0383480825958697</v>
      </c>
      <c r="R11" s="22">
        <f t="shared" si="4"/>
        <v>1.383480825958702</v>
      </c>
      <c r="S11" s="22">
        <f t="shared" si="5"/>
        <v>1.911504424778761</v>
      </c>
      <c r="T11" s="22">
        <f t="shared" si="6"/>
        <v>1.495</v>
      </c>
      <c r="U11" s="22">
        <f t="shared" si="7"/>
        <v>0</v>
      </c>
      <c r="V11" s="22">
        <f t="shared" si="8"/>
        <v>0</v>
      </c>
      <c r="W11" s="22">
        <f t="shared" si="9"/>
        <v>0</v>
      </c>
      <c r="X11" s="22">
        <f t="shared" si="10"/>
        <v>0.055848214285714286</v>
      </c>
      <c r="Y11" s="22">
        <f t="shared" si="11"/>
        <v>0</v>
      </c>
      <c r="Z11" s="22">
        <f t="shared" si="12"/>
        <v>2.522260273972603</v>
      </c>
      <c r="AA11" s="22"/>
      <c r="AB11" s="22">
        <f t="shared" si="13"/>
        <v>0.0210984375</v>
      </c>
      <c r="AC11" s="22">
        <f t="shared" si="14"/>
        <v>0</v>
      </c>
      <c r="AD11" s="22">
        <f t="shared" si="15"/>
        <v>0.09987905604719761</v>
      </c>
      <c r="AE11" s="22">
        <f t="shared" si="16"/>
        <v>0.0677905604719764</v>
      </c>
      <c r="AF11" s="22">
        <f t="shared" si="17"/>
        <v>0.09366371681415929</v>
      </c>
      <c r="AG11" s="22">
        <f t="shared" si="18"/>
        <v>0.07325500000000001</v>
      </c>
      <c r="AH11" s="22">
        <f t="shared" si="19"/>
        <v>0</v>
      </c>
      <c r="AI11" s="22">
        <f t="shared" si="20"/>
        <v>0</v>
      </c>
      <c r="AJ11" s="22">
        <f t="shared" si="21"/>
        <v>0</v>
      </c>
      <c r="AK11" s="22">
        <f t="shared" si="22"/>
        <v>0.0027365625000000003</v>
      </c>
      <c r="AL11" s="22">
        <f t="shared" si="23"/>
        <v>0</v>
      </c>
      <c r="AM11" s="22">
        <f t="shared" si="24"/>
        <v>0.12359075342465756</v>
      </c>
    </row>
    <row r="12" spans="1:39" ht="15.75">
      <c r="A12" s="53">
        <v>1524</v>
      </c>
      <c r="B12" s="22">
        <v>11.073</v>
      </c>
      <c r="C12" s="22"/>
      <c r="D12" s="22">
        <v>0.737</v>
      </c>
      <c r="E12" s="22">
        <v>0.423</v>
      </c>
      <c r="F12" s="22">
        <v>0.715</v>
      </c>
      <c r="G12" s="22">
        <v>1.428</v>
      </c>
      <c r="H12" s="22">
        <v>4.734</v>
      </c>
      <c r="I12" s="22"/>
      <c r="J12" s="22"/>
      <c r="K12" s="22">
        <v>1.072</v>
      </c>
      <c r="L12" s="22"/>
      <c r="M12" s="22">
        <v>0.938</v>
      </c>
      <c r="N12" s="22"/>
      <c r="O12" s="22">
        <f t="shared" si="1"/>
        <v>0.49433035714285717</v>
      </c>
      <c r="P12" s="22">
        <f t="shared" si="2"/>
        <v>0</v>
      </c>
      <c r="Q12" s="22">
        <f t="shared" si="3"/>
        <v>2.174041297935103</v>
      </c>
      <c r="R12" s="22">
        <f t="shared" si="4"/>
        <v>1.247787610619469</v>
      </c>
      <c r="S12" s="22">
        <f t="shared" si="5"/>
        <v>2.109144542772861</v>
      </c>
      <c r="T12" s="22">
        <f t="shared" si="6"/>
        <v>1.428</v>
      </c>
      <c r="U12" s="22">
        <f t="shared" si="7"/>
        <v>13.964601769911503</v>
      </c>
      <c r="V12" s="22">
        <f t="shared" si="8"/>
        <v>0</v>
      </c>
      <c r="W12" s="22">
        <f t="shared" si="9"/>
        <v>0</v>
      </c>
      <c r="X12" s="22">
        <f t="shared" si="10"/>
        <v>0.04785714285714286</v>
      </c>
      <c r="Y12" s="22">
        <f t="shared" si="11"/>
        <v>0</v>
      </c>
      <c r="Z12" s="22">
        <f t="shared" si="12"/>
        <v>1.606164383561644</v>
      </c>
      <c r="AA12" s="22"/>
      <c r="AB12" s="22">
        <f t="shared" si="13"/>
        <v>0.024222187500000002</v>
      </c>
      <c r="AC12" s="22">
        <f t="shared" si="14"/>
        <v>0</v>
      </c>
      <c r="AD12" s="22">
        <f t="shared" si="15"/>
        <v>0.10652802359882006</v>
      </c>
      <c r="AE12" s="22">
        <f t="shared" si="16"/>
        <v>0.06114159292035398</v>
      </c>
      <c r="AF12" s="22">
        <f t="shared" si="17"/>
        <v>0.1033480825958702</v>
      </c>
      <c r="AG12" s="22">
        <f t="shared" si="18"/>
        <v>0.069972</v>
      </c>
      <c r="AH12" s="22">
        <f t="shared" si="19"/>
        <v>0.6842654867256637</v>
      </c>
      <c r="AI12" s="22">
        <f t="shared" si="20"/>
        <v>0</v>
      </c>
      <c r="AJ12" s="22">
        <f t="shared" si="21"/>
        <v>0</v>
      </c>
      <c r="AK12" s="22">
        <f t="shared" si="22"/>
        <v>0.0023450000000000003</v>
      </c>
      <c r="AL12" s="22">
        <f t="shared" si="23"/>
        <v>0</v>
      </c>
      <c r="AM12" s="22">
        <f t="shared" si="24"/>
        <v>0.07870205479452055</v>
      </c>
    </row>
    <row r="13" spans="1:39" ht="15.75">
      <c r="A13" s="53">
        <v>1525</v>
      </c>
      <c r="B13" s="22">
        <v>6.384</v>
      </c>
      <c r="C13" s="22"/>
      <c r="D13" s="22">
        <v>0.715</v>
      </c>
      <c r="E13" s="22">
        <v>0.469</v>
      </c>
      <c r="F13" s="22">
        <v>0.715</v>
      </c>
      <c r="G13" s="22">
        <v>1.227</v>
      </c>
      <c r="H13" s="22">
        <v>5.002</v>
      </c>
      <c r="I13" s="22">
        <v>0.804</v>
      </c>
      <c r="J13" s="22">
        <v>80.373</v>
      </c>
      <c r="K13" s="22">
        <v>1.34</v>
      </c>
      <c r="L13" s="22"/>
      <c r="M13" s="22">
        <v>1.562</v>
      </c>
      <c r="N13" s="22"/>
      <c r="O13" s="22">
        <f t="shared" si="1"/>
        <v>0.28500000000000003</v>
      </c>
      <c r="P13" s="22">
        <f t="shared" si="2"/>
        <v>0</v>
      </c>
      <c r="Q13" s="22">
        <f t="shared" si="3"/>
        <v>2.109144542772861</v>
      </c>
      <c r="R13" s="22">
        <f t="shared" si="4"/>
        <v>1.383480825958702</v>
      </c>
      <c r="S13" s="22">
        <f t="shared" si="5"/>
        <v>2.109144542772861</v>
      </c>
      <c r="T13" s="22">
        <f t="shared" si="6"/>
        <v>1.227</v>
      </c>
      <c r="U13" s="22">
        <f t="shared" si="7"/>
        <v>14.755162241887904</v>
      </c>
      <c r="V13" s="22">
        <f t="shared" si="8"/>
        <v>2.3716814159292037</v>
      </c>
      <c r="W13" s="22">
        <f t="shared" si="9"/>
        <v>0.025266582835586294</v>
      </c>
      <c r="X13" s="22">
        <f t="shared" si="10"/>
        <v>0.05982142857142858</v>
      </c>
      <c r="Y13" s="22">
        <f t="shared" si="11"/>
        <v>0</v>
      </c>
      <c r="Z13" s="22">
        <f t="shared" si="12"/>
        <v>2.6746575342465757</v>
      </c>
      <c r="AA13" s="22"/>
      <c r="AB13" s="22">
        <f t="shared" si="13"/>
        <v>0.013965000000000002</v>
      </c>
      <c r="AC13" s="22">
        <f t="shared" si="14"/>
        <v>0</v>
      </c>
      <c r="AD13" s="22">
        <f t="shared" si="15"/>
        <v>0.1033480825958702</v>
      </c>
      <c r="AE13" s="22">
        <f t="shared" si="16"/>
        <v>0.0677905604719764</v>
      </c>
      <c r="AF13" s="22">
        <f t="shared" si="17"/>
        <v>0.1033480825958702</v>
      </c>
      <c r="AG13" s="22">
        <f t="shared" si="18"/>
        <v>0.06012300000000001</v>
      </c>
      <c r="AH13" s="22">
        <f t="shared" si="19"/>
        <v>0.7230029498525073</v>
      </c>
      <c r="AI13" s="22">
        <f t="shared" si="20"/>
        <v>0.11621238938053098</v>
      </c>
      <c r="AJ13" s="22">
        <f t="shared" si="21"/>
        <v>0.0012380625589437284</v>
      </c>
      <c r="AK13" s="22">
        <f t="shared" si="22"/>
        <v>0.0029312500000000007</v>
      </c>
      <c r="AL13" s="22">
        <f t="shared" si="23"/>
        <v>0</v>
      </c>
      <c r="AM13" s="22">
        <f t="shared" si="24"/>
        <v>0.13105821917808222</v>
      </c>
    </row>
    <row r="14" spans="1:39" ht="15.75">
      <c r="A14" s="53">
        <v>1526</v>
      </c>
      <c r="B14" s="22">
        <v>5.894</v>
      </c>
      <c r="C14" s="22">
        <v>17.95</v>
      </c>
      <c r="D14" s="22">
        <v>0.715</v>
      </c>
      <c r="E14" s="22">
        <v>0.469</v>
      </c>
      <c r="F14" s="22">
        <v>0.691</v>
      </c>
      <c r="G14" s="22">
        <v>1.227</v>
      </c>
      <c r="H14" s="22">
        <v>4.509</v>
      </c>
      <c r="I14" s="22">
        <v>0.804</v>
      </c>
      <c r="J14" s="22">
        <v>85.061</v>
      </c>
      <c r="K14" s="22">
        <v>1.139</v>
      </c>
      <c r="L14" s="22"/>
      <c r="M14" s="22">
        <v>1.607</v>
      </c>
      <c r="N14" s="22"/>
      <c r="O14" s="22">
        <f t="shared" si="1"/>
        <v>0.263125</v>
      </c>
      <c r="P14" s="22">
        <f t="shared" si="2"/>
        <v>0.39364035087719296</v>
      </c>
      <c r="Q14" s="22">
        <f t="shared" si="3"/>
        <v>2.109144542772861</v>
      </c>
      <c r="R14" s="22">
        <f t="shared" si="4"/>
        <v>1.383480825958702</v>
      </c>
      <c r="S14" s="22">
        <f t="shared" si="5"/>
        <v>2.0383480825958697</v>
      </c>
      <c r="T14" s="22">
        <f t="shared" si="6"/>
        <v>1.227</v>
      </c>
      <c r="U14" s="22">
        <f t="shared" si="7"/>
        <v>13.300884955752213</v>
      </c>
      <c r="V14" s="22">
        <f t="shared" si="8"/>
        <v>2.3716814159292037</v>
      </c>
      <c r="W14" s="22">
        <f t="shared" si="9"/>
        <v>0.026740333228544483</v>
      </c>
      <c r="X14" s="22">
        <f t="shared" si="10"/>
        <v>0.05084821428571429</v>
      </c>
      <c r="Y14" s="22">
        <f t="shared" si="11"/>
        <v>0</v>
      </c>
      <c r="Z14" s="22">
        <f t="shared" si="12"/>
        <v>2.7517123287671232</v>
      </c>
      <c r="AA14" s="22"/>
      <c r="AB14" s="22">
        <f t="shared" si="13"/>
        <v>0.012893125</v>
      </c>
      <c r="AC14" s="22">
        <f t="shared" si="14"/>
        <v>0.019288377192982455</v>
      </c>
      <c r="AD14" s="22">
        <f t="shared" si="15"/>
        <v>0.1033480825958702</v>
      </c>
      <c r="AE14" s="22">
        <f t="shared" si="16"/>
        <v>0.0677905604719764</v>
      </c>
      <c r="AF14" s="22">
        <f t="shared" si="17"/>
        <v>0.09987905604719761</v>
      </c>
      <c r="AG14" s="22">
        <f t="shared" si="18"/>
        <v>0.06012300000000001</v>
      </c>
      <c r="AH14" s="22">
        <f t="shared" si="19"/>
        <v>0.6517433628318585</v>
      </c>
      <c r="AI14" s="22">
        <f t="shared" si="20"/>
        <v>0.11621238938053098</v>
      </c>
      <c r="AJ14" s="22">
        <f t="shared" si="21"/>
        <v>0.0013102763281986798</v>
      </c>
      <c r="AK14" s="22">
        <f t="shared" si="22"/>
        <v>0.0024915625000000003</v>
      </c>
      <c r="AL14" s="22">
        <f t="shared" si="23"/>
        <v>0</v>
      </c>
      <c r="AM14" s="22">
        <f t="shared" si="24"/>
        <v>0.13483390410958904</v>
      </c>
    </row>
    <row r="15" spans="1:39" ht="15.75">
      <c r="A15" s="53">
        <v>1527</v>
      </c>
      <c r="B15" s="22">
        <v>15.56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>
        <f t="shared" si="1"/>
        <v>0.6946428571428572</v>
      </c>
      <c r="P15" s="22">
        <f t="shared" si="2"/>
        <v>0</v>
      </c>
      <c r="Q15" s="22">
        <f t="shared" si="3"/>
        <v>0</v>
      </c>
      <c r="R15" s="22">
        <f t="shared" si="4"/>
        <v>0</v>
      </c>
      <c r="S15" s="22">
        <f t="shared" si="5"/>
        <v>0</v>
      </c>
      <c r="T15" s="22">
        <f t="shared" si="6"/>
        <v>0</v>
      </c>
      <c r="U15" s="22">
        <f t="shared" si="7"/>
        <v>0</v>
      </c>
      <c r="V15" s="22">
        <f t="shared" si="8"/>
        <v>0</v>
      </c>
      <c r="W15" s="22">
        <f t="shared" si="9"/>
        <v>0</v>
      </c>
      <c r="X15" s="22">
        <f t="shared" si="10"/>
        <v>0</v>
      </c>
      <c r="Y15" s="22">
        <f t="shared" si="11"/>
        <v>0</v>
      </c>
      <c r="Z15" s="22">
        <f t="shared" si="12"/>
        <v>0</v>
      </c>
      <c r="AA15" s="22"/>
      <c r="AB15" s="22">
        <f t="shared" si="13"/>
        <v>0.034037500000000005</v>
      </c>
      <c r="AC15" s="22">
        <f t="shared" si="14"/>
        <v>0</v>
      </c>
      <c r="AD15" s="22">
        <f t="shared" si="15"/>
        <v>0</v>
      </c>
      <c r="AE15" s="22">
        <f t="shared" si="16"/>
        <v>0</v>
      </c>
      <c r="AF15" s="22">
        <f t="shared" si="17"/>
        <v>0</v>
      </c>
      <c r="AG15" s="22">
        <f t="shared" si="18"/>
        <v>0</v>
      </c>
      <c r="AH15" s="22">
        <f t="shared" si="19"/>
        <v>0</v>
      </c>
      <c r="AI15" s="22">
        <f t="shared" si="20"/>
        <v>0</v>
      </c>
      <c r="AJ15" s="22">
        <f t="shared" si="21"/>
        <v>0</v>
      </c>
      <c r="AK15" s="22">
        <f t="shared" si="22"/>
        <v>0</v>
      </c>
      <c r="AL15" s="22">
        <f t="shared" si="23"/>
        <v>0</v>
      </c>
      <c r="AM15" s="22">
        <f t="shared" si="24"/>
        <v>0</v>
      </c>
    </row>
    <row r="16" spans="1:39" ht="15.75">
      <c r="A16" s="53">
        <v>1528</v>
      </c>
      <c r="B16" s="22">
        <v>23.308</v>
      </c>
      <c r="C16" s="22">
        <v>13.931</v>
      </c>
      <c r="D16" s="22">
        <v>0.624</v>
      </c>
      <c r="E16" s="22">
        <v>0.447</v>
      </c>
      <c r="F16" s="22">
        <v>0.67</v>
      </c>
      <c r="G16" s="22">
        <v>2.098</v>
      </c>
      <c r="H16" s="22">
        <v>6.43</v>
      </c>
      <c r="I16" s="22"/>
      <c r="J16" s="22">
        <v>84.191</v>
      </c>
      <c r="K16" s="22"/>
      <c r="L16" s="22"/>
      <c r="M16" s="22"/>
      <c r="N16" s="22"/>
      <c r="O16" s="22">
        <f t="shared" si="1"/>
        <v>1.0405357142857143</v>
      </c>
      <c r="P16" s="22">
        <f t="shared" si="2"/>
        <v>0.30550438596491225</v>
      </c>
      <c r="Q16" s="22">
        <f t="shared" si="3"/>
        <v>1.8407079646017699</v>
      </c>
      <c r="R16" s="22">
        <f t="shared" si="4"/>
        <v>1.31858407079646</v>
      </c>
      <c r="S16" s="22">
        <f t="shared" si="5"/>
        <v>1.9764011799410028</v>
      </c>
      <c r="T16" s="22">
        <f t="shared" si="6"/>
        <v>2.098</v>
      </c>
      <c r="U16" s="22">
        <f t="shared" si="7"/>
        <v>18.967551622418878</v>
      </c>
      <c r="V16" s="22">
        <f t="shared" si="8"/>
        <v>0</v>
      </c>
      <c r="W16" s="22">
        <f t="shared" si="9"/>
        <v>0.026466834328827415</v>
      </c>
      <c r="X16" s="22">
        <f t="shared" si="10"/>
        <v>0</v>
      </c>
      <c r="Y16" s="22">
        <f t="shared" si="11"/>
        <v>0</v>
      </c>
      <c r="Z16" s="22">
        <f t="shared" si="12"/>
        <v>0</v>
      </c>
      <c r="AA16" s="22"/>
      <c r="AB16" s="22">
        <f t="shared" si="13"/>
        <v>0.050986250000000004</v>
      </c>
      <c r="AC16" s="22">
        <f t="shared" si="14"/>
        <v>0.014969714912280701</v>
      </c>
      <c r="AD16" s="22">
        <f t="shared" si="15"/>
        <v>0.09019469026548672</v>
      </c>
      <c r="AE16" s="22">
        <f t="shared" si="16"/>
        <v>0.06461061946902655</v>
      </c>
      <c r="AF16" s="22">
        <f t="shared" si="17"/>
        <v>0.09684365781710914</v>
      </c>
      <c r="AG16" s="22">
        <f t="shared" si="18"/>
        <v>0.10280199999999999</v>
      </c>
      <c r="AH16" s="22">
        <f t="shared" si="19"/>
        <v>0.929410029498525</v>
      </c>
      <c r="AI16" s="22">
        <f t="shared" si="20"/>
        <v>0</v>
      </c>
      <c r="AJ16" s="22">
        <f t="shared" si="21"/>
        <v>0.0012968748821125433</v>
      </c>
      <c r="AK16" s="22">
        <f t="shared" si="22"/>
        <v>0</v>
      </c>
      <c r="AL16" s="22">
        <f t="shared" si="23"/>
        <v>0</v>
      </c>
      <c r="AM16" s="22">
        <f t="shared" si="24"/>
        <v>0</v>
      </c>
    </row>
    <row r="17" spans="1:39" ht="15.75">
      <c r="A17" s="53">
        <v>1529</v>
      </c>
      <c r="B17" s="22">
        <v>30.185</v>
      </c>
      <c r="C17" s="22"/>
      <c r="D17" s="22">
        <v>0.691</v>
      </c>
      <c r="E17" s="22">
        <v>0.49</v>
      </c>
      <c r="F17" s="22">
        <v>0.849</v>
      </c>
      <c r="G17" s="22">
        <v>2.813</v>
      </c>
      <c r="H17" s="22">
        <v>4.643</v>
      </c>
      <c r="I17" s="22"/>
      <c r="J17" s="22"/>
      <c r="K17" s="22"/>
      <c r="L17" s="22"/>
      <c r="M17" s="22"/>
      <c r="N17" s="22"/>
      <c r="O17" s="22">
        <f t="shared" si="1"/>
        <v>1.347544642857143</v>
      </c>
      <c r="P17" s="22">
        <f t="shared" si="2"/>
        <v>0</v>
      </c>
      <c r="Q17" s="22">
        <f t="shared" si="3"/>
        <v>2.0383480825958697</v>
      </c>
      <c r="R17" s="22">
        <f t="shared" si="4"/>
        <v>1.4454277286135693</v>
      </c>
      <c r="S17" s="22">
        <f t="shared" si="5"/>
        <v>2.5044247787610616</v>
      </c>
      <c r="T17" s="22">
        <f t="shared" si="6"/>
        <v>2.813</v>
      </c>
      <c r="U17" s="22">
        <f t="shared" si="7"/>
        <v>13.69616519174041</v>
      </c>
      <c r="V17" s="22">
        <f t="shared" si="8"/>
        <v>0</v>
      </c>
      <c r="W17" s="22">
        <f t="shared" si="9"/>
        <v>0</v>
      </c>
      <c r="X17" s="22">
        <f t="shared" si="10"/>
        <v>0</v>
      </c>
      <c r="Y17" s="22">
        <f t="shared" si="11"/>
        <v>0</v>
      </c>
      <c r="Z17" s="22">
        <f t="shared" si="12"/>
        <v>0</v>
      </c>
      <c r="AA17" s="22"/>
      <c r="AB17" s="22">
        <f t="shared" si="13"/>
        <v>0.0660296875</v>
      </c>
      <c r="AC17" s="22">
        <f t="shared" si="14"/>
        <v>0</v>
      </c>
      <c r="AD17" s="22">
        <f t="shared" si="15"/>
        <v>0.09987905604719761</v>
      </c>
      <c r="AE17" s="22">
        <f t="shared" si="16"/>
        <v>0.0708259587020649</v>
      </c>
      <c r="AF17" s="22">
        <f t="shared" si="17"/>
        <v>0.12271681415929202</v>
      </c>
      <c r="AG17" s="22">
        <f t="shared" si="18"/>
        <v>0.13783700000000002</v>
      </c>
      <c r="AH17" s="22">
        <f t="shared" si="19"/>
        <v>0.6711120943952802</v>
      </c>
      <c r="AI17" s="22">
        <f t="shared" si="20"/>
        <v>0</v>
      </c>
      <c r="AJ17" s="22">
        <f t="shared" si="21"/>
        <v>0</v>
      </c>
      <c r="AK17" s="22">
        <f t="shared" si="22"/>
        <v>0</v>
      </c>
      <c r="AL17" s="22">
        <f t="shared" si="23"/>
        <v>0</v>
      </c>
      <c r="AM17" s="22">
        <f t="shared" si="24"/>
        <v>0</v>
      </c>
    </row>
    <row r="18" spans="1:39" ht="15.75">
      <c r="A18" s="53">
        <v>1530</v>
      </c>
      <c r="B18" s="22">
        <v>19.737</v>
      </c>
      <c r="C18" s="22">
        <v>10.716</v>
      </c>
      <c r="D18" s="22">
        <v>0.871</v>
      </c>
      <c r="E18" s="22">
        <v>1.731</v>
      </c>
      <c r="F18" s="22">
        <v>2.299</v>
      </c>
      <c r="G18" s="22">
        <v>4.667</v>
      </c>
      <c r="H18" s="22">
        <v>5.76</v>
      </c>
      <c r="I18" s="22"/>
      <c r="J18" s="22">
        <v>225.04</v>
      </c>
      <c r="K18" s="22"/>
      <c r="L18" s="22"/>
      <c r="M18" s="22"/>
      <c r="N18" s="22"/>
      <c r="O18" s="22">
        <f t="shared" si="1"/>
        <v>0.8811160714285714</v>
      </c>
      <c r="P18" s="22">
        <f t="shared" si="2"/>
        <v>0.235</v>
      </c>
      <c r="Q18" s="22">
        <f t="shared" si="3"/>
        <v>2.5693215339233038</v>
      </c>
      <c r="R18" s="22">
        <f t="shared" si="4"/>
        <v>5.106194690265487</v>
      </c>
      <c r="S18" s="22">
        <f t="shared" si="5"/>
        <v>6.781710914454276</v>
      </c>
      <c r="T18" s="22">
        <f t="shared" si="6"/>
        <v>4.667</v>
      </c>
      <c r="U18" s="22">
        <f t="shared" si="7"/>
        <v>16.991150442477874</v>
      </c>
      <c r="V18" s="22">
        <f t="shared" si="8"/>
        <v>0</v>
      </c>
      <c r="W18" s="22">
        <f t="shared" si="9"/>
        <v>0.07074504872681546</v>
      </c>
      <c r="X18" s="22">
        <f t="shared" si="10"/>
        <v>0</v>
      </c>
      <c r="Y18" s="22">
        <f t="shared" si="11"/>
        <v>0</v>
      </c>
      <c r="Z18" s="22">
        <f t="shared" si="12"/>
        <v>0</v>
      </c>
      <c r="AA18" s="22"/>
      <c r="AB18" s="22">
        <f t="shared" si="13"/>
        <v>0.0431746875</v>
      </c>
      <c r="AC18" s="22">
        <f t="shared" si="14"/>
        <v>0.011515</v>
      </c>
      <c r="AD18" s="22">
        <f t="shared" si="15"/>
        <v>0.12589675516224189</v>
      </c>
      <c r="AE18" s="22">
        <f t="shared" si="16"/>
        <v>0.25020353982300886</v>
      </c>
      <c r="AF18" s="22">
        <f t="shared" si="17"/>
        <v>0.33230383480825954</v>
      </c>
      <c r="AG18" s="22">
        <f t="shared" si="18"/>
        <v>0.228683</v>
      </c>
      <c r="AH18" s="22">
        <f t="shared" si="19"/>
        <v>0.8325663716814159</v>
      </c>
      <c r="AI18" s="22">
        <f t="shared" si="20"/>
        <v>0</v>
      </c>
      <c r="AJ18" s="22">
        <f t="shared" si="21"/>
        <v>0.0034665073876139576</v>
      </c>
      <c r="AK18" s="22">
        <f t="shared" si="22"/>
        <v>0</v>
      </c>
      <c r="AL18" s="22">
        <f t="shared" si="23"/>
        <v>0</v>
      </c>
      <c r="AM18" s="22">
        <f t="shared" si="24"/>
        <v>0</v>
      </c>
    </row>
    <row r="19" spans="1:39" ht="15.75">
      <c r="A19" s="53">
        <v>1531</v>
      </c>
      <c r="B19" s="22">
        <v>21.835</v>
      </c>
      <c r="C19" s="22">
        <v>35.118</v>
      </c>
      <c r="D19" s="22">
        <v>1.05</v>
      </c>
      <c r="E19" s="22">
        <v>0.715</v>
      </c>
      <c r="F19" s="22">
        <v>1.05</v>
      </c>
      <c r="G19" s="22">
        <v>2.232</v>
      </c>
      <c r="H19" s="22">
        <v>4.153</v>
      </c>
      <c r="I19" s="22"/>
      <c r="J19" s="22"/>
      <c r="K19" s="22">
        <v>1.519</v>
      </c>
      <c r="L19" s="22"/>
      <c r="M19" s="22"/>
      <c r="N19" s="22"/>
      <c r="O19" s="22">
        <f t="shared" si="1"/>
        <v>0.9747767857142858</v>
      </c>
      <c r="P19" s="22">
        <f t="shared" si="2"/>
        <v>0.7701315789473684</v>
      </c>
      <c r="Q19" s="22">
        <f t="shared" si="3"/>
        <v>3.0973451327433628</v>
      </c>
      <c r="R19" s="22">
        <f t="shared" si="4"/>
        <v>2.109144542772861</v>
      </c>
      <c r="S19" s="22">
        <f t="shared" si="5"/>
        <v>3.0973451327433628</v>
      </c>
      <c r="T19" s="22">
        <f t="shared" si="6"/>
        <v>2.232</v>
      </c>
      <c r="U19" s="22">
        <f t="shared" si="7"/>
        <v>12.25073746312684</v>
      </c>
      <c r="V19" s="22">
        <f t="shared" si="8"/>
        <v>0</v>
      </c>
      <c r="W19" s="22">
        <f t="shared" si="9"/>
        <v>0</v>
      </c>
      <c r="X19" s="22">
        <f t="shared" si="10"/>
        <v>0.0678125</v>
      </c>
      <c r="Y19" s="22">
        <f t="shared" si="11"/>
        <v>0</v>
      </c>
      <c r="Z19" s="22">
        <f t="shared" si="12"/>
        <v>0</v>
      </c>
      <c r="AA19" s="22"/>
      <c r="AB19" s="22">
        <f t="shared" si="13"/>
        <v>0.04776406250000001</v>
      </c>
      <c r="AC19" s="22">
        <f t="shared" si="14"/>
        <v>0.03773644736842105</v>
      </c>
      <c r="AD19" s="22">
        <f t="shared" si="15"/>
        <v>0.1517699115044248</v>
      </c>
      <c r="AE19" s="22">
        <f t="shared" si="16"/>
        <v>0.1033480825958702</v>
      </c>
      <c r="AF19" s="22">
        <f t="shared" si="17"/>
        <v>0.1517699115044248</v>
      </c>
      <c r="AG19" s="22">
        <f t="shared" si="18"/>
        <v>0.10936800000000002</v>
      </c>
      <c r="AH19" s="22">
        <f t="shared" si="19"/>
        <v>0.6002861356932152</v>
      </c>
      <c r="AI19" s="22">
        <f t="shared" si="20"/>
        <v>0</v>
      </c>
      <c r="AJ19" s="22">
        <f t="shared" si="21"/>
        <v>0</v>
      </c>
      <c r="AK19" s="22">
        <f t="shared" si="22"/>
        <v>0.0033228125</v>
      </c>
      <c r="AL19" s="22">
        <f t="shared" si="23"/>
        <v>0</v>
      </c>
      <c r="AM19" s="22">
        <f t="shared" si="24"/>
        <v>0</v>
      </c>
    </row>
    <row r="20" spans="1:39" ht="15.75">
      <c r="A20" s="53">
        <v>1532</v>
      </c>
      <c r="B20" s="22">
        <v>13.388</v>
      </c>
      <c r="C20" s="22">
        <v>27.083</v>
      </c>
      <c r="D20" s="22">
        <v>0.989</v>
      </c>
      <c r="E20" s="22">
        <v>0.556</v>
      </c>
      <c r="F20" s="22">
        <v>0.927</v>
      </c>
      <c r="G20" s="22">
        <v>1.792</v>
      </c>
      <c r="H20" s="22">
        <v>4.407</v>
      </c>
      <c r="I20" s="22"/>
      <c r="J20" s="22"/>
      <c r="K20" s="22">
        <v>1.483</v>
      </c>
      <c r="L20" s="22"/>
      <c r="M20" s="22"/>
      <c r="N20" s="22"/>
      <c r="O20" s="22">
        <f t="shared" si="1"/>
        <v>0.5976785714285715</v>
      </c>
      <c r="P20" s="22">
        <f t="shared" si="2"/>
        <v>0.5939254385964912</v>
      </c>
      <c r="Q20" s="22">
        <f t="shared" si="3"/>
        <v>2.91740412979351</v>
      </c>
      <c r="R20" s="22">
        <f t="shared" si="4"/>
        <v>1.640117994100295</v>
      </c>
      <c r="S20" s="22">
        <f t="shared" si="5"/>
        <v>2.734513274336283</v>
      </c>
      <c r="T20" s="22">
        <f t="shared" si="6"/>
        <v>1.792</v>
      </c>
      <c r="U20" s="22">
        <f t="shared" si="7"/>
        <v>13</v>
      </c>
      <c r="V20" s="22">
        <f t="shared" si="8"/>
        <v>0</v>
      </c>
      <c r="W20" s="22">
        <f t="shared" si="9"/>
        <v>0</v>
      </c>
      <c r="X20" s="22">
        <f t="shared" si="10"/>
        <v>0.06620535714285715</v>
      </c>
      <c r="Y20" s="22">
        <f t="shared" si="11"/>
        <v>0</v>
      </c>
      <c r="Z20" s="22">
        <f t="shared" si="12"/>
        <v>0</v>
      </c>
      <c r="AA20" s="22"/>
      <c r="AB20" s="22">
        <f t="shared" si="13"/>
        <v>0.029286250000000003</v>
      </c>
      <c r="AC20" s="22">
        <f t="shared" si="14"/>
        <v>0.029102346491228066</v>
      </c>
      <c r="AD20" s="22">
        <f t="shared" si="15"/>
        <v>0.142952802359882</v>
      </c>
      <c r="AE20" s="22">
        <f t="shared" si="16"/>
        <v>0.08036578171091446</v>
      </c>
      <c r="AF20" s="22">
        <f t="shared" si="17"/>
        <v>0.1339911504424779</v>
      </c>
      <c r="AG20" s="22">
        <f t="shared" si="18"/>
        <v>0.08780800000000001</v>
      </c>
      <c r="AH20" s="22">
        <f t="shared" si="19"/>
        <v>0.637</v>
      </c>
      <c r="AI20" s="22">
        <f t="shared" si="20"/>
        <v>0</v>
      </c>
      <c r="AJ20" s="22">
        <f t="shared" si="21"/>
        <v>0</v>
      </c>
      <c r="AK20" s="22">
        <f t="shared" si="22"/>
        <v>0.0032440625000000004</v>
      </c>
      <c r="AL20" s="22">
        <f t="shared" si="23"/>
        <v>0</v>
      </c>
      <c r="AM20" s="22">
        <f t="shared" si="24"/>
        <v>0</v>
      </c>
    </row>
    <row r="21" spans="1:39" ht="15.75">
      <c r="A21" s="53">
        <v>1533</v>
      </c>
      <c r="B21" s="22">
        <v>16.725</v>
      </c>
      <c r="C21" s="22">
        <v>12.357</v>
      </c>
      <c r="D21" s="22">
        <v>0.823</v>
      </c>
      <c r="E21" s="22">
        <v>0.514</v>
      </c>
      <c r="F21" s="22">
        <v>0.66</v>
      </c>
      <c r="G21" s="22">
        <v>1.997</v>
      </c>
      <c r="H21" s="22">
        <v>3.07</v>
      </c>
      <c r="I21" s="22"/>
      <c r="J21" s="22">
        <v>78.594</v>
      </c>
      <c r="K21" s="22"/>
      <c r="L21" s="22"/>
      <c r="M21" s="22"/>
      <c r="N21" s="22"/>
      <c r="O21" s="22">
        <f t="shared" si="1"/>
        <v>0.7466517857142858</v>
      </c>
      <c r="P21" s="22">
        <f t="shared" si="2"/>
        <v>0.27098684210526314</v>
      </c>
      <c r="Q21" s="22">
        <f t="shared" si="3"/>
        <v>2.4277286135693212</v>
      </c>
      <c r="R21" s="22">
        <f t="shared" si="4"/>
        <v>1.5162241887905603</v>
      </c>
      <c r="S21" s="22">
        <f t="shared" si="5"/>
        <v>1.9469026548672566</v>
      </c>
      <c r="T21" s="22">
        <f t="shared" si="6"/>
        <v>1.997</v>
      </c>
      <c r="U21" s="22">
        <f t="shared" si="7"/>
        <v>9.056047197640117</v>
      </c>
      <c r="V21" s="22">
        <f t="shared" si="8"/>
        <v>0</v>
      </c>
      <c r="W21" s="22">
        <f t="shared" si="9"/>
        <v>0.024707324740647595</v>
      </c>
      <c r="X21" s="22">
        <f t="shared" si="10"/>
        <v>0</v>
      </c>
      <c r="Y21" s="22">
        <f t="shared" si="11"/>
        <v>0</v>
      </c>
      <c r="Z21" s="22">
        <f t="shared" si="12"/>
        <v>0</v>
      </c>
      <c r="AA21" s="22"/>
      <c r="AB21" s="22">
        <f t="shared" si="13"/>
        <v>0.036585937500000006</v>
      </c>
      <c r="AC21" s="22">
        <f t="shared" si="14"/>
        <v>0.013278355263157893</v>
      </c>
      <c r="AD21" s="22">
        <f t="shared" si="15"/>
        <v>0.11895870206489674</v>
      </c>
      <c r="AE21" s="22">
        <f t="shared" si="16"/>
        <v>0.07429498525073745</v>
      </c>
      <c r="AF21" s="22">
        <f t="shared" si="17"/>
        <v>0.09539823008849557</v>
      </c>
      <c r="AG21" s="22">
        <f t="shared" si="18"/>
        <v>0.09785300000000001</v>
      </c>
      <c r="AH21" s="22">
        <f t="shared" si="19"/>
        <v>0.44374631268436576</v>
      </c>
      <c r="AI21" s="22">
        <f t="shared" si="20"/>
        <v>0</v>
      </c>
      <c r="AJ21" s="22">
        <f t="shared" si="21"/>
        <v>0.0012106589122917323</v>
      </c>
      <c r="AK21" s="22">
        <f t="shared" si="22"/>
        <v>0</v>
      </c>
      <c r="AL21" s="22">
        <f t="shared" si="23"/>
        <v>0</v>
      </c>
      <c r="AM21" s="22">
        <f t="shared" si="24"/>
        <v>0</v>
      </c>
    </row>
    <row r="22" spans="1:39" ht="15.75">
      <c r="A22" s="53">
        <v>1534</v>
      </c>
      <c r="B22" s="22">
        <v>20.432</v>
      </c>
      <c r="C22" s="22"/>
      <c r="D22" s="22">
        <v>0.66</v>
      </c>
      <c r="E22" s="22">
        <v>0.556</v>
      </c>
      <c r="F22" s="22">
        <v>0.598</v>
      </c>
      <c r="G22" s="22">
        <v>1.648</v>
      </c>
      <c r="H22" s="22"/>
      <c r="I22" s="22"/>
      <c r="J22" s="22">
        <v>79.088</v>
      </c>
      <c r="K22" s="22">
        <v>1.421</v>
      </c>
      <c r="L22" s="22"/>
      <c r="M22" s="22"/>
      <c r="N22" s="22"/>
      <c r="O22" s="22">
        <f t="shared" si="1"/>
        <v>0.9121428571428571</v>
      </c>
      <c r="P22" s="22">
        <f t="shared" si="2"/>
        <v>0</v>
      </c>
      <c r="Q22" s="22">
        <f t="shared" si="3"/>
        <v>1.9469026548672566</v>
      </c>
      <c r="R22" s="22">
        <f t="shared" si="4"/>
        <v>1.640117994100295</v>
      </c>
      <c r="S22" s="22">
        <f t="shared" si="5"/>
        <v>1.7640117994100293</v>
      </c>
      <c r="T22" s="22">
        <f t="shared" si="6"/>
        <v>1.648</v>
      </c>
      <c r="U22" s="22">
        <f t="shared" si="7"/>
        <v>0</v>
      </c>
      <c r="V22" s="22">
        <f t="shared" si="8"/>
        <v>0</v>
      </c>
      <c r="W22" s="22">
        <f t="shared" si="9"/>
        <v>0.024862621817038664</v>
      </c>
      <c r="X22" s="22">
        <f t="shared" si="10"/>
        <v>0.06343750000000001</v>
      </c>
      <c r="Y22" s="22">
        <f t="shared" si="11"/>
        <v>0</v>
      </c>
      <c r="Z22" s="22">
        <f t="shared" si="12"/>
        <v>0</v>
      </c>
      <c r="AA22" s="22"/>
      <c r="AB22" s="22">
        <f t="shared" si="13"/>
        <v>0.044695</v>
      </c>
      <c r="AC22" s="22">
        <f t="shared" si="14"/>
        <v>0</v>
      </c>
      <c r="AD22" s="22">
        <f t="shared" si="15"/>
        <v>0.09539823008849557</v>
      </c>
      <c r="AE22" s="22">
        <f t="shared" si="16"/>
        <v>0.08036578171091446</v>
      </c>
      <c r="AF22" s="22">
        <f t="shared" si="17"/>
        <v>0.08643657817109143</v>
      </c>
      <c r="AG22" s="22">
        <f t="shared" si="18"/>
        <v>0.080752</v>
      </c>
      <c r="AH22" s="22">
        <f t="shared" si="19"/>
        <v>0</v>
      </c>
      <c r="AI22" s="22">
        <f t="shared" si="20"/>
        <v>0</v>
      </c>
      <c r="AJ22" s="22">
        <f t="shared" si="21"/>
        <v>0.0012182684690348945</v>
      </c>
      <c r="AK22" s="22">
        <f t="shared" si="22"/>
        <v>0.0031084375000000005</v>
      </c>
      <c r="AL22" s="22">
        <f t="shared" si="23"/>
        <v>0</v>
      </c>
      <c r="AM22" s="22">
        <f t="shared" si="24"/>
        <v>0</v>
      </c>
    </row>
    <row r="23" spans="1:39" ht="15.75">
      <c r="A23" s="53">
        <v>1535</v>
      </c>
      <c r="B23" s="22">
        <v>5.785</v>
      </c>
      <c r="C23" s="22">
        <v>5.303</v>
      </c>
      <c r="D23" s="22">
        <v>0.704</v>
      </c>
      <c r="E23" s="22">
        <v>0.542</v>
      </c>
      <c r="F23" s="22">
        <v>0.603</v>
      </c>
      <c r="G23" s="22">
        <v>1.405</v>
      </c>
      <c r="H23" s="22"/>
      <c r="I23" s="22"/>
      <c r="J23" s="22">
        <v>77.13</v>
      </c>
      <c r="K23" s="22">
        <v>1.466</v>
      </c>
      <c r="L23" s="22"/>
      <c r="M23" s="22"/>
      <c r="N23" s="22"/>
      <c r="O23" s="22">
        <f t="shared" si="1"/>
        <v>0.25825892857142857</v>
      </c>
      <c r="P23" s="22">
        <f t="shared" si="2"/>
        <v>0.1162938596491228</v>
      </c>
      <c r="Q23" s="22">
        <f t="shared" si="3"/>
        <v>2.07669616519174</v>
      </c>
      <c r="R23" s="22">
        <f t="shared" si="4"/>
        <v>1.59882005899705</v>
      </c>
      <c r="S23" s="22">
        <f t="shared" si="5"/>
        <v>1.7787610619469025</v>
      </c>
      <c r="T23" s="22">
        <f t="shared" si="6"/>
        <v>1.405</v>
      </c>
      <c r="U23" s="22">
        <f t="shared" si="7"/>
        <v>0</v>
      </c>
      <c r="V23" s="22">
        <f t="shared" si="8"/>
        <v>0</v>
      </c>
      <c r="W23" s="22">
        <f t="shared" si="9"/>
        <v>0.024247092109399557</v>
      </c>
      <c r="X23" s="22">
        <f t="shared" si="10"/>
        <v>0.06544642857142857</v>
      </c>
      <c r="Y23" s="22">
        <f t="shared" si="11"/>
        <v>0</v>
      </c>
      <c r="Z23" s="22">
        <f t="shared" si="12"/>
        <v>0</v>
      </c>
      <c r="AA23" s="22"/>
      <c r="AB23" s="22">
        <f t="shared" si="13"/>
        <v>0.012654687500000001</v>
      </c>
      <c r="AC23" s="22">
        <f t="shared" si="14"/>
        <v>0.005698399122807017</v>
      </c>
      <c r="AD23" s="22">
        <f t="shared" si="15"/>
        <v>0.10175811209439527</v>
      </c>
      <c r="AE23" s="22">
        <f t="shared" si="16"/>
        <v>0.07834218289085546</v>
      </c>
      <c r="AF23" s="22">
        <f t="shared" si="17"/>
        <v>0.08715929203539823</v>
      </c>
      <c r="AG23" s="22">
        <f t="shared" si="18"/>
        <v>0.068845</v>
      </c>
      <c r="AH23" s="22">
        <f t="shared" si="19"/>
        <v>0</v>
      </c>
      <c r="AI23" s="22">
        <f t="shared" si="20"/>
        <v>0</v>
      </c>
      <c r="AJ23" s="22">
        <f t="shared" si="21"/>
        <v>0.0011881075133605783</v>
      </c>
      <c r="AK23" s="22">
        <f t="shared" si="22"/>
        <v>0.003206875</v>
      </c>
      <c r="AL23" s="22">
        <f t="shared" si="23"/>
        <v>0</v>
      </c>
      <c r="AM23" s="22">
        <f t="shared" si="24"/>
        <v>0</v>
      </c>
    </row>
    <row r="24" spans="1:39" ht="15.75">
      <c r="A24" s="53">
        <v>1536</v>
      </c>
      <c r="B24" s="22">
        <v>6.508</v>
      </c>
      <c r="C24" s="22">
        <v>11.328</v>
      </c>
      <c r="D24" s="22">
        <v>0.723</v>
      </c>
      <c r="E24" s="22">
        <v>0.501</v>
      </c>
      <c r="F24" s="22">
        <v>0.583</v>
      </c>
      <c r="G24" s="22">
        <v>1.265</v>
      </c>
      <c r="H24" s="22"/>
      <c r="I24" s="22"/>
      <c r="J24" s="22">
        <v>51.118</v>
      </c>
      <c r="K24" s="22"/>
      <c r="L24" s="22">
        <v>5.303</v>
      </c>
      <c r="M24" s="22">
        <v>2.169</v>
      </c>
      <c r="N24" s="22"/>
      <c r="O24" s="22">
        <f t="shared" si="1"/>
        <v>0.2905357142857143</v>
      </c>
      <c r="P24" s="22">
        <f t="shared" si="2"/>
        <v>0.24842105263157893</v>
      </c>
      <c r="Q24" s="22">
        <f t="shared" si="3"/>
        <v>2.1327433628318584</v>
      </c>
      <c r="R24" s="22">
        <f t="shared" si="4"/>
        <v>1.4778761061946901</v>
      </c>
      <c r="S24" s="22">
        <f t="shared" si="5"/>
        <v>1.7197640117994097</v>
      </c>
      <c r="T24" s="22">
        <f t="shared" si="6"/>
        <v>1.265</v>
      </c>
      <c r="U24" s="22">
        <f t="shared" si="7"/>
        <v>0</v>
      </c>
      <c r="V24" s="22">
        <f t="shared" si="8"/>
        <v>0</v>
      </c>
      <c r="W24" s="22">
        <f t="shared" si="9"/>
        <v>0.016069789374410563</v>
      </c>
      <c r="X24" s="22">
        <f t="shared" si="10"/>
        <v>0</v>
      </c>
      <c r="Y24" s="22">
        <f t="shared" si="11"/>
        <v>9.080479452054796</v>
      </c>
      <c r="Z24" s="22">
        <f t="shared" si="12"/>
        <v>3.714041095890411</v>
      </c>
      <c r="AA24" s="22"/>
      <c r="AB24" s="22">
        <f t="shared" si="13"/>
        <v>0.01423625</v>
      </c>
      <c r="AC24" s="22">
        <f t="shared" si="14"/>
        <v>0.012172631578947369</v>
      </c>
      <c r="AD24" s="22">
        <f t="shared" si="15"/>
        <v>0.10450442477876107</v>
      </c>
      <c r="AE24" s="22">
        <f t="shared" si="16"/>
        <v>0.07241592920353981</v>
      </c>
      <c r="AF24" s="22">
        <f t="shared" si="17"/>
        <v>0.08426843657817108</v>
      </c>
      <c r="AG24" s="22">
        <f t="shared" si="18"/>
        <v>0.061985</v>
      </c>
      <c r="AH24" s="22">
        <f t="shared" si="19"/>
        <v>0</v>
      </c>
      <c r="AI24" s="22">
        <f t="shared" si="20"/>
        <v>0</v>
      </c>
      <c r="AJ24" s="22">
        <f t="shared" si="21"/>
        <v>0.0007874196793461176</v>
      </c>
      <c r="AK24" s="22">
        <f t="shared" si="22"/>
        <v>0</v>
      </c>
      <c r="AL24" s="22">
        <f t="shared" si="23"/>
        <v>0.444943493150685</v>
      </c>
      <c r="AM24" s="22">
        <f t="shared" si="24"/>
        <v>0.18198801369863016</v>
      </c>
    </row>
    <row r="25" spans="1:39" ht="15.75">
      <c r="A25" s="53">
        <v>1537</v>
      </c>
      <c r="B25" s="22">
        <v>6.749</v>
      </c>
      <c r="C25" s="22">
        <v>8.195</v>
      </c>
      <c r="D25" s="22">
        <v>0.644</v>
      </c>
      <c r="E25" s="22">
        <v>0.342</v>
      </c>
      <c r="F25" s="22">
        <v>0.482</v>
      </c>
      <c r="G25" s="22">
        <v>1.186</v>
      </c>
      <c r="H25" s="22">
        <v>4.338</v>
      </c>
      <c r="I25" s="22"/>
      <c r="J25" s="22">
        <v>66.524</v>
      </c>
      <c r="K25" s="22">
        <v>2.712</v>
      </c>
      <c r="L25" s="22"/>
      <c r="M25" s="22">
        <v>1.687</v>
      </c>
      <c r="N25" s="22"/>
      <c r="O25" s="22">
        <f t="shared" si="1"/>
        <v>0.30129464285714286</v>
      </c>
      <c r="P25" s="22">
        <f t="shared" si="2"/>
        <v>0.17971491228070174</v>
      </c>
      <c r="Q25" s="22">
        <f t="shared" si="3"/>
        <v>1.8997050147492625</v>
      </c>
      <c r="R25" s="22">
        <f t="shared" si="4"/>
        <v>1.008849557522124</v>
      </c>
      <c r="S25" s="22">
        <f t="shared" si="5"/>
        <v>1.4218289085545721</v>
      </c>
      <c r="T25" s="22">
        <f t="shared" si="6"/>
        <v>1.186</v>
      </c>
      <c r="U25" s="22">
        <f t="shared" si="7"/>
        <v>12.79646017699115</v>
      </c>
      <c r="V25" s="22">
        <f t="shared" si="8"/>
        <v>0</v>
      </c>
      <c r="W25" s="22">
        <f t="shared" si="9"/>
        <v>0.020912920465262497</v>
      </c>
      <c r="X25" s="22">
        <f t="shared" si="10"/>
        <v>0.1210714285714286</v>
      </c>
      <c r="Y25" s="22">
        <f t="shared" si="11"/>
        <v>0</v>
      </c>
      <c r="Z25" s="22">
        <f t="shared" si="12"/>
        <v>2.8886986301369864</v>
      </c>
      <c r="AA25" s="22"/>
      <c r="AB25" s="22">
        <f t="shared" si="13"/>
        <v>0.0147634375</v>
      </c>
      <c r="AC25" s="22">
        <f t="shared" si="14"/>
        <v>0.008806030701754387</v>
      </c>
      <c r="AD25" s="22">
        <f t="shared" si="15"/>
        <v>0.09308554572271387</v>
      </c>
      <c r="AE25" s="22">
        <f t="shared" si="16"/>
        <v>0.049433628318584076</v>
      </c>
      <c r="AF25" s="22">
        <f t="shared" si="17"/>
        <v>0.06966961651917404</v>
      </c>
      <c r="AG25" s="22">
        <f t="shared" si="18"/>
        <v>0.058114</v>
      </c>
      <c r="AH25" s="22">
        <f t="shared" si="19"/>
        <v>0.6270265486725664</v>
      </c>
      <c r="AI25" s="22">
        <f t="shared" si="20"/>
        <v>0</v>
      </c>
      <c r="AJ25" s="22">
        <f t="shared" si="21"/>
        <v>0.0010247331027978623</v>
      </c>
      <c r="AK25" s="22">
        <f t="shared" si="22"/>
        <v>0.005932500000000001</v>
      </c>
      <c r="AL25" s="22">
        <f t="shared" si="23"/>
        <v>0</v>
      </c>
      <c r="AM25" s="22">
        <f t="shared" si="24"/>
        <v>0.14154623287671234</v>
      </c>
    </row>
    <row r="26" spans="1:39" ht="15.75">
      <c r="A26" s="53">
        <v>1538</v>
      </c>
      <c r="B26" s="22">
        <v>9.562</v>
      </c>
      <c r="C26" s="22">
        <v>25.308</v>
      </c>
      <c r="D26" s="22">
        <v>0.644</v>
      </c>
      <c r="E26" s="22">
        <v>0.362</v>
      </c>
      <c r="F26" s="22">
        <v>0.501</v>
      </c>
      <c r="G26" s="22">
        <v>1.126</v>
      </c>
      <c r="H26" s="22">
        <v>4.96</v>
      </c>
      <c r="I26" s="22"/>
      <c r="J26" s="22">
        <v>61.463</v>
      </c>
      <c r="K26" s="22"/>
      <c r="L26" s="22"/>
      <c r="M26" s="22"/>
      <c r="N26" s="22"/>
      <c r="O26" s="22">
        <f t="shared" si="1"/>
        <v>0.426875</v>
      </c>
      <c r="P26" s="22">
        <f t="shared" si="2"/>
        <v>0.5549999999999999</v>
      </c>
      <c r="Q26" s="22">
        <f t="shared" si="3"/>
        <v>1.8997050147492625</v>
      </c>
      <c r="R26" s="22">
        <f t="shared" si="4"/>
        <v>1.0678466076696165</v>
      </c>
      <c r="S26" s="22">
        <f t="shared" si="5"/>
        <v>1.4778761061946901</v>
      </c>
      <c r="T26" s="22">
        <f t="shared" si="6"/>
        <v>1.126</v>
      </c>
      <c r="U26" s="22">
        <f t="shared" si="7"/>
        <v>14.63126843657817</v>
      </c>
      <c r="V26" s="22">
        <f t="shared" si="8"/>
        <v>0</v>
      </c>
      <c r="W26" s="22">
        <f t="shared" si="9"/>
        <v>0.019321911348632505</v>
      </c>
      <c r="X26" s="22">
        <f t="shared" si="10"/>
        <v>0</v>
      </c>
      <c r="Y26" s="22">
        <f t="shared" si="11"/>
        <v>0</v>
      </c>
      <c r="Z26" s="22">
        <f t="shared" si="12"/>
        <v>0</v>
      </c>
      <c r="AA26" s="22"/>
      <c r="AB26" s="22">
        <f t="shared" si="13"/>
        <v>0.020916875</v>
      </c>
      <c r="AC26" s="22">
        <f t="shared" si="14"/>
        <v>0.027194999999999997</v>
      </c>
      <c r="AD26" s="22">
        <f t="shared" si="15"/>
        <v>0.09308554572271387</v>
      </c>
      <c r="AE26" s="22">
        <f t="shared" si="16"/>
        <v>0.05232448377581121</v>
      </c>
      <c r="AF26" s="22">
        <f t="shared" si="17"/>
        <v>0.07241592920353981</v>
      </c>
      <c r="AG26" s="22">
        <f t="shared" si="18"/>
        <v>0.055173999999999994</v>
      </c>
      <c r="AH26" s="22">
        <f t="shared" si="19"/>
        <v>0.7169321533923303</v>
      </c>
      <c r="AI26" s="22">
        <f t="shared" si="20"/>
        <v>0</v>
      </c>
      <c r="AJ26" s="22">
        <f t="shared" si="21"/>
        <v>0.0009467736560829928</v>
      </c>
      <c r="AK26" s="22">
        <f t="shared" si="22"/>
        <v>0</v>
      </c>
      <c r="AL26" s="22">
        <f t="shared" si="23"/>
        <v>0</v>
      </c>
      <c r="AM26" s="22">
        <f t="shared" si="24"/>
        <v>0</v>
      </c>
    </row>
    <row r="27" spans="1:39" ht="15.75">
      <c r="A27" s="53">
        <v>1539</v>
      </c>
      <c r="B27" s="22">
        <v>12.723</v>
      </c>
      <c r="C27" s="22">
        <v>12.723</v>
      </c>
      <c r="D27" s="22">
        <v>0.712</v>
      </c>
      <c r="E27" s="22">
        <v>0.365</v>
      </c>
      <c r="F27" s="22">
        <v>0.618</v>
      </c>
      <c r="G27" s="22">
        <v>1.349</v>
      </c>
      <c r="H27" s="22">
        <v>3.315</v>
      </c>
      <c r="I27" s="22"/>
      <c r="J27" s="22">
        <v>64.307</v>
      </c>
      <c r="K27" s="22"/>
      <c r="L27" s="22"/>
      <c r="M27" s="22"/>
      <c r="N27" s="22"/>
      <c r="O27" s="22">
        <f t="shared" si="1"/>
        <v>0.5679910714285715</v>
      </c>
      <c r="P27" s="22">
        <f t="shared" si="2"/>
        <v>0.27901315789473685</v>
      </c>
      <c r="Q27" s="22">
        <f t="shared" si="3"/>
        <v>2.1002949852507373</v>
      </c>
      <c r="R27" s="22">
        <f t="shared" si="4"/>
        <v>1.0766961651917404</v>
      </c>
      <c r="S27" s="22">
        <f t="shared" si="5"/>
        <v>1.823008849557522</v>
      </c>
      <c r="T27" s="22">
        <f t="shared" si="6"/>
        <v>1.349</v>
      </c>
      <c r="U27" s="22">
        <f t="shared" si="7"/>
        <v>9.778761061946902</v>
      </c>
      <c r="V27" s="22">
        <f t="shared" si="8"/>
        <v>0</v>
      </c>
      <c r="W27" s="22">
        <f t="shared" si="9"/>
        <v>0.020215969820811065</v>
      </c>
      <c r="X27" s="22">
        <f t="shared" si="10"/>
        <v>0</v>
      </c>
      <c r="Y27" s="22">
        <f t="shared" si="11"/>
        <v>0</v>
      </c>
      <c r="Z27" s="22">
        <f t="shared" si="12"/>
        <v>0</v>
      </c>
      <c r="AA27" s="22"/>
      <c r="AB27" s="22">
        <f t="shared" si="13"/>
        <v>0.027831562500000007</v>
      </c>
      <c r="AC27" s="22">
        <f t="shared" si="14"/>
        <v>0.013671644736842107</v>
      </c>
      <c r="AD27" s="22">
        <f t="shared" si="15"/>
        <v>0.10291445427728613</v>
      </c>
      <c r="AE27" s="22">
        <f t="shared" si="16"/>
        <v>0.05275811209439528</v>
      </c>
      <c r="AF27" s="22">
        <f t="shared" si="17"/>
        <v>0.08932743362831859</v>
      </c>
      <c r="AG27" s="22">
        <f t="shared" si="18"/>
        <v>0.06610100000000001</v>
      </c>
      <c r="AH27" s="22">
        <f t="shared" si="19"/>
        <v>0.4791592920353982</v>
      </c>
      <c r="AI27" s="22">
        <f t="shared" si="20"/>
        <v>0</v>
      </c>
      <c r="AJ27" s="22">
        <f t="shared" si="21"/>
        <v>0.0009905825212197423</v>
      </c>
      <c r="AK27" s="22">
        <f t="shared" si="22"/>
        <v>0</v>
      </c>
      <c r="AL27" s="22">
        <f t="shared" si="23"/>
        <v>0</v>
      </c>
      <c r="AM27" s="22">
        <f t="shared" si="24"/>
        <v>0</v>
      </c>
    </row>
    <row r="28" spans="1:39" ht="15.75">
      <c r="A28" s="53">
        <v>1540</v>
      </c>
      <c r="B28" s="22">
        <v>21.242</v>
      </c>
      <c r="C28" s="22"/>
      <c r="D28" s="22">
        <v>0.733</v>
      </c>
      <c r="E28" s="22">
        <v>0.386</v>
      </c>
      <c r="F28" s="22">
        <v>0.77</v>
      </c>
      <c r="G28" s="22">
        <v>1.869</v>
      </c>
      <c r="H28" s="22">
        <v>2.776</v>
      </c>
      <c r="I28" s="22"/>
      <c r="J28" s="22">
        <v>69.396</v>
      </c>
      <c r="K28" s="22"/>
      <c r="L28" s="22"/>
      <c r="M28" s="22">
        <v>1.619</v>
      </c>
      <c r="N28" s="22"/>
      <c r="O28" s="22">
        <f t="shared" si="1"/>
        <v>0.9483035714285716</v>
      </c>
      <c r="P28" s="22">
        <f t="shared" si="2"/>
        <v>0</v>
      </c>
      <c r="Q28" s="22">
        <f t="shared" si="3"/>
        <v>2.1622418879056045</v>
      </c>
      <c r="R28" s="22">
        <f t="shared" si="4"/>
        <v>1.1386430678466075</v>
      </c>
      <c r="S28" s="22">
        <f t="shared" si="5"/>
        <v>2.271386430678466</v>
      </c>
      <c r="T28" s="22">
        <f t="shared" si="6"/>
        <v>1.869</v>
      </c>
      <c r="U28" s="22">
        <f t="shared" si="7"/>
        <v>8.188790560471976</v>
      </c>
      <c r="V28" s="22">
        <f t="shared" si="8"/>
        <v>0</v>
      </c>
      <c r="W28" s="22">
        <f t="shared" si="9"/>
        <v>0.021815781200880225</v>
      </c>
      <c r="X28" s="22">
        <f t="shared" si="10"/>
        <v>0</v>
      </c>
      <c r="Y28" s="22">
        <f t="shared" si="11"/>
        <v>0</v>
      </c>
      <c r="Z28" s="22">
        <f t="shared" si="12"/>
        <v>2.772260273972603</v>
      </c>
      <c r="AA28" s="22"/>
      <c r="AB28" s="22">
        <f t="shared" si="13"/>
        <v>0.04646687500000001</v>
      </c>
      <c r="AC28" s="22">
        <f t="shared" si="14"/>
        <v>0</v>
      </c>
      <c r="AD28" s="22">
        <f t="shared" si="15"/>
        <v>0.10594985250737463</v>
      </c>
      <c r="AE28" s="22">
        <f t="shared" si="16"/>
        <v>0.05579351032448377</v>
      </c>
      <c r="AF28" s="22">
        <f t="shared" si="17"/>
        <v>0.11129793510324483</v>
      </c>
      <c r="AG28" s="22">
        <f t="shared" si="18"/>
        <v>0.09158100000000001</v>
      </c>
      <c r="AH28" s="22">
        <f t="shared" si="19"/>
        <v>0.40125073746312684</v>
      </c>
      <c r="AI28" s="22">
        <f t="shared" si="20"/>
        <v>0</v>
      </c>
      <c r="AJ28" s="22">
        <f t="shared" si="21"/>
        <v>0.001068973278843131</v>
      </c>
      <c r="AK28" s="22">
        <f t="shared" si="22"/>
        <v>0</v>
      </c>
      <c r="AL28" s="22">
        <f t="shared" si="23"/>
        <v>0</v>
      </c>
      <c r="AM28" s="22">
        <f t="shared" si="24"/>
        <v>0.13584075342465754</v>
      </c>
    </row>
    <row r="29" spans="1:39" ht="15.75">
      <c r="A29" s="53">
        <v>1541</v>
      </c>
      <c r="B29" s="22">
        <v>4.626</v>
      </c>
      <c r="C29" s="22">
        <v>17.349</v>
      </c>
      <c r="D29" s="22">
        <v>0.791</v>
      </c>
      <c r="E29" s="22">
        <v>0.423</v>
      </c>
      <c r="F29" s="22">
        <v>0.81</v>
      </c>
      <c r="G29" s="22">
        <v>1.696</v>
      </c>
      <c r="H29" s="22">
        <v>5.205</v>
      </c>
      <c r="I29" s="22"/>
      <c r="J29" s="22">
        <v>74.022</v>
      </c>
      <c r="K29" s="22"/>
      <c r="L29" s="22"/>
      <c r="M29" s="22"/>
      <c r="N29" s="22"/>
      <c r="O29" s="22">
        <f t="shared" si="1"/>
        <v>0.20651785714285717</v>
      </c>
      <c r="P29" s="22">
        <f t="shared" si="2"/>
        <v>0.38046052631578947</v>
      </c>
      <c r="Q29" s="22">
        <f t="shared" si="3"/>
        <v>2.3333333333333335</v>
      </c>
      <c r="R29" s="22">
        <f t="shared" si="4"/>
        <v>1.247787610619469</v>
      </c>
      <c r="S29" s="22">
        <f t="shared" si="5"/>
        <v>2.3893805309734515</v>
      </c>
      <c r="T29" s="22">
        <f t="shared" si="6"/>
        <v>1.696</v>
      </c>
      <c r="U29" s="22">
        <f t="shared" si="7"/>
        <v>15.353982300884955</v>
      </c>
      <c r="V29" s="22">
        <f t="shared" si="8"/>
        <v>0</v>
      </c>
      <c r="W29" s="22">
        <f t="shared" si="9"/>
        <v>0.023270040867651682</v>
      </c>
      <c r="X29" s="22">
        <f t="shared" si="10"/>
        <v>0</v>
      </c>
      <c r="Y29" s="22">
        <f t="shared" si="11"/>
        <v>0</v>
      </c>
      <c r="Z29" s="22">
        <f t="shared" si="12"/>
        <v>0</v>
      </c>
      <c r="AA29" s="22"/>
      <c r="AB29" s="22">
        <f t="shared" si="13"/>
        <v>0.010119375000000002</v>
      </c>
      <c r="AC29" s="22">
        <f t="shared" si="14"/>
        <v>0.018642565789473684</v>
      </c>
      <c r="AD29" s="22">
        <f t="shared" si="15"/>
        <v>0.11433333333333334</v>
      </c>
      <c r="AE29" s="22">
        <f t="shared" si="16"/>
        <v>0.06114159292035398</v>
      </c>
      <c r="AF29" s="22">
        <f t="shared" si="17"/>
        <v>0.11707964601769913</v>
      </c>
      <c r="AG29" s="22">
        <f t="shared" si="18"/>
        <v>0.083104</v>
      </c>
      <c r="AH29" s="22">
        <f t="shared" si="19"/>
        <v>0.7523451327433628</v>
      </c>
      <c r="AI29" s="22">
        <f t="shared" si="20"/>
        <v>0</v>
      </c>
      <c r="AJ29" s="22">
        <f t="shared" si="21"/>
        <v>0.0011402320025149324</v>
      </c>
      <c r="AK29" s="22">
        <f t="shared" si="22"/>
        <v>0</v>
      </c>
      <c r="AL29" s="22">
        <f t="shared" si="23"/>
        <v>0</v>
      </c>
      <c r="AM29" s="22">
        <f t="shared" si="24"/>
        <v>0</v>
      </c>
    </row>
    <row r="30" spans="1:39" ht="15.75">
      <c r="A30" s="53">
        <v>1542</v>
      </c>
      <c r="B30" s="22">
        <v>5.783</v>
      </c>
      <c r="C30" s="22">
        <v>14.804</v>
      </c>
      <c r="D30" s="22">
        <v>0.694</v>
      </c>
      <c r="E30" s="22">
        <v>0.444</v>
      </c>
      <c r="F30" s="22">
        <v>0.636</v>
      </c>
      <c r="G30" s="22">
        <v>1.369</v>
      </c>
      <c r="H30" s="22">
        <v>5.281</v>
      </c>
      <c r="I30" s="22"/>
      <c r="J30" s="22"/>
      <c r="K30" s="22"/>
      <c r="L30" s="22"/>
      <c r="M30" s="22">
        <v>1.504</v>
      </c>
      <c r="N30" s="22"/>
      <c r="O30" s="22">
        <f t="shared" si="1"/>
        <v>0.2581696428571429</v>
      </c>
      <c r="P30" s="22">
        <f t="shared" si="2"/>
        <v>0.3246491228070175</v>
      </c>
      <c r="Q30" s="22">
        <f t="shared" si="3"/>
        <v>2.047197640117994</v>
      </c>
      <c r="R30" s="22">
        <f t="shared" si="4"/>
        <v>1.309734513274336</v>
      </c>
      <c r="S30" s="22">
        <f t="shared" si="5"/>
        <v>1.8761061946902653</v>
      </c>
      <c r="T30" s="22">
        <f t="shared" si="6"/>
        <v>1.369</v>
      </c>
      <c r="U30" s="22">
        <f t="shared" si="7"/>
        <v>15.578171091445427</v>
      </c>
      <c r="V30" s="22">
        <f t="shared" si="8"/>
        <v>0</v>
      </c>
      <c r="W30" s="22">
        <f t="shared" si="9"/>
        <v>0</v>
      </c>
      <c r="X30" s="22">
        <f t="shared" si="10"/>
        <v>0</v>
      </c>
      <c r="Y30" s="22">
        <f t="shared" si="11"/>
        <v>0</v>
      </c>
      <c r="Z30" s="22">
        <f t="shared" si="12"/>
        <v>2.5753424657534247</v>
      </c>
      <c r="AA30" s="22"/>
      <c r="AB30" s="22">
        <f t="shared" si="13"/>
        <v>0.012650312500000002</v>
      </c>
      <c r="AC30" s="22">
        <f t="shared" si="14"/>
        <v>0.015907807017543858</v>
      </c>
      <c r="AD30" s="22">
        <f t="shared" si="15"/>
        <v>0.10031268436578171</v>
      </c>
      <c r="AE30" s="22">
        <f t="shared" si="16"/>
        <v>0.06417699115044247</v>
      </c>
      <c r="AF30" s="22">
        <f t="shared" si="17"/>
        <v>0.091929203539823</v>
      </c>
      <c r="AG30" s="22">
        <f t="shared" si="18"/>
        <v>0.067081</v>
      </c>
      <c r="AH30" s="22">
        <f t="shared" si="19"/>
        <v>0.7633303834808259</v>
      </c>
      <c r="AI30" s="22">
        <f t="shared" si="20"/>
        <v>0</v>
      </c>
      <c r="AJ30" s="22">
        <f t="shared" si="21"/>
        <v>0</v>
      </c>
      <c r="AK30" s="22">
        <f t="shared" si="22"/>
        <v>0</v>
      </c>
      <c r="AL30" s="22">
        <f t="shared" si="23"/>
        <v>0</v>
      </c>
      <c r="AM30" s="22">
        <f t="shared" si="24"/>
        <v>0.12619178082191781</v>
      </c>
    </row>
    <row r="31" spans="1:39" ht="15.75">
      <c r="A31" s="53">
        <v>1543</v>
      </c>
      <c r="B31" s="22">
        <v>5.552</v>
      </c>
      <c r="C31" s="22">
        <v>23.132</v>
      </c>
      <c r="D31" s="22">
        <v>0.694</v>
      </c>
      <c r="E31" s="22">
        <v>0.405</v>
      </c>
      <c r="F31" s="22">
        <v>0.655</v>
      </c>
      <c r="G31" s="22">
        <v>1.312</v>
      </c>
      <c r="H31" s="22">
        <v>4.626</v>
      </c>
      <c r="I31" s="22"/>
      <c r="J31" s="22"/>
      <c r="K31" s="22"/>
      <c r="L31" s="22"/>
      <c r="M31" s="22"/>
      <c r="N31" s="22"/>
      <c r="O31" s="22">
        <f t="shared" si="1"/>
        <v>0.24785714285714286</v>
      </c>
      <c r="P31" s="22">
        <f t="shared" si="2"/>
        <v>0.507280701754386</v>
      </c>
      <c r="Q31" s="22">
        <f t="shared" si="3"/>
        <v>2.047197640117994</v>
      </c>
      <c r="R31" s="22">
        <f t="shared" si="4"/>
        <v>1.1946902654867257</v>
      </c>
      <c r="S31" s="22">
        <f t="shared" si="5"/>
        <v>1.9321533923303835</v>
      </c>
      <c r="T31" s="22">
        <f t="shared" si="6"/>
        <v>1.312</v>
      </c>
      <c r="U31" s="22">
        <f t="shared" si="7"/>
        <v>13.646017699115044</v>
      </c>
      <c r="V31" s="22">
        <f t="shared" si="8"/>
        <v>0</v>
      </c>
      <c r="W31" s="22">
        <f t="shared" si="9"/>
        <v>0</v>
      </c>
      <c r="X31" s="22">
        <f t="shared" si="10"/>
        <v>0</v>
      </c>
      <c r="Y31" s="22">
        <f t="shared" si="11"/>
        <v>0</v>
      </c>
      <c r="Z31" s="22">
        <f t="shared" si="12"/>
        <v>0</v>
      </c>
      <c r="AA31" s="22"/>
      <c r="AB31" s="22">
        <f t="shared" si="13"/>
        <v>0.012145000000000001</v>
      </c>
      <c r="AC31" s="22">
        <f t="shared" si="14"/>
        <v>0.024856754385964915</v>
      </c>
      <c r="AD31" s="22">
        <f t="shared" si="15"/>
        <v>0.10031268436578171</v>
      </c>
      <c r="AE31" s="22">
        <f t="shared" si="16"/>
        <v>0.058539823008849565</v>
      </c>
      <c r="AF31" s="22">
        <f t="shared" si="17"/>
        <v>0.0946755162241888</v>
      </c>
      <c r="AG31" s="22">
        <f t="shared" si="18"/>
        <v>0.06428800000000001</v>
      </c>
      <c r="AH31" s="22">
        <f t="shared" si="19"/>
        <v>0.6686548672566371</v>
      </c>
      <c r="AI31" s="22">
        <f t="shared" si="20"/>
        <v>0</v>
      </c>
      <c r="AJ31" s="22">
        <f t="shared" si="21"/>
        <v>0</v>
      </c>
      <c r="AK31" s="22">
        <f t="shared" si="22"/>
        <v>0</v>
      </c>
      <c r="AL31" s="22">
        <f t="shared" si="23"/>
        <v>0</v>
      </c>
      <c r="AM31" s="22">
        <f t="shared" si="24"/>
        <v>0</v>
      </c>
    </row>
    <row r="32" spans="1:39" ht="15.75">
      <c r="A32" s="53">
        <v>1544</v>
      </c>
      <c r="B32" s="22"/>
      <c r="C32" s="22">
        <v>10.409</v>
      </c>
      <c r="D32" s="22">
        <v>0.655</v>
      </c>
      <c r="E32" s="22">
        <v>0.386</v>
      </c>
      <c r="F32" s="22"/>
      <c r="G32" s="22">
        <v>1.175</v>
      </c>
      <c r="H32" s="22">
        <v>3.238</v>
      </c>
      <c r="I32" s="22"/>
      <c r="J32" s="22">
        <v>69.396</v>
      </c>
      <c r="K32" s="22"/>
      <c r="L32" s="22"/>
      <c r="M32" s="22"/>
      <c r="N32" s="22"/>
      <c r="O32" s="22">
        <f t="shared" si="1"/>
        <v>0</v>
      </c>
      <c r="P32" s="22">
        <f t="shared" si="2"/>
        <v>0.22826754385964912</v>
      </c>
      <c r="Q32" s="22">
        <f t="shared" si="3"/>
        <v>1.9321533923303835</v>
      </c>
      <c r="R32" s="22">
        <f t="shared" si="4"/>
        <v>1.1386430678466075</v>
      </c>
      <c r="S32" s="22">
        <f t="shared" si="5"/>
        <v>0</v>
      </c>
      <c r="T32" s="22">
        <f t="shared" si="6"/>
        <v>1.175</v>
      </c>
      <c r="U32" s="22">
        <f t="shared" si="7"/>
        <v>9.551622418879056</v>
      </c>
      <c r="V32" s="22">
        <f t="shared" si="8"/>
        <v>0</v>
      </c>
      <c r="W32" s="22">
        <f t="shared" si="9"/>
        <v>0.021815781200880225</v>
      </c>
      <c r="X32" s="22">
        <f t="shared" si="10"/>
        <v>0</v>
      </c>
      <c r="Y32" s="22">
        <f t="shared" si="11"/>
        <v>0</v>
      </c>
      <c r="Z32" s="22">
        <f t="shared" si="12"/>
        <v>0</v>
      </c>
      <c r="AA32" s="22"/>
      <c r="AB32" s="22">
        <f t="shared" si="13"/>
        <v>0</v>
      </c>
      <c r="AC32" s="22">
        <f t="shared" si="14"/>
        <v>0.011185109649122808</v>
      </c>
      <c r="AD32" s="22">
        <f t="shared" si="15"/>
        <v>0.0946755162241888</v>
      </c>
      <c r="AE32" s="22">
        <f t="shared" si="16"/>
        <v>0.05579351032448377</v>
      </c>
      <c r="AF32" s="22">
        <f t="shared" si="17"/>
        <v>0</v>
      </c>
      <c r="AG32" s="22">
        <f t="shared" si="18"/>
        <v>0.057575</v>
      </c>
      <c r="AH32" s="22">
        <f t="shared" si="19"/>
        <v>0.46802949852507375</v>
      </c>
      <c r="AI32" s="22">
        <f t="shared" si="20"/>
        <v>0</v>
      </c>
      <c r="AJ32" s="22">
        <f t="shared" si="21"/>
        <v>0.001068973278843131</v>
      </c>
      <c r="AK32" s="22">
        <f t="shared" si="22"/>
        <v>0</v>
      </c>
      <c r="AL32" s="22">
        <f t="shared" si="23"/>
        <v>0</v>
      </c>
      <c r="AM32" s="22">
        <f t="shared" si="24"/>
        <v>0</v>
      </c>
    </row>
    <row r="33" spans="1:39" ht="15.75">
      <c r="A33" s="53">
        <v>1545</v>
      </c>
      <c r="B33" s="22">
        <v>7.504</v>
      </c>
      <c r="C33" s="22"/>
      <c r="D33" s="22"/>
      <c r="E33" s="22">
        <v>0.428</v>
      </c>
      <c r="F33" s="22">
        <v>0.595</v>
      </c>
      <c r="G33" s="22">
        <v>1.431</v>
      </c>
      <c r="H33" s="22">
        <v>5.293</v>
      </c>
      <c r="I33" s="22"/>
      <c r="J33" s="22"/>
      <c r="K33" s="22"/>
      <c r="L33" s="22"/>
      <c r="M33" s="22"/>
      <c r="N33" s="22"/>
      <c r="O33" s="22">
        <f t="shared" si="1"/>
        <v>0.335</v>
      </c>
      <c r="P33" s="22">
        <f t="shared" si="2"/>
        <v>0</v>
      </c>
      <c r="Q33" s="22">
        <f t="shared" si="3"/>
        <v>0</v>
      </c>
      <c r="R33" s="22">
        <f t="shared" si="4"/>
        <v>1.262536873156342</v>
      </c>
      <c r="S33" s="22">
        <f t="shared" si="5"/>
        <v>1.7551622418879054</v>
      </c>
      <c r="T33" s="22">
        <f t="shared" si="6"/>
        <v>1.431</v>
      </c>
      <c r="U33" s="22">
        <f t="shared" si="7"/>
        <v>15.613569321533923</v>
      </c>
      <c r="V33" s="22">
        <f t="shared" si="8"/>
        <v>0</v>
      </c>
      <c r="W33" s="22">
        <f t="shared" si="9"/>
        <v>0</v>
      </c>
      <c r="X33" s="22">
        <f t="shared" si="10"/>
        <v>0</v>
      </c>
      <c r="Y33" s="22">
        <f t="shared" si="11"/>
        <v>0</v>
      </c>
      <c r="Z33" s="22">
        <f t="shared" si="12"/>
        <v>0</v>
      </c>
      <c r="AA33" s="22"/>
      <c r="AB33" s="22">
        <f t="shared" si="13"/>
        <v>0.016415000000000003</v>
      </c>
      <c r="AC33" s="22">
        <f t="shared" si="14"/>
        <v>0</v>
      </c>
      <c r="AD33" s="22">
        <f t="shared" si="15"/>
        <v>0</v>
      </c>
      <c r="AE33" s="22">
        <f t="shared" si="16"/>
        <v>0.06186430678466076</v>
      </c>
      <c r="AF33" s="22">
        <f t="shared" si="17"/>
        <v>0.08600294985250737</v>
      </c>
      <c r="AG33" s="22">
        <f t="shared" si="18"/>
        <v>0.070119</v>
      </c>
      <c r="AH33" s="22">
        <f t="shared" si="19"/>
        <v>0.7650648967551622</v>
      </c>
      <c r="AI33" s="22">
        <f t="shared" si="20"/>
        <v>0</v>
      </c>
      <c r="AJ33" s="22">
        <f t="shared" si="21"/>
        <v>0</v>
      </c>
      <c r="AK33" s="22">
        <f t="shared" si="22"/>
        <v>0</v>
      </c>
      <c r="AL33" s="22">
        <f t="shared" si="23"/>
        <v>0</v>
      </c>
      <c r="AM33" s="22">
        <f t="shared" si="24"/>
        <v>0</v>
      </c>
    </row>
    <row r="34" spans="1:39" ht="15.75">
      <c r="A34" s="53">
        <v>1546</v>
      </c>
      <c r="B34" s="22">
        <v>5.053</v>
      </c>
      <c r="C34" s="22">
        <v>19.613</v>
      </c>
      <c r="D34" s="22"/>
      <c r="E34" s="22">
        <v>0.539</v>
      </c>
      <c r="F34" s="22"/>
      <c r="G34" s="22">
        <v>1.226</v>
      </c>
      <c r="H34" s="22">
        <v>5.238</v>
      </c>
      <c r="I34" s="22"/>
      <c r="J34" s="22"/>
      <c r="K34" s="22"/>
      <c r="L34" s="22"/>
      <c r="M34" s="22"/>
      <c r="N34" s="22"/>
      <c r="O34" s="22">
        <f t="shared" si="1"/>
        <v>0.22558035714285715</v>
      </c>
      <c r="P34" s="22">
        <f t="shared" si="2"/>
        <v>0.43010964912280697</v>
      </c>
      <c r="Q34" s="22">
        <f t="shared" si="3"/>
        <v>0</v>
      </c>
      <c r="R34" s="22">
        <f t="shared" si="4"/>
        <v>1.5899705014749261</v>
      </c>
      <c r="S34" s="22">
        <f t="shared" si="5"/>
        <v>0</v>
      </c>
      <c r="T34" s="22">
        <f t="shared" si="6"/>
        <v>1.226</v>
      </c>
      <c r="U34" s="22">
        <f t="shared" si="7"/>
        <v>15.451327433628318</v>
      </c>
      <c r="V34" s="22">
        <f t="shared" si="8"/>
        <v>0</v>
      </c>
      <c r="W34" s="22">
        <f t="shared" si="9"/>
        <v>0</v>
      </c>
      <c r="X34" s="22">
        <f t="shared" si="10"/>
        <v>0</v>
      </c>
      <c r="Y34" s="22">
        <f t="shared" si="11"/>
        <v>0</v>
      </c>
      <c r="Z34" s="22">
        <f t="shared" si="12"/>
        <v>0</v>
      </c>
      <c r="AA34" s="22"/>
      <c r="AB34" s="22">
        <f t="shared" si="13"/>
        <v>0.0110534375</v>
      </c>
      <c r="AC34" s="22">
        <f t="shared" si="14"/>
        <v>0.02107537280701754</v>
      </c>
      <c r="AD34" s="22">
        <f t="shared" si="15"/>
        <v>0</v>
      </c>
      <c r="AE34" s="22">
        <f t="shared" si="16"/>
        <v>0.07790855457227139</v>
      </c>
      <c r="AF34" s="22">
        <f t="shared" si="17"/>
        <v>0</v>
      </c>
      <c r="AG34" s="22">
        <f t="shared" si="18"/>
        <v>0.060074</v>
      </c>
      <c r="AH34" s="22">
        <f t="shared" si="19"/>
        <v>0.7571150442477876</v>
      </c>
      <c r="AI34" s="22">
        <f t="shared" si="20"/>
        <v>0</v>
      </c>
      <c r="AJ34" s="22">
        <f t="shared" si="21"/>
        <v>0</v>
      </c>
      <c r="AK34" s="22">
        <f t="shared" si="22"/>
        <v>0</v>
      </c>
      <c r="AL34" s="22">
        <f t="shared" si="23"/>
        <v>0</v>
      </c>
      <c r="AM34" s="22">
        <f t="shared" si="24"/>
        <v>0</v>
      </c>
    </row>
    <row r="35" spans="1:39" ht="15.75">
      <c r="A35" s="53">
        <v>1547</v>
      </c>
      <c r="B35" s="22"/>
      <c r="C35" s="22">
        <v>58.617</v>
      </c>
      <c r="D35" s="22">
        <v>0.631</v>
      </c>
      <c r="E35" s="22">
        <v>0.408</v>
      </c>
      <c r="F35" s="22">
        <v>0.595</v>
      </c>
      <c r="G35" s="22">
        <v>1.355</v>
      </c>
      <c r="H35" s="22">
        <v>4.977</v>
      </c>
      <c r="I35" s="22"/>
      <c r="J35" s="22">
        <v>52.377</v>
      </c>
      <c r="K35" s="22">
        <v>1.114</v>
      </c>
      <c r="L35" s="22"/>
      <c r="M35" s="22">
        <v>1.041</v>
      </c>
      <c r="N35" s="22"/>
      <c r="O35" s="22">
        <f t="shared" si="1"/>
        <v>0</v>
      </c>
      <c r="P35" s="22">
        <f t="shared" si="2"/>
        <v>1.2854605263157894</v>
      </c>
      <c r="Q35" s="22">
        <f t="shared" si="3"/>
        <v>1.8613569321533923</v>
      </c>
      <c r="R35" s="22">
        <f t="shared" si="4"/>
        <v>1.2035398230088494</v>
      </c>
      <c r="S35" s="22">
        <f t="shared" si="5"/>
        <v>1.7551622418879054</v>
      </c>
      <c r="T35" s="22">
        <f t="shared" si="6"/>
        <v>1.355</v>
      </c>
      <c r="U35" s="22">
        <f t="shared" si="7"/>
        <v>14.68141592920354</v>
      </c>
      <c r="V35" s="22">
        <f t="shared" si="8"/>
        <v>0</v>
      </c>
      <c r="W35" s="22">
        <f t="shared" si="9"/>
        <v>0.016465576862621817</v>
      </c>
      <c r="X35" s="22">
        <f t="shared" si="10"/>
        <v>0.049732142857142864</v>
      </c>
      <c r="Y35" s="22">
        <f t="shared" si="11"/>
        <v>0</v>
      </c>
      <c r="Z35" s="22">
        <f t="shared" si="12"/>
        <v>1.7825342465753424</v>
      </c>
      <c r="AA35" s="22"/>
      <c r="AB35" s="22">
        <f t="shared" si="13"/>
        <v>0</v>
      </c>
      <c r="AC35" s="22">
        <f t="shared" si="14"/>
        <v>0.06298756578947369</v>
      </c>
      <c r="AD35" s="22">
        <f t="shared" si="15"/>
        <v>0.09120648967551623</v>
      </c>
      <c r="AE35" s="22">
        <f t="shared" si="16"/>
        <v>0.058973451327433625</v>
      </c>
      <c r="AF35" s="22">
        <f t="shared" si="17"/>
        <v>0.08600294985250737</v>
      </c>
      <c r="AG35" s="22">
        <f t="shared" si="18"/>
        <v>0.066395</v>
      </c>
      <c r="AH35" s="22">
        <f t="shared" si="19"/>
        <v>0.7193893805309735</v>
      </c>
      <c r="AI35" s="22">
        <f t="shared" si="20"/>
        <v>0</v>
      </c>
      <c r="AJ35" s="22">
        <f t="shared" si="21"/>
        <v>0.000806813266268469</v>
      </c>
      <c r="AK35" s="22">
        <f t="shared" si="22"/>
        <v>0.0024368750000000002</v>
      </c>
      <c r="AL35" s="22">
        <f t="shared" si="23"/>
        <v>0</v>
      </c>
      <c r="AM35" s="22">
        <f t="shared" si="24"/>
        <v>0.08734417808219178</v>
      </c>
    </row>
    <row r="36" spans="1:39" ht="15.75">
      <c r="A36" s="53">
        <v>1548</v>
      </c>
      <c r="B36" s="22"/>
      <c r="C36" s="22">
        <v>23.552</v>
      </c>
      <c r="D36" s="22"/>
      <c r="E36" s="22"/>
      <c r="F36" s="22"/>
      <c r="G36" s="22">
        <v>1.504</v>
      </c>
      <c r="H36" s="22">
        <v>5.906</v>
      </c>
      <c r="I36" s="22"/>
      <c r="J36" s="22"/>
      <c r="K36" s="22">
        <v>1.114</v>
      </c>
      <c r="L36" s="22">
        <v>4.012</v>
      </c>
      <c r="M36" s="22">
        <v>1.337</v>
      </c>
      <c r="N36" s="22"/>
      <c r="O36" s="22">
        <f t="shared" si="1"/>
        <v>0</v>
      </c>
      <c r="P36" s="22">
        <f t="shared" si="2"/>
        <v>0.5164912280701754</v>
      </c>
      <c r="Q36" s="22">
        <f t="shared" si="3"/>
        <v>0</v>
      </c>
      <c r="R36" s="22">
        <f t="shared" si="4"/>
        <v>0</v>
      </c>
      <c r="S36" s="22">
        <f t="shared" si="5"/>
        <v>0</v>
      </c>
      <c r="T36" s="22">
        <f t="shared" si="6"/>
        <v>1.504</v>
      </c>
      <c r="U36" s="22">
        <f t="shared" si="7"/>
        <v>17.42182890855457</v>
      </c>
      <c r="V36" s="22">
        <f t="shared" si="8"/>
        <v>0</v>
      </c>
      <c r="W36" s="22">
        <f t="shared" si="9"/>
        <v>0</v>
      </c>
      <c r="X36" s="22">
        <f t="shared" si="10"/>
        <v>0.049732142857142864</v>
      </c>
      <c r="Y36" s="22">
        <f t="shared" si="11"/>
        <v>6.869863013698629</v>
      </c>
      <c r="Z36" s="22">
        <f t="shared" si="12"/>
        <v>2.289383561643836</v>
      </c>
      <c r="AA36" s="22"/>
      <c r="AB36" s="22">
        <f t="shared" si="13"/>
        <v>0</v>
      </c>
      <c r="AC36" s="22">
        <f t="shared" si="14"/>
        <v>0.025308070175438596</v>
      </c>
      <c r="AD36" s="22">
        <f t="shared" si="15"/>
        <v>0</v>
      </c>
      <c r="AE36" s="22">
        <f t="shared" si="16"/>
        <v>0</v>
      </c>
      <c r="AF36" s="22">
        <f t="shared" si="17"/>
        <v>0</v>
      </c>
      <c r="AG36" s="22">
        <f t="shared" si="18"/>
        <v>0.073696</v>
      </c>
      <c r="AH36" s="22">
        <f t="shared" si="19"/>
        <v>0.853669616519174</v>
      </c>
      <c r="AI36" s="22">
        <f t="shared" si="20"/>
        <v>0</v>
      </c>
      <c r="AJ36" s="22">
        <f t="shared" si="21"/>
        <v>0</v>
      </c>
      <c r="AK36" s="22">
        <f t="shared" si="22"/>
        <v>0.0024368750000000002</v>
      </c>
      <c r="AL36" s="22">
        <f t="shared" si="23"/>
        <v>0.33662328767123284</v>
      </c>
      <c r="AM36" s="22">
        <f t="shared" si="24"/>
        <v>0.11217979452054797</v>
      </c>
    </row>
    <row r="37" spans="1:39" ht="15.75">
      <c r="A37" s="53">
        <v>1549</v>
      </c>
      <c r="B37" s="22">
        <v>16.047</v>
      </c>
      <c r="C37" s="22">
        <v>15.602</v>
      </c>
      <c r="D37" s="22"/>
      <c r="E37" s="22">
        <v>0.464</v>
      </c>
      <c r="F37" s="22"/>
      <c r="G37" s="22">
        <v>1.672</v>
      </c>
      <c r="H37" s="22">
        <v>4.458</v>
      </c>
      <c r="I37" s="22"/>
      <c r="J37" s="22">
        <v>75.779</v>
      </c>
      <c r="K37" s="22">
        <v>1.114</v>
      </c>
      <c r="L37" s="22"/>
      <c r="M37" s="22">
        <v>1.282</v>
      </c>
      <c r="N37" s="22"/>
      <c r="O37" s="22">
        <f t="shared" si="1"/>
        <v>0.7163839285714286</v>
      </c>
      <c r="P37" s="22">
        <f t="shared" si="2"/>
        <v>0.34214912280701754</v>
      </c>
      <c r="Q37" s="22">
        <f t="shared" si="3"/>
        <v>0</v>
      </c>
      <c r="R37" s="22">
        <f t="shared" si="4"/>
        <v>1.368731563421829</v>
      </c>
      <c r="S37" s="22">
        <f t="shared" si="5"/>
        <v>0</v>
      </c>
      <c r="T37" s="22">
        <f t="shared" si="6"/>
        <v>1.672</v>
      </c>
      <c r="U37" s="22">
        <f t="shared" si="7"/>
        <v>13.150442477876107</v>
      </c>
      <c r="V37" s="22">
        <f t="shared" si="8"/>
        <v>0</v>
      </c>
      <c r="W37" s="22">
        <f t="shared" si="9"/>
        <v>0.0238223828984596</v>
      </c>
      <c r="X37" s="22">
        <f t="shared" si="10"/>
        <v>0.049732142857142864</v>
      </c>
      <c r="Y37" s="22">
        <f t="shared" si="11"/>
        <v>0</v>
      </c>
      <c r="Z37" s="22">
        <f t="shared" si="12"/>
        <v>2.195205479452055</v>
      </c>
      <c r="AA37" s="22"/>
      <c r="AB37" s="22">
        <f t="shared" si="13"/>
        <v>0.035102812500000004</v>
      </c>
      <c r="AC37" s="22">
        <f t="shared" si="14"/>
        <v>0.01676530701754386</v>
      </c>
      <c r="AD37" s="22">
        <f t="shared" si="15"/>
        <v>0</v>
      </c>
      <c r="AE37" s="22">
        <f t="shared" si="16"/>
        <v>0.06706784660766962</v>
      </c>
      <c r="AF37" s="22">
        <f t="shared" si="17"/>
        <v>0</v>
      </c>
      <c r="AG37" s="22">
        <f t="shared" si="18"/>
        <v>0.081928</v>
      </c>
      <c r="AH37" s="22">
        <f t="shared" si="19"/>
        <v>0.6443716814159293</v>
      </c>
      <c r="AI37" s="22">
        <f t="shared" si="20"/>
        <v>0</v>
      </c>
      <c r="AJ37" s="22">
        <f t="shared" si="21"/>
        <v>0.0011672967620245205</v>
      </c>
      <c r="AK37" s="22">
        <f t="shared" si="22"/>
        <v>0.0024368750000000002</v>
      </c>
      <c r="AL37" s="22">
        <f t="shared" si="23"/>
        <v>0</v>
      </c>
      <c r="AM37" s="22">
        <f t="shared" si="24"/>
        <v>0.1075650684931507</v>
      </c>
    </row>
    <row r="38" spans="1:39" ht="15.75">
      <c r="A38" s="53">
        <v>1550</v>
      </c>
      <c r="B38" s="22">
        <v>12.778</v>
      </c>
      <c r="C38" s="22">
        <v>20.059</v>
      </c>
      <c r="D38" s="22">
        <v>0.669</v>
      </c>
      <c r="E38" s="22">
        <v>0.446</v>
      </c>
      <c r="F38" s="22"/>
      <c r="G38" s="22">
        <v>1.467</v>
      </c>
      <c r="H38" s="22">
        <v>4.792</v>
      </c>
      <c r="I38" s="22"/>
      <c r="J38" s="22"/>
      <c r="K38" s="22"/>
      <c r="L38" s="22"/>
      <c r="M38" s="22">
        <v>1.449</v>
      </c>
      <c r="N38" s="22"/>
      <c r="O38" s="22">
        <f t="shared" si="1"/>
        <v>0.5704464285714286</v>
      </c>
      <c r="P38" s="22">
        <f t="shared" si="2"/>
        <v>0.43989035087719297</v>
      </c>
      <c r="Q38" s="22">
        <f t="shared" si="3"/>
        <v>1.9734513274336283</v>
      </c>
      <c r="R38" s="22">
        <f t="shared" si="4"/>
        <v>1.3156342182890854</v>
      </c>
      <c r="S38" s="22">
        <f t="shared" si="5"/>
        <v>0</v>
      </c>
      <c r="T38" s="22">
        <f t="shared" si="6"/>
        <v>1.467</v>
      </c>
      <c r="U38" s="22">
        <f t="shared" si="7"/>
        <v>14.13569321533923</v>
      </c>
      <c r="V38" s="22">
        <f t="shared" si="8"/>
        <v>0</v>
      </c>
      <c r="W38" s="22">
        <f t="shared" si="9"/>
        <v>0</v>
      </c>
      <c r="X38" s="22">
        <f t="shared" si="10"/>
        <v>0</v>
      </c>
      <c r="Y38" s="22">
        <f t="shared" si="11"/>
        <v>0</v>
      </c>
      <c r="Z38" s="22">
        <f t="shared" si="12"/>
        <v>2.481164383561644</v>
      </c>
      <c r="AA38" s="22"/>
      <c r="AB38" s="22">
        <f t="shared" si="13"/>
        <v>0.027951875</v>
      </c>
      <c r="AC38" s="22">
        <f t="shared" si="14"/>
        <v>0.021554627192982456</v>
      </c>
      <c r="AD38" s="22">
        <f t="shared" si="15"/>
        <v>0.09669911504424779</v>
      </c>
      <c r="AE38" s="22">
        <f t="shared" si="16"/>
        <v>0.06446607669616519</v>
      </c>
      <c r="AF38" s="22">
        <f t="shared" si="17"/>
        <v>0</v>
      </c>
      <c r="AG38" s="22">
        <f t="shared" si="18"/>
        <v>0.071883</v>
      </c>
      <c r="AH38" s="22">
        <f t="shared" si="19"/>
        <v>0.6926489675516223</v>
      </c>
      <c r="AI38" s="22">
        <f t="shared" si="20"/>
        <v>0</v>
      </c>
      <c r="AJ38" s="22">
        <f t="shared" si="21"/>
        <v>0</v>
      </c>
      <c r="AK38" s="22">
        <f t="shared" si="22"/>
        <v>0</v>
      </c>
      <c r="AL38" s="22">
        <f t="shared" si="23"/>
        <v>0</v>
      </c>
      <c r="AM38" s="22">
        <f t="shared" si="24"/>
        <v>0.12157705479452055</v>
      </c>
    </row>
    <row r="39" spans="1:39" ht="15.75">
      <c r="A39" s="53">
        <v>1551</v>
      </c>
      <c r="B39" s="22">
        <v>18.053</v>
      </c>
      <c r="C39" s="22">
        <v>6.241</v>
      </c>
      <c r="D39" s="22">
        <v>0.631</v>
      </c>
      <c r="E39" s="22">
        <v>0.446</v>
      </c>
      <c r="F39" s="22">
        <v>0.595</v>
      </c>
      <c r="G39" s="22">
        <v>1.542</v>
      </c>
      <c r="H39" s="22">
        <v>4.531</v>
      </c>
      <c r="I39" s="22"/>
      <c r="J39" s="22">
        <v>76.894</v>
      </c>
      <c r="K39" s="22"/>
      <c r="L39" s="22"/>
      <c r="M39" s="22">
        <v>1.709</v>
      </c>
      <c r="N39" s="22"/>
      <c r="O39" s="22">
        <f t="shared" si="1"/>
        <v>0.8059375000000001</v>
      </c>
      <c r="P39" s="22">
        <f t="shared" si="2"/>
        <v>0.1368640350877193</v>
      </c>
      <c r="Q39" s="22">
        <f t="shared" si="3"/>
        <v>1.8613569321533923</v>
      </c>
      <c r="R39" s="22">
        <f t="shared" si="4"/>
        <v>1.3156342182890854</v>
      </c>
      <c r="S39" s="22">
        <f t="shared" si="5"/>
        <v>1.7551622418879054</v>
      </c>
      <c r="T39" s="22">
        <f t="shared" si="6"/>
        <v>1.542</v>
      </c>
      <c r="U39" s="22">
        <f t="shared" si="7"/>
        <v>13.365781710914453</v>
      </c>
      <c r="V39" s="22">
        <f t="shared" si="8"/>
        <v>0</v>
      </c>
      <c r="W39" s="22">
        <f t="shared" si="9"/>
        <v>0.024172901603269414</v>
      </c>
      <c r="X39" s="22">
        <f t="shared" si="10"/>
        <v>0</v>
      </c>
      <c r="Y39" s="22">
        <f t="shared" si="11"/>
        <v>0</v>
      </c>
      <c r="Z39" s="22">
        <f t="shared" si="12"/>
        <v>2.926369863013699</v>
      </c>
      <c r="AA39" s="22"/>
      <c r="AB39" s="22">
        <f t="shared" si="13"/>
        <v>0.0394909375</v>
      </c>
      <c r="AC39" s="22">
        <f t="shared" si="14"/>
        <v>0.006706337719298246</v>
      </c>
      <c r="AD39" s="22">
        <f t="shared" si="15"/>
        <v>0.09120648967551623</v>
      </c>
      <c r="AE39" s="22">
        <f t="shared" si="16"/>
        <v>0.06446607669616519</v>
      </c>
      <c r="AF39" s="22">
        <f t="shared" si="17"/>
        <v>0.08600294985250737</v>
      </c>
      <c r="AG39" s="22">
        <f t="shared" si="18"/>
        <v>0.075558</v>
      </c>
      <c r="AH39" s="22">
        <f t="shared" si="19"/>
        <v>0.6549233038348082</v>
      </c>
      <c r="AI39" s="22">
        <f t="shared" si="20"/>
        <v>0</v>
      </c>
      <c r="AJ39" s="22">
        <f t="shared" si="21"/>
        <v>0.0011844721785602013</v>
      </c>
      <c r="AK39" s="22">
        <f t="shared" si="22"/>
        <v>0</v>
      </c>
      <c r="AL39" s="22">
        <f t="shared" si="23"/>
        <v>0</v>
      </c>
      <c r="AM39" s="22">
        <f t="shared" si="24"/>
        <v>0.14339212328767126</v>
      </c>
    </row>
    <row r="40" spans="1:39" ht="15.75">
      <c r="A40" s="53">
        <v>1552</v>
      </c>
      <c r="B40" s="22">
        <v>1.59</v>
      </c>
      <c r="C40" s="22"/>
      <c r="D40" s="22"/>
      <c r="E40" s="22"/>
      <c r="F40" s="22"/>
      <c r="G40" s="22">
        <v>1.431</v>
      </c>
      <c r="H40" s="22">
        <v>4.977</v>
      </c>
      <c r="I40" s="22"/>
      <c r="J40" s="22">
        <v>80.237</v>
      </c>
      <c r="K40" s="22">
        <v>1.114</v>
      </c>
      <c r="L40" s="22"/>
      <c r="M40" s="22">
        <v>1.783</v>
      </c>
      <c r="N40" s="22"/>
      <c r="O40" s="22">
        <f t="shared" si="1"/>
        <v>0.07098214285714287</v>
      </c>
      <c r="P40" s="22">
        <f t="shared" si="2"/>
        <v>0</v>
      </c>
      <c r="Q40" s="22">
        <f t="shared" si="3"/>
        <v>0</v>
      </c>
      <c r="R40" s="22">
        <f t="shared" si="4"/>
        <v>0</v>
      </c>
      <c r="S40" s="22">
        <f t="shared" si="5"/>
        <v>0</v>
      </c>
      <c r="T40" s="22">
        <f t="shared" si="6"/>
        <v>1.431</v>
      </c>
      <c r="U40" s="22">
        <f t="shared" si="7"/>
        <v>14.68141592920354</v>
      </c>
      <c r="V40" s="22">
        <f t="shared" si="8"/>
        <v>0</v>
      </c>
      <c r="W40" s="22">
        <f t="shared" si="9"/>
        <v>0.025223828984596037</v>
      </c>
      <c r="X40" s="22">
        <f t="shared" si="10"/>
        <v>0.049732142857142864</v>
      </c>
      <c r="Y40" s="22">
        <f t="shared" si="11"/>
        <v>0</v>
      </c>
      <c r="Z40" s="22">
        <f t="shared" si="12"/>
        <v>3.053082191780822</v>
      </c>
      <c r="AA40" s="22"/>
      <c r="AB40" s="22">
        <f t="shared" si="13"/>
        <v>0.0034781250000000007</v>
      </c>
      <c r="AC40" s="22">
        <f t="shared" si="14"/>
        <v>0</v>
      </c>
      <c r="AD40" s="22">
        <f t="shared" si="15"/>
        <v>0</v>
      </c>
      <c r="AE40" s="22">
        <f t="shared" si="16"/>
        <v>0</v>
      </c>
      <c r="AF40" s="22">
        <f t="shared" si="17"/>
        <v>0</v>
      </c>
      <c r="AG40" s="22">
        <f t="shared" si="18"/>
        <v>0.070119</v>
      </c>
      <c r="AH40" s="22">
        <f t="shared" si="19"/>
        <v>0.7193893805309735</v>
      </c>
      <c r="AI40" s="22">
        <f t="shared" si="20"/>
        <v>0</v>
      </c>
      <c r="AJ40" s="22">
        <f t="shared" si="21"/>
        <v>0.0012359676202452058</v>
      </c>
      <c r="AK40" s="22">
        <f t="shared" si="22"/>
        <v>0.0024368750000000002</v>
      </c>
      <c r="AL40" s="22">
        <f t="shared" si="23"/>
        <v>0</v>
      </c>
      <c r="AM40" s="22">
        <f t="shared" si="24"/>
        <v>0.1496010273972603</v>
      </c>
    </row>
    <row r="41" spans="1:39" ht="15.75">
      <c r="A41" s="53">
        <v>1553</v>
      </c>
      <c r="B41" s="22">
        <v>17.874</v>
      </c>
      <c r="C41" s="22"/>
      <c r="D41" s="22"/>
      <c r="E41" s="22"/>
      <c r="F41" s="22"/>
      <c r="G41" s="22">
        <v>1.504</v>
      </c>
      <c r="H41" s="22">
        <v>5.349</v>
      </c>
      <c r="I41" s="22"/>
      <c r="J41" s="22">
        <v>78.008</v>
      </c>
      <c r="K41" s="22">
        <v>1.114</v>
      </c>
      <c r="L41" s="22"/>
      <c r="M41" s="22"/>
      <c r="N41" s="22"/>
      <c r="O41" s="22">
        <f t="shared" si="1"/>
        <v>0.7979464285714286</v>
      </c>
      <c r="P41" s="22">
        <f t="shared" si="2"/>
        <v>0</v>
      </c>
      <c r="Q41" s="22">
        <f t="shared" si="3"/>
        <v>0</v>
      </c>
      <c r="R41" s="22">
        <f t="shared" si="4"/>
        <v>0</v>
      </c>
      <c r="S41" s="22">
        <f t="shared" si="5"/>
        <v>0</v>
      </c>
      <c r="T41" s="22">
        <f t="shared" si="6"/>
        <v>1.504</v>
      </c>
      <c r="U41" s="22">
        <f t="shared" si="7"/>
        <v>15.778761061946902</v>
      </c>
      <c r="V41" s="22">
        <f t="shared" si="8"/>
        <v>0</v>
      </c>
      <c r="W41" s="22">
        <f t="shared" si="9"/>
        <v>0.02452310594152782</v>
      </c>
      <c r="X41" s="22">
        <f t="shared" si="10"/>
        <v>0.049732142857142864</v>
      </c>
      <c r="Y41" s="22">
        <f t="shared" si="11"/>
        <v>0</v>
      </c>
      <c r="Z41" s="22">
        <f t="shared" si="12"/>
        <v>0</v>
      </c>
      <c r="AA41" s="22"/>
      <c r="AB41" s="22">
        <f t="shared" si="13"/>
        <v>0.039099375000000006</v>
      </c>
      <c r="AC41" s="22">
        <f t="shared" si="14"/>
        <v>0</v>
      </c>
      <c r="AD41" s="22">
        <f t="shared" si="15"/>
        <v>0</v>
      </c>
      <c r="AE41" s="22">
        <f t="shared" si="16"/>
        <v>0</v>
      </c>
      <c r="AF41" s="22">
        <f t="shared" si="17"/>
        <v>0</v>
      </c>
      <c r="AG41" s="22">
        <f t="shared" si="18"/>
        <v>0.073696</v>
      </c>
      <c r="AH41" s="22">
        <f t="shared" si="19"/>
        <v>0.7731592920353982</v>
      </c>
      <c r="AI41" s="22">
        <f t="shared" si="20"/>
        <v>0</v>
      </c>
      <c r="AJ41" s="22">
        <f t="shared" si="21"/>
        <v>0.0012016321911348634</v>
      </c>
      <c r="AK41" s="22">
        <f t="shared" si="22"/>
        <v>0.0024368750000000002</v>
      </c>
      <c r="AL41" s="22">
        <f t="shared" si="23"/>
        <v>0</v>
      </c>
      <c r="AM41" s="22">
        <f t="shared" si="24"/>
        <v>0</v>
      </c>
    </row>
    <row r="42" spans="1:39" ht="15.75">
      <c r="A42" s="53">
        <v>1554</v>
      </c>
      <c r="B42" s="22">
        <v>13.373</v>
      </c>
      <c r="C42" s="22">
        <v>29.81</v>
      </c>
      <c r="D42" s="22">
        <v>0.818</v>
      </c>
      <c r="E42" s="22">
        <v>0.372</v>
      </c>
      <c r="F42" s="22">
        <v>0.854</v>
      </c>
      <c r="G42" s="22">
        <v>1.542</v>
      </c>
      <c r="H42" s="22">
        <v>5.461</v>
      </c>
      <c r="I42" s="22"/>
      <c r="J42" s="22">
        <v>83.023</v>
      </c>
      <c r="K42" s="22">
        <v>1.152</v>
      </c>
      <c r="L42" s="22"/>
      <c r="M42" s="22"/>
      <c r="N42" s="22"/>
      <c r="O42" s="22">
        <f t="shared" si="1"/>
        <v>0.5970089285714286</v>
      </c>
      <c r="P42" s="22">
        <f t="shared" si="2"/>
        <v>0.6537280701754385</v>
      </c>
      <c r="Q42" s="22">
        <f t="shared" si="3"/>
        <v>2.412979351032448</v>
      </c>
      <c r="R42" s="22">
        <f t="shared" si="4"/>
        <v>1.0973451327433628</v>
      </c>
      <c r="S42" s="22">
        <f t="shared" si="5"/>
        <v>2.519174041297935</v>
      </c>
      <c r="T42" s="22">
        <f t="shared" si="6"/>
        <v>1.542</v>
      </c>
      <c r="U42" s="22">
        <f t="shared" si="7"/>
        <v>16.10914454277286</v>
      </c>
      <c r="V42" s="22">
        <f t="shared" si="8"/>
        <v>0</v>
      </c>
      <c r="W42" s="22">
        <f t="shared" si="9"/>
        <v>0.02609965419679346</v>
      </c>
      <c r="X42" s="22">
        <f t="shared" si="10"/>
        <v>0.05142857142857143</v>
      </c>
      <c r="Y42" s="22">
        <f t="shared" si="11"/>
        <v>0</v>
      </c>
      <c r="Z42" s="22">
        <f t="shared" si="12"/>
        <v>0</v>
      </c>
      <c r="AA42" s="22"/>
      <c r="AB42" s="22">
        <f t="shared" si="13"/>
        <v>0.029253437500000003</v>
      </c>
      <c r="AC42" s="22">
        <f t="shared" si="14"/>
        <v>0.03203267543859649</v>
      </c>
      <c r="AD42" s="22">
        <f t="shared" si="15"/>
        <v>0.11823598820058996</v>
      </c>
      <c r="AE42" s="22">
        <f t="shared" si="16"/>
        <v>0.053769911504424776</v>
      </c>
      <c r="AF42" s="22">
        <f t="shared" si="17"/>
        <v>0.12343952802359881</v>
      </c>
      <c r="AG42" s="22">
        <f t="shared" si="18"/>
        <v>0.075558</v>
      </c>
      <c r="AH42" s="22">
        <f t="shared" si="19"/>
        <v>0.7893480825958702</v>
      </c>
      <c r="AI42" s="22">
        <f t="shared" si="20"/>
        <v>0</v>
      </c>
      <c r="AJ42" s="22">
        <f t="shared" si="21"/>
        <v>0.0012788830556428796</v>
      </c>
      <c r="AK42" s="22">
        <f t="shared" si="22"/>
        <v>0.00252</v>
      </c>
      <c r="AL42" s="22">
        <f t="shared" si="23"/>
        <v>0</v>
      </c>
      <c r="AM42" s="22">
        <f t="shared" si="24"/>
        <v>0</v>
      </c>
    </row>
    <row r="43" spans="1:39" ht="15.75">
      <c r="A43" s="53">
        <v>1555</v>
      </c>
      <c r="B43" s="22">
        <v>24.127</v>
      </c>
      <c r="C43" s="22">
        <v>25.631</v>
      </c>
      <c r="D43" s="22">
        <v>0.854</v>
      </c>
      <c r="E43" s="22">
        <v>0.742</v>
      </c>
      <c r="F43" s="22">
        <v>0.892</v>
      </c>
      <c r="G43" s="22">
        <v>1.839</v>
      </c>
      <c r="H43" s="22">
        <v>6.853</v>
      </c>
      <c r="I43" s="22"/>
      <c r="J43" s="22">
        <v>93.61</v>
      </c>
      <c r="K43" s="22">
        <v>1.114</v>
      </c>
      <c r="L43" s="22"/>
      <c r="M43" s="22"/>
      <c r="N43" s="22"/>
      <c r="O43" s="22">
        <f t="shared" si="1"/>
        <v>1.0770982142857144</v>
      </c>
      <c r="P43" s="22">
        <f t="shared" si="2"/>
        <v>0.5620833333333333</v>
      </c>
      <c r="Q43" s="22">
        <f t="shared" si="3"/>
        <v>2.519174041297935</v>
      </c>
      <c r="R43" s="22">
        <f t="shared" si="4"/>
        <v>2.1887905604719764</v>
      </c>
      <c r="S43" s="22">
        <f t="shared" si="5"/>
        <v>2.631268436578171</v>
      </c>
      <c r="T43" s="22">
        <f t="shared" si="6"/>
        <v>1.839</v>
      </c>
      <c r="U43" s="22">
        <f t="shared" si="7"/>
        <v>20.215339233038346</v>
      </c>
      <c r="V43" s="22">
        <f t="shared" si="8"/>
        <v>0</v>
      </c>
      <c r="W43" s="22">
        <f t="shared" si="9"/>
        <v>0.029427852876453945</v>
      </c>
      <c r="X43" s="22">
        <f t="shared" si="10"/>
        <v>0.049732142857142864</v>
      </c>
      <c r="Y43" s="22">
        <f t="shared" si="11"/>
        <v>0</v>
      </c>
      <c r="Z43" s="22">
        <f t="shared" si="12"/>
        <v>0</v>
      </c>
      <c r="AA43" s="22"/>
      <c r="AB43" s="22">
        <f t="shared" si="13"/>
        <v>0.05277781250000001</v>
      </c>
      <c r="AC43" s="22">
        <f t="shared" si="14"/>
        <v>0.02754208333333333</v>
      </c>
      <c r="AD43" s="22">
        <f t="shared" si="15"/>
        <v>0.12343952802359881</v>
      </c>
      <c r="AE43" s="22">
        <f t="shared" si="16"/>
        <v>0.10725073746312684</v>
      </c>
      <c r="AF43" s="22">
        <f t="shared" si="17"/>
        <v>0.12893215339233038</v>
      </c>
      <c r="AG43" s="22">
        <f t="shared" si="18"/>
        <v>0.090111</v>
      </c>
      <c r="AH43" s="22">
        <f t="shared" si="19"/>
        <v>0.990551622418879</v>
      </c>
      <c r="AI43" s="22">
        <f t="shared" si="20"/>
        <v>0</v>
      </c>
      <c r="AJ43" s="22">
        <f t="shared" si="21"/>
        <v>0.0014419647909462434</v>
      </c>
      <c r="AK43" s="22">
        <f t="shared" si="22"/>
        <v>0.0024368750000000002</v>
      </c>
      <c r="AL43" s="22">
        <f t="shared" si="23"/>
        <v>0</v>
      </c>
      <c r="AM43" s="22">
        <f t="shared" si="24"/>
        <v>0</v>
      </c>
    </row>
    <row r="44" spans="1:39" ht="15.75">
      <c r="A44" s="53">
        <v>1556</v>
      </c>
      <c r="B44" s="22">
        <v>19.631</v>
      </c>
      <c r="C44" s="22">
        <v>14.933</v>
      </c>
      <c r="D44" s="22">
        <v>0.929</v>
      </c>
      <c r="E44" s="22"/>
      <c r="F44" s="22">
        <v>0.892</v>
      </c>
      <c r="G44" s="22">
        <v>1.709</v>
      </c>
      <c r="H44" s="22">
        <v>5.795</v>
      </c>
      <c r="I44" s="22"/>
      <c r="J44" s="22">
        <v>89.152</v>
      </c>
      <c r="K44" s="22">
        <v>1.264</v>
      </c>
      <c r="L44" s="22"/>
      <c r="M44" s="22">
        <v>1.487</v>
      </c>
      <c r="N44" s="22"/>
      <c r="O44" s="22">
        <f t="shared" si="1"/>
        <v>0.8763839285714287</v>
      </c>
      <c r="P44" s="22">
        <f t="shared" si="2"/>
        <v>0.32747807017543856</v>
      </c>
      <c r="Q44" s="22">
        <f t="shared" si="3"/>
        <v>2.7404129793510323</v>
      </c>
      <c r="R44" s="22">
        <f t="shared" si="4"/>
        <v>0</v>
      </c>
      <c r="S44" s="22">
        <f t="shared" si="5"/>
        <v>2.631268436578171</v>
      </c>
      <c r="T44" s="22">
        <f t="shared" si="6"/>
        <v>1.709</v>
      </c>
      <c r="U44" s="22">
        <f t="shared" si="7"/>
        <v>17.094395280235986</v>
      </c>
      <c r="V44" s="22">
        <f t="shared" si="8"/>
        <v>0</v>
      </c>
      <c r="W44" s="22">
        <f t="shared" si="9"/>
        <v>0.02802640679031751</v>
      </c>
      <c r="X44" s="22">
        <f t="shared" si="10"/>
        <v>0.05642857142857143</v>
      </c>
      <c r="Y44" s="22">
        <f t="shared" si="11"/>
        <v>0</v>
      </c>
      <c r="Z44" s="22">
        <f t="shared" si="12"/>
        <v>2.5462328767123292</v>
      </c>
      <c r="AA44" s="22"/>
      <c r="AB44" s="22">
        <f t="shared" si="13"/>
        <v>0.042942812500000004</v>
      </c>
      <c r="AC44" s="22">
        <f t="shared" si="14"/>
        <v>0.01604642543859649</v>
      </c>
      <c r="AD44" s="22">
        <f t="shared" si="15"/>
        <v>0.1342802359882006</v>
      </c>
      <c r="AE44" s="22">
        <f t="shared" si="16"/>
        <v>0</v>
      </c>
      <c r="AF44" s="22">
        <f t="shared" si="17"/>
        <v>0.12893215339233038</v>
      </c>
      <c r="AG44" s="22">
        <f t="shared" si="18"/>
        <v>0.08374100000000001</v>
      </c>
      <c r="AH44" s="22">
        <f t="shared" si="19"/>
        <v>0.8376253687315633</v>
      </c>
      <c r="AI44" s="22">
        <f t="shared" si="20"/>
        <v>0</v>
      </c>
      <c r="AJ44" s="22">
        <f t="shared" si="21"/>
        <v>0.001373293932725558</v>
      </c>
      <c r="AK44" s="22">
        <f t="shared" si="22"/>
        <v>0.002765</v>
      </c>
      <c r="AL44" s="22">
        <f t="shared" si="23"/>
        <v>0</v>
      </c>
      <c r="AM44" s="22">
        <f t="shared" si="24"/>
        <v>0.12476541095890414</v>
      </c>
    </row>
    <row r="45" spans="1:39" ht="15.75">
      <c r="A45" s="53">
        <v>1557</v>
      </c>
      <c r="B45" s="22">
        <v>22.027</v>
      </c>
      <c r="C45" s="22">
        <v>15.824</v>
      </c>
      <c r="D45" s="22">
        <v>0.854</v>
      </c>
      <c r="E45" s="22">
        <v>0.446</v>
      </c>
      <c r="F45" s="22">
        <v>0.874</v>
      </c>
      <c r="G45" s="22">
        <v>1.839</v>
      </c>
      <c r="H45" s="22">
        <v>4.754</v>
      </c>
      <c r="I45" s="22"/>
      <c r="J45" s="22">
        <v>89.152</v>
      </c>
      <c r="K45" s="22">
        <v>1.114</v>
      </c>
      <c r="L45" s="22"/>
      <c r="M45" s="22"/>
      <c r="N45" s="22"/>
      <c r="O45" s="22">
        <f t="shared" si="1"/>
        <v>0.9833482142857144</v>
      </c>
      <c r="P45" s="22">
        <f t="shared" si="2"/>
        <v>0.3470175438596491</v>
      </c>
      <c r="Q45" s="22">
        <f t="shared" si="3"/>
        <v>2.519174041297935</v>
      </c>
      <c r="R45" s="22">
        <f t="shared" si="4"/>
        <v>1.3156342182890854</v>
      </c>
      <c r="S45" s="22">
        <f t="shared" si="5"/>
        <v>2.5781710914454274</v>
      </c>
      <c r="T45" s="22">
        <f t="shared" si="6"/>
        <v>1.839</v>
      </c>
      <c r="U45" s="22">
        <f t="shared" si="7"/>
        <v>14.023598820058995</v>
      </c>
      <c r="V45" s="22">
        <f t="shared" si="8"/>
        <v>0</v>
      </c>
      <c r="W45" s="22">
        <f t="shared" si="9"/>
        <v>0.02802640679031751</v>
      </c>
      <c r="X45" s="22">
        <f t="shared" si="10"/>
        <v>0.049732142857142864</v>
      </c>
      <c r="Y45" s="22">
        <f t="shared" si="11"/>
        <v>0</v>
      </c>
      <c r="Z45" s="22">
        <f t="shared" si="12"/>
        <v>0</v>
      </c>
      <c r="AA45" s="22"/>
      <c r="AB45" s="22">
        <f t="shared" si="13"/>
        <v>0.048184062500000006</v>
      </c>
      <c r="AC45" s="22">
        <f t="shared" si="14"/>
        <v>0.017003859649122807</v>
      </c>
      <c r="AD45" s="22">
        <f t="shared" si="15"/>
        <v>0.12343952802359881</v>
      </c>
      <c r="AE45" s="22">
        <f t="shared" si="16"/>
        <v>0.06446607669616519</v>
      </c>
      <c r="AF45" s="22">
        <f t="shared" si="17"/>
        <v>0.12633038348082595</v>
      </c>
      <c r="AG45" s="22">
        <f t="shared" si="18"/>
        <v>0.090111</v>
      </c>
      <c r="AH45" s="22">
        <f t="shared" si="19"/>
        <v>0.6871563421828908</v>
      </c>
      <c r="AI45" s="22">
        <f t="shared" si="20"/>
        <v>0</v>
      </c>
      <c r="AJ45" s="22">
        <f t="shared" si="21"/>
        <v>0.001373293932725558</v>
      </c>
      <c r="AK45" s="22">
        <f t="shared" si="22"/>
        <v>0.0024368750000000002</v>
      </c>
      <c r="AL45" s="22">
        <f t="shared" si="23"/>
        <v>0</v>
      </c>
      <c r="AM45" s="22">
        <f t="shared" si="24"/>
        <v>0</v>
      </c>
    </row>
    <row r="46" spans="1:39" ht="15.75">
      <c r="A46" s="53">
        <v>1558</v>
      </c>
      <c r="B46" s="22">
        <v>18.053</v>
      </c>
      <c r="C46" s="22">
        <v>22.344</v>
      </c>
      <c r="D46" s="22">
        <v>1.17</v>
      </c>
      <c r="E46" s="22">
        <v>0.595</v>
      </c>
      <c r="F46" s="22">
        <v>1.041</v>
      </c>
      <c r="G46" s="22">
        <v>2.267</v>
      </c>
      <c r="H46" s="22">
        <v>4.754</v>
      </c>
      <c r="I46" s="22"/>
      <c r="J46" s="22">
        <v>106.982</v>
      </c>
      <c r="K46" s="22">
        <v>1.431</v>
      </c>
      <c r="L46" s="22"/>
      <c r="M46" s="22"/>
      <c r="N46" s="22"/>
      <c r="O46" s="22">
        <f t="shared" si="1"/>
        <v>0.8059375000000001</v>
      </c>
      <c r="P46" s="22">
        <f t="shared" si="2"/>
        <v>0.49</v>
      </c>
      <c r="Q46" s="22">
        <f t="shared" si="3"/>
        <v>3.451327433628318</v>
      </c>
      <c r="R46" s="22">
        <f t="shared" si="4"/>
        <v>1.7551622418879054</v>
      </c>
      <c r="S46" s="22">
        <f t="shared" si="5"/>
        <v>3.070796460176991</v>
      </c>
      <c r="T46" s="22">
        <f t="shared" si="6"/>
        <v>2.267</v>
      </c>
      <c r="U46" s="22">
        <f t="shared" si="7"/>
        <v>14.023598820058995</v>
      </c>
      <c r="V46" s="22">
        <f t="shared" si="8"/>
        <v>0</v>
      </c>
      <c r="W46" s="22">
        <f t="shared" si="9"/>
        <v>0.033631562401760455</v>
      </c>
      <c r="X46" s="22">
        <f t="shared" si="10"/>
        <v>0.06388392857142858</v>
      </c>
      <c r="Y46" s="22">
        <f t="shared" si="11"/>
        <v>0</v>
      </c>
      <c r="Z46" s="22">
        <f t="shared" si="12"/>
        <v>0</v>
      </c>
      <c r="AA46" s="22"/>
      <c r="AB46" s="22">
        <f t="shared" si="13"/>
        <v>0.0394909375</v>
      </c>
      <c r="AC46" s="22">
        <f t="shared" si="14"/>
        <v>0.02401</v>
      </c>
      <c r="AD46" s="22">
        <f t="shared" si="15"/>
        <v>0.1691150442477876</v>
      </c>
      <c r="AE46" s="22">
        <f t="shared" si="16"/>
        <v>0.08600294985250737</v>
      </c>
      <c r="AF46" s="22">
        <f t="shared" si="17"/>
        <v>0.15046902654867256</v>
      </c>
      <c r="AG46" s="22">
        <f t="shared" si="18"/>
        <v>0.111083</v>
      </c>
      <c r="AH46" s="22">
        <f t="shared" si="19"/>
        <v>0.6871563421828908</v>
      </c>
      <c r="AI46" s="22">
        <f t="shared" si="20"/>
        <v>0</v>
      </c>
      <c r="AJ46" s="22">
        <f t="shared" si="21"/>
        <v>0.0016479465576862624</v>
      </c>
      <c r="AK46" s="22">
        <f t="shared" si="22"/>
        <v>0.0031303125000000003</v>
      </c>
      <c r="AL46" s="22">
        <f t="shared" si="23"/>
        <v>0</v>
      </c>
      <c r="AM46" s="22">
        <f t="shared" si="24"/>
        <v>0</v>
      </c>
    </row>
    <row r="47" spans="1:39" ht="15.75">
      <c r="A47" s="53">
        <v>1559</v>
      </c>
      <c r="B47" s="22">
        <v>14.71</v>
      </c>
      <c r="C47" s="22">
        <v>31.798</v>
      </c>
      <c r="D47" s="22">
        <v>1.041</v>
      </c>
      <c r="E47" s="22">
        <v>0.595</v>
      </c>
      <c r="F47" s="22">
        <v>1.041</v>
      </c>
      <c r="G47" s="22">
        <v>2.247</v>
      </c>
      <c r="H47" s="22">
        <v>4.754</v>
      </c>
      <c r="I47" s="22"/>
      <c r="J47" s="22"/>
      <c r="K47" s="22">
        <v>0.707</v>
      </c>
      <c r="L47" s="22"/>
      <c r="M47" s="22">
        <v>1.783</v>
      </c>
      <c r="N47" s="22"/>
      <c r="O47" s="22">
        <f t="shared" si="1"/>
        <v>0.6566964285714286</v>
      </c>
      <c r="P47" s="22">
        <f t="shared" si="2"/>
        <v>0.6973245614035087</v>
      </c>
      <c r="Q47" s="22">
        <f t="shared" si="3"/>
        <v>3.070796460176991</v>
      </c>
      <c r="R47" s="22">
        <f t="shared" si="4"/>
        <v>1.7551622418879054</v>
      </c>
      <c r="S47" s="22">
        <f t="shared" si="5"/>
        <v>3.070796460176991</v>
      </c>
      <c r="T47" s="22">
        <f t="shared" si="6"/>
        <v>2.247</v>
      </c>
      <c r="U47" s="22">
        <f t="shared" si="7"/>
        <v>14.023598820058995</v>
      </c>
      <c r="V47" s="22">
        <f t="shared" si="8"/>
        <v>0</v>
      </c>
      <c r="W47" s="22">
        <f t="shared" si="9"/>
        <v>0</v>
      </c>
      <c r="X47" s="22">
        <f t="shared" si="10"/>
        <v>0.0315625</v>
      </c>
      <c r="Y47" s="22">
        <f t="shared" si="11"/>
        <v>0</v>
      </c>
      <c r="Z47" s="22">
        <f t="shared" si="12"/>
        <v>3.053082191780822</v>
      </c>
      <c r="AA47" s="22"/>
      <c r="AB47" s="22">
        <f t="shared" si="13"/>
        <v>0.032178125</v>
      </c>
      <c r="AC47" s="22">
        <f t="shared" si="14"/>
        <v>0.03416890350877193</v>
      </c>
      <c r="AD47" s="22">
        <f t="shared" si="15"/>
        <v>0.15046902654867256</v>
      </c>
      <c r="AE47" s="22">
        <f t="shared" si="16"/>
        <v>0.08600294985250737</v>
      </c>
      <c r="AF47" s="22">
        <f t="shared" si="17"/>
        <v>0.15046902654867256</v>
      </c>
      <c r="AG47" s="22">
        <f t="shared" si="18"/>
        <v>0.11010299999999999</v>
      </c>
      <c r="AH47" s="22">
        <f t="shared" si="19"/>
        <v>0.6871563421828908</v>
      </c>
      <c r="AI47" s="22">
        <f t="shared" si="20"/>
        <v>0</v>
      </c>
      <c r="AJ47" s="22">
        <f t="shared" si="21"/>
        <v>0</v>
      </c>
      <c r="AK47" s="22">
        <f t="shared" si="22"/>
        <v>0.0015465625</v>
      </c>
      <c r="AL47" s="22">
        <f t="shared" si="23"/>
        <v>0</v>
      </c>
      <c r="AM47" s="22">
        <f t="shared" si="24"/>
        <v>0.1496010273972603</v>
      </c>
    </row>
    <row r="48" spans="1:39" ht="15.75">
      <c r="A48" s="53">
        <v>1560</v>
      </c>
      <c r="B48" s="22">
        <v>17.385</v>
      </c>
      <c r="C48" s="22">
        <v>30.089</v>
      </c>
      <c r="D48" s="22">
        <v>1.077</v>
      </c>
      <c r="E48" s="22">
        <v>0.669</v>
      </c>
      <c r="F48" s="22">
        <v>0.874</v>
      </c>
      <c r="G48" s="22">
        <v>2.044</v>
      </c>
      <c r="H48" s="22">
        <v>5.554</v>
      </c>
      <c r="I48" s="22"/>
      <c r="J48" s="22">
        <v>93.61</v>
      </c>
      <c r="K48" s="22"/>
      <c r="L48" s="22"/>
      <c r="M48" s="22"/>
      <c r="N48" s="22"/>
      <c r="O48" s="22">
        <f t="shared" si="1"/>
        <v>0.7761160714285715</v>
      </c>
      <c r="P48" s="22">
        <f t="shared" si="2"/>
        <v>0.6598464912280702</v>
      </c>
      <c r="Q48" s="22">
        <f t="shared" si="3"/>
        <v>3.1769911504424777</v>
      </c>
      <c r="R48" s="22">
        <f t="shared" si="4"/>
        <v>1.9734513274336283</v>
      </c>
      <c r="S48" s="22">
        <f t="shared" si="5"/>
        <v>2.5781710914454274</v>
      </c>
      <c r="T48" s="22">
        <f t="shared" si="6"/>
        <v>2.044</v>
      </c>
      <c r="U48" s="22">
        <f t="shared" si="7"/>
        <v>16.383480825958703</v>
      </c>
      <c r="V48" s="22">
        <f t="shared" si="8"/>
        <v>0</v>
      </c>
      <c r="W48" s="22">
        <f t="shared" si="9"/>
        <v>0.029427852876453945</v>
      </c>
      <c r="X48" s="22">
        <f t="shared" si="10"/>
        <v>0</v>
      </c>
      <c r="Y48" s="22">
        <f t="shared" si="11"/>
        <v>0</v>
      </c>
      <c r="Z48" s="22">
        <f t="shared" si="12"/>
        <v>0</v>
      </c>
      <c r="AA48" s="22"/>
      <c r="AB48" s="22">
        <f t="shared" si="13"/>
        <v>0.038029687500000006</v>
      </c>
      <c r="AC48" s="22">
        <f t="shared" si="14"/>
        <v>0.03233247807017544</v>
      </c>
      <c r="AD48" s="22">
        <f t="shared" si="15"/>
        <v>0.15567256637168142</v>
      </c>
      <c r="AE48" s="22">
        <f t="shared" si="16"/>
        <v>0.09669911504424779</v>
      </c>
      <c r="AF48" s="22">
        <f t="shared" si="17"/>
        <v>0.12633038348082595</v>
      </c>
      <c r="AG48" s="22">
        <f t="shared" si="18"/>
        <v>0.10015600000000001</v>
      </c>
      <c r="AH48" s="22">
        <f t="shared" si="19"/>
        <v>0.8027905604719765</v>
      </c>
      <c r="AI48" s="22">
        <f t="shared" si="20"/>
        <v>0</v>
      </c>
      <c r="AJ48" s="22">
        <f t="shared" si="21"/>
        <v>0.0014419647909462434</v>
      </c>
      <c r="AK48" s="22">
        <f t="shared" si="22"/>
        <v>0</v>
      </c>
      <c r="AL48" s="22">
        <f t="shared" si="23"/>
        <v>0</v>
      </c>
      <c r="AM48" s="22">
        <f t="shared" si="24"/>
        <v>0</v>
      </c>
    </row>
    <row r="49" spans="1:39" ht="15.75">
      <c r="A49" s="53">
        <v>1561</v>
      </c>
      <c r="B49" s="22">
        <v>11.144</v>
      </c>
      <c r="C49" s="22">
        <v>26.411</v>
      </c>
      <c r="D49" s="22">
        <v>1.041</v>
      </c>
      <c r="E49" s="22">
        <v>0.484</v>
      </c>
      <c r="F49" s="22">
        <v>0.892</v>
      </c>
      <c r="G49" s="22">
        <v>1.932</v>
      </c>
      <c r="H49" s="22">
        <v>6.147</v>
      </c>
      <c r="I49" s="22"/>
      <c r="J49" s="22">
        <v>92.495</v>
      </c>
      <c r="K49" s="22"/>
      <c r="L49" s="22"/>
      <c r="M49" s="22"/>
      <c r="N49" s="22"/>
      <c r="O49" s="22">
        <f t="shared" si="1"/>
        <v>0.49750000000000005</v>
      </c>
      <c r="P49" s="22">
        <f t="shared" si="2"/>
        <v>0.5791885964912281</v>
      </c>
      <c r="Q49" s="22">
        <f t="shared" si="3"/>
        <v>3.070796460176991</v>
      </c>
      <c r="R49" s="22">
        <f t="shared" si="4"/>
        <v>1.4277286135693215</v>
      </c>
      <c r="S49" s="22">
        <f t="shared" si="5"/>
        <v>2.631268436578171</v>
      </c>
      <c r="T49" s="22">
        <f t="shared" si="6"/>
        <v>1.932</v>
      </c>
      <c r="U49" s="22">
        <f t="shared" si="7"/>
        <v>18.132743362831857</v>
      </c>
      <c r="V49" s="22">
        <f t="shared" si="8"/>
        <v>0</v>
      </c>
      <c r="W49" s="22">
        <f t="shared" si="9"/>
        <v>0.02907733417164414</v>
      </c>
      <c r="X49" s="22">
        <f t="shared" si="10"/>
        <v>0</v>
      </c>
      <c r="Y49" s="22">
        <f t="shared" si="11"/>
        <v>0</v>
      </c>
      <c r="Z49" s="22">
        <f t="shared" si="12"/>
        <v>0</v>
      </c>
      <c r="AA49" s="22"/>
      <c r="AB49" s="22">
        <f t="shared" si="13"/>
        <v>0.024377500000000003</v>
      </c>
      <c r="AC49" s="22">
        <f t="shared" si="14"/>
        <v>0.028380241228070178</v>
      </c>
      <c r="AD49" s="22">
        <f t="shared" si="15"/>
        <v>0.15046902654867256</v>
      </c>
      <c r="AE49" s="22">
        <f t="shared" si="16"/>
        <v>0.06995870206489675</v>
      </c>
      <c r="AF49" s="22">
        <f t="shared" si="17"/>
        <v>0.12893215339233038</v>
      </c>
      <c r="AG49" s="22">
        <f t="shared" si="18"/>
        <v>0.094668</v>
      </c>
      <c r="AH49" s="22">
        <f t="shared" si="19"/>
        <v>0.888504424778761</v>
      </c>
      <c r="AI49" s="22">
        <f t="shared" si="20"/>
        <v>0</v>
      </c>
      <c r="AJ49" s="22">
        <f t="shared" si="21"/>
        <v>0.001424789374410563</v>
      </c>
      <c r="AK49" s="22">
        <f t="shared" si="22"/>
        <v>0</v>
      </c>
      <c r="AL49" s="22">
        <f t="shared" si="23"/>
        <v>0</v>
      </c>
      <c r="AM49" s="22">
        <f t="shared" si="24"/>
        <v>0</v>
      </c>
    </row>
    <row r="50" spans="1:39" ht="15.75">
      <c r="A50" s="53">
        <v>1562</v>
      </c>
      <c r="B50" s="22">
        <v>17.162</v>
      </c>
      <c r="C50" s="22">
        <v>23.476</v>
      </c>
      <c r="D50" s="22">
        <v>0.965</v>
      </c>
      <c r="E50" s="22">
        <v>0.464</v>
      </c>
      <c r="F50" s="22">
        <v>0.965</v>
      </c>
      <c r="G50" s="22">
        <v>2.285</v>
      </c>
      <c r="H50" s="22">
        <v>7.132</v>
      </c>
      <c r="I50" s="22"/>
      <c r="J50" s="22">
        <v>94.724</v>
      </c>
      <c r="K50" s="22">
        <v>1.114</v>
      </c>
      <c r="L50" s="22"/>
      <c r="M50" s="22">
        <v>1.932</v>
      </c>
      <c r="N50" s="22"/>
      <c r="O50" s="22">
        <f t="shared" si="1"/>
        <v>0.7661607142857143</v>
      </c>
      <c r="P50" s="22">
        <f t="shared" si="2"/>
        <v>0.5148245614035087</v>
      </c>
      <c r="Q50" s="22">
        <f t="shared" si="3"/>
        <v>2.846607669616519</v>
      </c>
      <c r="R50" s="22">
        <f t="shared" si="4"/>
        <v>1.368731563421829</v>
      </c>
      <c r="S50" s="22">
        <f t="shared" si="5"/>
        <v>2.846607669616519</v>
      </c>
      <c r="T50" s="22">
        <f t="shared" si="6"/>
        <v>2.285</v>
      </c>
      <c r="U50" s="22">
        <f t="shared" si="7"/>
        <v>21.038348082595867</v>
      </c>
      <c r="V50" s="22">
        <f t="shared" si="8"/>
        <v>0</v>
      </c>
      <c r="W50" s="22">
        <f t="shared" si="9"/>
        <v>0.029778057214712356</v>
      </c>
      <c r="X50" s="22">
        <f t="shared" si="10"/>
        <v>0.049732142857142864</v>
      </c>
      <c r="Y50" s="22">
        <f t="shared" si="11"/>
        <v>0</v>
      </c>
      <c r="Z50" s="22">
        <f t="shared" si="12"/>
        <v>3.308219178082192</v>
      </c>
      <c r="AA50" s="22"/>
      <c r="AB50" s="22">
        <f t="shared" si="13"/>
        <v>0.037541875</v>
      </c>
      <c r="AC50" s="22">
        <f t="shared" si="14"/>
        <v>0.02522640350877193</v>
      </c>
      <c r="AD50" s="22">
        <f t="shared" si="15"/>
        <v>0.13948377581120944</v>
      </c>
      <c r="AE50" s="22">
        <f t="shared" si="16"/>
        <v>0.06706784660766962</v>
      </c>
      <c r="AF50" s="22">
        <f t="shared" si="17"/>
        <v>0.13948377581120944</v>
      </c>
      <c r="AG50" s="22">
        <f t="shared" si="18"/>
        <v>0.11196500000000001</v>
      </c>
      <c r="AH50" s="22">
        <f t="shared" si="19"/>
        <v>1.0308790560471974</v>
      </c>
      <c r="AI50" s="22">
        <f t="shared" si="20"/>
        <v>0</v>
      </c>
      <c r="AJ50" s="22">
        <f t="shared" si="21"/>
        <v>0.0014591248035209054</v>
      </c>
      <c r="AK50" s="22">
        <f t="shared" si="22"/>
        <v>0.0024368750000000002</v>
      </c>
      <c r="AL50" s="22">
        <f t="shared" si="23"/>
        <v>0</v>
      </c>
      <c r="AM50" s="22">
        <f t="shared" si="24"/>
        <v>0.1621027397260274</v>
      </c>
    </row>
    <row r="51" spans="1:39" ht="15.75">
      <c r="A51" s="53">
        <v>1563</v>
      </c>
      <c r="B51" s="22">
        <v>10.27</v>
      </c>
      <c r="C51" s="22">
        <v>19.373</v>
      </c>
      <c r="D51" s="22"/>
      <c r="E51" s="22">
        <v>0.539</v>
      </c>
      <c r="F51" s="22">
        <v>0.892</v>
      </c>
      <c r="G51" s="22">
        <v>2.135</v>
      </c>
      <c r="H51" s="22">
        <v>5.795</v>
      </c>
      <c r="I51" s="22"/>
      <c r="J51" s="22">
        <v>93.61</v>
      </c>
      <c r="K51" s="22">
        <v>1.188</v>
      </c>
      <c r="L51" s="22"/>
      <c r="M51" s="22"/>
      <c r="N51" s="22"/>
      <c r="O51" s="22">
        <f t="shared" si="1"/>
        <v>0.4584821428571429</v>
      </c>
      <c r="P51" s="22">
        <f t="shared" si="2"/>
        <v>0.42484649122807017</v>
      </c>
      <c r="Q51" s="22">
        <f t="shared" si="3"/>
        <v>0</v>
      </c>
      <c r="R51" s="22">
        <f t="shared" si="4"/>
        <v>1.5899705014749261</v>
      </c>
      <c r="S51" s="22">
        <f t="shared" si="5"/>
        <v>2.631268436578171</v>
      </c>
      <c r="T51" s="22">
        <f t="shared" si="6"/>
        <v>2.135</v>
      </c>
      <c r="U51" s="22">
        <f t="shared" si="7"/>
        <v>17.094395280235986</v>
      </c>
      <c r="V51" s="22">
        <f t="shared" si="8"/>
        <v>0</v>
      </c>
      <c r="W51" s="22">
        <f t="shared" si="9"/>
        <v>0.029427852876453945</v>
      </c>
      <c r="X51" s="22">
        <f t="shared" si="10"/>
        <v>0.05303571428571428</v>
      </c>
      <c r="Y51" s="22">
        <f t="shared" si="11"/>
        <v>0</v>
      </c>
      <c r="Z51" s="22">
        <f t="shared" si="12"/>
        <v>0</v>
      </c>
      <c r="AA51" s="22"/>
      <c r="AB51" s="22">
        <f t="shared" si="13"/>
        <v>0.022465625000000003</v>
      </c>
      <c r="AC51" s="22">
        <f t="shared" si="14"/>
        <v>0.02081747807017544</v>
      </c>
      <c r="AD51" s="22">
        <f t="shared" si="15"/>
        <v>0</v>
      </c>
      <c r="AE51" s="22">
        <f t="shared" si="16"/>
        <v>0.07790855457227139</v>
      </c>
      <c r="AF51" s="22">
        <f t="shared" si="17"/>
        <v>0.12893215339233038</v>
      </c>
      <c r="AG51" s="22">
        <f t="shared" si="18"/>
        <v>0.104615</v>
      </c>
      <c r="AH51" s="22">
        <f t="shared" si="19"/>
        <v>0.8376253687315633</v>
      </c>
      <c r="AI51" s="22">
        <f t="shared" si="20"/>
        <v>0</v>
      </c>
      <c r="AJ51" s="22">
        <f t="shared" si="21"/>
        <v>0.0014419647909462434</v>
      </c>
      <c r="AK51" s="22">
        <f t="shared" si="22"/>
        <v>0.00259875</v>
      </c>
      <c r="AL51" s="22">
        <f t="shared" si="23"/>
        <v>0</v>
      </c>
      <c r="AM51" s="22">
        <f t="shared" si="24"/>
        <v>0</v>
      </c>
    </row>
    <row r="52" spans="1:39" ht="15.75">
      <c r="A52" s="53">
        <v>1564</v>
      </c>
      <c r="B52" s="22">
        <v>12.129</v>
      </c>
      <c r="C52" s="22">
        <v>22.288</v>
      </c>
      <c r="D52" s="22"/>
      <c r="E52" s="22">
        <v>0.446</v>
      </c>
      <c r="F52" s="22"/>
      <c r="G52" s="22">
        <v>2.044</v>
      </c>
      <c r="H52" s="22">
        <v>5.015</v>
      </c>
      <c r="I52" s="22"/>
      <c r="J52" s="22">
        <v>96.284</v>
      </c>
      <c r="K52" s="22">
        <v>1.319</v>
      </c>
      <c r="L52" s="22"/>
      <c r="M52" s="22"/>
      <c r="N52" s="22"/>
      <c r="O52" s="22">
        <f t="shared" si="1"/>
        <v>0.5414732142857143</v>
      </c>
      <c r="P52" s="22">
        <f t="shared" si="2"/>
        <v>0.4887719298245614</v>
      </c>
      <c r="Q52" s="22">
        <f t="shared" si="3"/>
        <v>0</v>
      </c>
      <c r="R52" s="22">
        <f t="shared" si="4"/>
        <v>1.3156342182890854</v>
      </c>
      <c r="S52" s="22">
        <f t="shared" si="5"/>
        <v>0</v>
      </c>
      <c r="T52" s="22">
        <f t="shared" si="6"/>
        <v>2.044</v>
      </c>
      <c r="U52" s="22">
        <f t="shared" si="7"/>
        <v>14.793510324483774</v>
      </c>
      <c r="V52" s="22">
        <f t="shared" si="8"/>
        <v>0</v>
      </c>
      <c r="W52" s="22">
        <f t="shared" si="9"/>
        <v>0.03026846903489469</v>
      </c>
      <c r="X52" s="22">
        <f t="shared" si="10"/>
        <v>0.05888392857142857</v>
      </c>
      <c r="Y52" s="22">
        <f t="shared" si="11"/>
        <v>0</v>
      </c>
      <c r="Z52" s="22">
        <f t="shared" si="12"/>
        <v>0</v>
      </c>
      <c r="AA52" s="22"/>
      <c r="AB52" s="22">
        <f t="shared" si="13"/>
        <v>0.0265321875</v>
      </c>
      <c r="AC52" s="22">
        <f t="shared" si="14"/>
        <v>0.02394982456140351</v>
      </c>
      <c r="AD52" s="22">
        <f t="shared" si="15"/>
        <v>0</v>
      </c>
      <c r="AE52" s="22">
        <f t="shared" si="16"/>
        <v>0.06446607669616519</v>
      </c>
      <c r="AF52" s="22">
        <f t="shared" si="17"/>
        <v>0</v>
      </c>
      <c r="AG52" s="22">
        <f t="shared" si="18"/>
        <v>0.10015600000000001</v>
      </c>
      <c r="AH52" s="22">
        <f t="shared" si="19"/>
        <v>0.724882005899705</v>
      </c>
      <c r="AI52" s="22">
        <f t="shared" si="20"/>
        <v>0</v>
      </c>
      <c r="AJ52" s="22">
        <f t="shared" si="21"/>
        <v>0.00148315498270984</v>
      </c>
      <c r="AK52" s="22">
        <f t="shared" si="22"/>
        <v>0.0028853125000000003</v>
      </c>
      <c r="AL52" s="22">
        <f t="shared" si="23"/>
        <v>0</v>
      </c>
      <c r="AM52" s="22">
        <f t="shared" si="24"/>
        <v>0</v>
      </c>
    </row>
    <row r="53" spans="1:39" ht="15.75">
      <c r="A53" s="53">
        <v>1565</v>
      </c>
      <c r="B53" s="22">
        <v>11.59</v>
      </c>
      <c r="C53" s="22">
        <v>29.364</v>
      </c>
      <c r="D53" s="22"/>
      <c r="E53" s="22"/>
      <c r="F53" s="22"/>
      <c r="G53" s="22">
        <v>1.598</v>
      </c>
      <c r="H53" s="22">
        <v>4.458</v>
      </c>
      <c r="I53" s="22"/>
      <c r="J53" s="22">
        <v>94.24</v>
      </c>
      <c r="K53" s="22"/>
      <c r="L53" s="22"/>
      <c r="M53" s="22"/>
      <c r="N53" s="22"/>
      <c r="O53" s="22">
        <f t="shared" si="1"/>
        <v>0.5174107142857143</v>
      </c>
      <c r="P53" s="22">
        <f t="shared" si="2"/>
        <v>0.6439473684210526</v>
      </c>
      <c r="Q53" s="22">
        <f t="shared" si="3"/>
        <v>0</v>
      </c>
      <c r="R53" s="22">
        <f t="shared" si="4"/>
        <v>0</v>
      </c>
      <c r="S53" s="22">
        <f t="shared" si="5"/>
        <v>0</v>
      </c>
      <c r="T53" s="22">
        <f t="shared" si="6"/>
        <v>1.598</v>
      </c>
      <c r="U53" s="22">
        <f t="shared" si="7"/>
        <v>13.150442477876107</v>
      </c>
      <c r="V53" s="22">
        <f t="shared" si="8"/>
        <v>0</v>
      </c>
      <c r="W53" s="22">
        <f t="shared" si="9"/>
        <v>0.02962590380383527</v>
      </c>
      <c r="X53" s="22">
        <f t="shared" si="10"/>
        <v>0</v>
      </c>
      <c r="Y53" s="22">
        <f t="shared" si="11"/>
        <v>0</v>
      </c>
      <c r="Z53" s="22">
        <f t="shared" si="12"/>
        <v>0</v>
      </c>
      <c r="AA53" s="22"/>
      <c r="AB53" s="22">
        <f t="shared" si="13"/>
        <v>0.025353125</v>
      </c>
      <c r="AC53" s="22">
        <f t="shared" si="14"/>
        <v>0.03155342105263158</v>
      </c>
      <c r="AD53" s="22">
        <f t="shared" si="15"/>
        <v>0</v>
      </c>
      <c r="AE53" s="22">
        <f t="shared" si="16"/>
        <v>0</v>
      </c>
      <c r="AF53" s="22">
        <f t="shared" si="17"/>
        <v>0</v>
      </c>
      <c r="AG53" s="22">
        <f t="shared" si="18"/>
        <v>0.07830200000000001</v>
      </c>
      <c r="AH53" s="22">
        <f t="shared" si="19"/>
        <v>0.6443716814159293</v>
      </c>
      <c r="AI53" s="22">
        <f t="shared" si="20"/>
        <v>0</v>
      </c>
      <c r="AJ53" s="22">
        <f t="shared" si="21"/>
        <v>0.0014516692863879284</v>
      </c>
      <c r="AK53" s="22">
        <f t="shared" si="22"/>
        <v>0</v>
      </c>
      <c r="AL53" s="22">
        <f t="shared" si="23"/>
        <v>0</v>
      </c>
      <c r="AM53" s="22">
        <f t="shared" si="24"/>
        <v>0</v>
      </c>
    </row>
    <row r="54" spans="1:39" ht="15.75">
      <c r="A54" s="53">
        <v>1566</v>
      </c>
      <c r="B54" s="22">
        <v>8.915</v>
      </c>
      <c r="C54" s="22"/>
      <c r="D54" s="22"/>
      <c r="E54" s="22"/>
      <c r="F54" s="22"/>
      <c r="G54" s="22">
        <v>2.079</v>
      </c>
      <c r="H54" s="22"/>
      <c r="I54" s="22"/>
      <c r="J54" s="22">
        <v>103.1</v>
      </c>
      <c r="K54" s="22"/>
      <c r="L54" s="22"/>
      <c r="M54" s="22"/>
      <c r="N54" s="22"/>
      <c r="O54" s="22">
        <f t="shared" si="1"/>
        <v>0.39799107142857143</v>
      </c>
      <c r="P54" s="22">
        <f t="shared" si="2"/>
        <v>0</v>
      </c>
      <c r="Q54" s="22">
        <f t="shared" si="3"/>
        <v>0</v>
      </c>
      <c r="R54" s="22">
        <f t="shared" si="4"/>
        <v>0</v>
      </c>
      <c r="S54" s="22">
        <f t="shared" si="5"/>
        <v>0</v>
      </c>
      <c r="T54" s="22">
        <f t="shared" si="6"/>
        <v>2.079</v>
      </c>
      <c r="U54" s="22">
        <f t="shared" si="7"/>
        <v>0</v>
      </c>
      <c r="V54" s="22">
        <f t="shared" si="8"/>
        <v>0</v>
      </c>
      <c r="W54" s="22">
        <f t="shared" si="9"/>
        <v>0.0324111914492298</v>
      </c>
      <c r="X54" s="22">
        <f t="shared" si="10"/>
        <v>0</v>
      </c>
      <c r="Y54" s="22">
        <f t="shared" si="11"/>
        <v>0</v>
      </c>
      <c r="Z54" s="22">
        <f t="shared" si="12"/>
        <v>0</v>
      </c>
      <c r="AA54" s="22"/>
      <c r="AB54" s="22">
        <f t="shared" si="13"/>
        <v>0.0195015625</v>
      </c>
      <c r="AC54" s="22">
        <f t="shared" si="14"/>
        <v>0</v>
      </c>
      <c r="AD54" s="22">
        <f t="shared" si="15"/>
        <v>0</v>
      </c>
      <c r="AE54" s="22">
        <f t="shared" si="16"/>
        <v>0</v>
      </c>
      <c r="AF54" s="22">
        <f t="shared" si="17"/>
        <v>0</v>
      </c>
      <c r="AG54" s="22">
        <f t="shared" si="18"/>
        <v>0.10187100000000002</v>
      </c>
      <c r="AH54" s="22">
        <f t="shared" si="19"/>
        <v>0</v>
      </c>
      <c r="AI54" s="22">
        <f t="shared" si="20"/>
        <v>0</v>
      </c>
      <c r="AJ54" s="22">
        <f t="shared" si="21"/>
        <v>0.00158814838101226</v>
      </c>
      <c r="AK54" s="22">
        <f t="shared" si="22"/>
        <v>0</v>
      </c>
      <c r="AL54" s="22">
        <f t="shared" si="23"/>
        <v>0</v>
      </c>
      <c r="AM54" s="22">
        <f t="shared" si="24"/>
        <v>0</v>
      </c>
    </row>
    <row r="55" spans="1:39" ht="15.75">
      <c r="A55" s="53">
        <v>1567</v>
      </c>
      <c r="B55" s="22">
        <v>7.801</v>
      </c>
      <c r="C55" s="22"/>
      <c r="D55" s="22"/>
      <c r="E55" s="22"/>
      <c r="F55" s="22"/>
      <c r="G55" s="22">
        <v>2.229</v>
      </c>
      <c r="H55" s="22"/>
      <c r="I55" s="22"/>
      <c r="J55" s="22"/>
      <c r="K55" s="22"/>
      <c r="L55" s="22"/>
      <c r="M55" s="22"/>
      <c r="N55" s="22"/>
      <c r="O55" s="22">
        <f t="shared" si="1"/>
        <v>0.3482589285714286</v>
      </c>
      <c r="P55" s="22">
        <f t="shared" si="2"/>
        <v>0</v>
      </c>
      <c r="Q55" s="22">
        <f t="shared" si="3"/>
        <v>0</v>
      </c>
      <c r="R55" s="22">
        <f t="shared" si="4"/>
        <v>0</v>
      </c>
      <c r="S55" s="22">
        <f t="shared" si="5"/>
        <v>0</v>
      </c>
      <c r="T55" s="22">
        <f t="shared" si="6"/>
        <v>2.229</v>
      </c>
      <c r="U55" s="22">
        <f t="shared" si="7"/>
        <v>0</v>
      </c>
      <c r="V55" s="22">
        <f t="shared" si="8"/>
        <v>0</v>
      </c>
      <c r="W55" s="22">
        <f t="shared" si="9"/>
        <v>0</v>
      </c>
      <c r="X55" s="22">
        <f t="shared" si="10"/>
        <v>0</v>
      </c>
      <c r="Y55" s="22">
        <f t="shared" si="11"/>
        <v>0</v>
      </c>
      <c r="Z55" s="22">
        <f t="shared" si="12"/>
        <v>0</v>
      </c>
      <c r="AA55" s="22"/>
      <c r="AB55" s="22">
        <f t="shared" si="13"/>
        <v>0.0170646875</v>
      </c>
      <c r="AC55" s="22">
        <f t="shared" si="14"/>
        <v>0</v>
      </c>
      <c r="AD55" s="22">
        <f t="shared" si="15"/>
        <v>0</v>
      </c>
      <c r="AE55" s="22">
        <f t="shared" si="16"/>
        <v>0</v>
      </c>
      <c r="AF55" s="22">
        <f t="shared" si="17"/>
        <v>0</v>
      </c>
      <c r="AG55" s="22">
        <f t="shared" si="18"/>
        <v>0.10922100000000001</v>
      </c>
      <c r="AH55" s="22">
        <f t="shared" si="19"/>
        <v>0</v>
      </c>
      <c r="AI55" s="22">
        <f t="shared" si="20"/>
        <v>0</v>
      </c>
      <c r="AJ55" s="22">
        <f t="shared" si="21"/>
        <v>0</v>
      </c>
      <c r="AK55" s="22">
        <f t="shared" si="22"/>
        <v>0</v>
      </c>
      <c r="AL55" s="22">
        <f t="shared" si="23"/>
        <v>0</v>
      </c>
      <c r="AM55" s="22">
        <f t="shared" si="24"/>
        <v>0</v>
      </c>
    </row>
    <row r="56" spans="1:39" ht="15.75">
      <c r="A56" s="53">
        <v>1568</v>
      </c>
      <c r="B56" s="22">
        <v>8.915</v>
      </c>
      <c r="C56" s="22">
        <v>27.637</v>
      </c>
      <c r="D56" s="22"/>
      <c r="E56" s="22"/>
      <c r="F56" s="22"/>
      <c r="G56" s="22">
        <v>2.079</v>
      </c>
      <c r="H56" s="22"/>
      <c r="I56" s="22"/>
      <c r="J56" s="22">
        <v>110.827</v>
      </c>
      <c r="K56" s="22"/>
      <c r="L56" s="22"/>
      <c r="M56" s="22"/>
      <c r="N56" s="22"/>
      <c r="O56" s="22">
        <f t="shared" si="1"/>
        <v>0.39799107142857143</v>
      </c>
      <c r="P56" s="22">
        <f t="shared" si="2"/>
        <v>0.6060745614035088</v>
      </c>
      <c r="Q56" s="22">
        <f t="shared" si="3"/>
        <v>0</v>
      </c>
      <c r="R56" s="22">
        <f t="shared" si="4"/>
        <v>0</v>
      </c>
      <c r="S56" s="22">
        <f t="shared" si="5"/>
        <v>0</v>
      </c>
      <c r="T56" s="22">
        <f t="shared" si="6"/>
        <v>2.079</v>
      </c>
      <c r="U56" s="22">
        <f t="shared" si="7"/>
        <v>0</v>
      </c>
      <c r="V56" s="22">
        <f t="shared" si="8"/>
        <v>0</v>
      </c>
      <c r="W56" s="22">
        <f t="shared" si="9"/>
        <v>0.03484030179188934</v>
      </c>
      <c r="X56" s="22">
        <f t="shared" si="10"/>
        <v>0</v>
      </c>
      <c r="Y56" s="22">
        <f t="shared" si="11"/>
        <v>0</v>
      </c>
      <c r="Z56" s="22">
        <f t="shared" si="12"/>
        <v>0</v>
      </c>
      <c r="AA56" s="22"/>
      <c r="AB56" s="22">
        <f t="shared" si="13"/>
        <v>0.0195015625</v>
      </c>
      <c r="AC56" s="22">
        <f t="shared" si="14"/>
        <v>0.029697653508771932</v>
      </c>
      <c r="AD56" s="22">
        <f t="shared" si="15"/>
        <v>0</v>
      </c>
      <c r="AE56" s="22">
        <f t="shared" si="16"/>
        <v>0</v>
      </c>
      <c r="AF56" s="22">
        <f t="shared" si="17"/>
        <v>0</v>
      </c>
      <c r="AG56" s="22">
        <f t="shared" si="18"/>
        <v>0.10187100000000002</v>
      </c>
      <c r="AH56" s="22">
        <f t="shared" si="19"/>
        <v>0</v>
      </c>
      <c r="AI56" s="22">
        <f t="shared" si="20"/>
        <v>0</v>
      </c>
      <c r="AJ56" s="22">
        <f t="shared" si="21"/>
        <v>0.0017071747878025778</v>
      </c>
      <c r="AK56" s="22">
        <f t="shared" si="22"/>
        <v>0</v>
      </c>
      <c r="AL56" s="22">
        <f t="shared" si="23"/>
        <v>0</v>
      </c>
      <c r="AM56" s="22">
        <f t="shared" si="24"/>
        <v>0</v>
      </c>
    </row>
    <row r="57" spans="1:39" ht="15.75">
      <c r="A57" s="53">
        <v>1569</v>
      </c>
      <c r="B57" s="22"/>
      <c r="C57" s="22">
        <v>35.661</v>
      </c>
      <c r="D57" s="22">
        <v>0.947</v>
      </c>
      <c r="E57" s="22"/>
      <c r="F57" s="22"/>
      <c r="G57" s="22">
        <v>1.912</v>
      </c>
      <c r="H57" s="22">
        <v>5.071</v>
      </c>
      <c r="I57" s="22"/>
      <c r="J57" s="22">
        <v>124.812</v>
      </c>
      <c r="K57" s="22"/>
      <c r="L57" s="22"/>
      <c r="M57" s="22">
        <v>1.968</v>
      </c>
      <c r="N57" s="22"/>
      <c r="O57" s="22">
        <f t="shared" si="1"/>
        <v>0</v>
      </c>
      <c r="P57" s="22">
        <f t="shared" si="2"/>
        <v>0.7820394736842106</v>
      </c>
      <c r="Q57" s="22">
        <f t="shared" si="3"/>
        <v>2.7935103244837753</v>
      </c>
      <c r="R57" s="22">
        <f t="shared" si="4"/>
        <v>0</v>
      </c>
      <c r="S57" s="22">
        <f t="shared" si="5"/>
        <v>0</v>
      </c>
      <c r="T57" s="22">
        <f t="shared" si="6"/>
        <v>1.912</v>
      </c>
      <c r="U57" s="22">
        <f t="shared" si="7"/>
        <v>14.958702064896753</v>
      </c>
      <c r="V57" s="22">
        <f t="shared" si="8"/>
        <v>0</v>
      </c>
      <c r="W57" s="22">
        <f t="shared" si="9"/>
        <v>0.039236718013203394</v>
      </c>
      <c r="X57" s="22">
        <f t="shared" si="10"/>
        <v>0</v>
      </c>
      <c r="Y57" s="22">
        <f t="shared" si="11"/>
        <v>0</v>
      </c>
      <c r="Z57" s="22">
        <f t="shared" si="12"/>
        <v>3.3698630136986303</v>
      </c>
      <c r="AA57" s="22"/>
      <c r="AB57" s="22">
        <f t="shared" si="13"/>
        <v>0</v>
      </c>
      <c r="AC57" s="22">
        <f t="shared" si="14"/>
        <v>0.03831993421052632</v>
      </c>
      <c r="AD57" s="22">
        <f t="shared" si="15"/>
        <v>0.136882005899705</v>
      </c>
      <c r="AE57" s="22">
        <f t="shared" si="16"/>
        <v>0</v>
      </c>
      <c r="AF57" s="22">
        <f t="shared" si="17"/>
        <v>0</v>
      </c>
      <c r="AG57" s="22">
        <f t="shared" si="18"/>
        <v>0.093688</v>
      </c>
      <c r="AH57" s="22">
        <f t="shared" si="19"/>
        <v>0.7329764011799409</v>
      </c>
      <c r="AI57" s="22">
        <f t="shared" si="20"/>
        <v>0</v>
      </c>
      <c r="AJ57" s="22">
        <f t="shared" si="21"/>
        <v>0.0019225991826469664</v>
      </c>
      <c r="AK57" s="22">
        <f t="shared" si="22"/>
        <v>0</v>
      </c>
      <c r="AL57" s="22">
        <f t="shared" si="23"/>
        <v>0</v>
      </c>
      <c r="AM57" s="22">
        <f t="shared" si="24"/>
        <v>0.16512328767123288</v>
      </c>
    </row>
    <row r="58" spans="1:39" ht="15.75">
      <c r="A58" s="53">
        <v>1570</v>
      </c>
      <c r="B58" s="22">
        <v>15.602</v>
      </c>
      <c r="C58" s="22">
        <v>34.324</v>
      </c>
      <c r="D58" s="22"/>
      <c r="E58" s="22">
        <v>0.742</v>
      </c>
      <c r="F58" s="22">
        <v>0.909</v>
      </c>
      <c r="G58" s="22">
        <v>1.932</v>
      </c>
      <c r="H58" s="22">
        <v>4.607</v>
      </c>
      <c r="I58" s="22"/>
      <c r="J58" s="22">
        <v>105.645</v>
      </c>
      <c r="K58" s="22">
        <v>1.393</v>
      </c>
      <c r="L58" s="22">
        <v>4.232</v>
      </c>
      <c r="M58" s="22">
        <v>1.968</v>
      </c>
      <c r="N58" s="22"/>
      <c r="O58" s="22">
        <f t="shared" si="1"/>
        <v>0.6965178571428572</v>
      </c>
      <c r="P58" s="22">
        <f t="shared" si="2"/>
        <v>0.752719298245614</v>
      </c>
      <c r="Q58" s="22">
        <f t="shared" si="3"/>
        <v>0</v>
      </c>
      <c r="R58" s="22">
        <f t="shared" si="4"/>
        <v>2.1887905604719764</v>
      </c>
      <c r="S58" s="22">
        <f t="shared" si="5"/>
        <v>2.6814159292035398</v>
      </c>
      <c r="T58" s="22">
        <f t="shared" si="6"/>
        <v>1.932</v>
      </c>
      <c r="U58" s="22">
        <f t="shared" si="7"/>
        <v>13.589970501474927</v>
      </c>
      <c r="V58" s="22">
        <f t="shared" si="8"/>
        <v>0</v>
      </c>
      <c r="W58" s="22">
        <f t="shared" si="9"/>
        <v>0.03321125432254008</v>
      </c>
      <c r="X58" s="22">
        <f t="shared" si="10"/>
        <v>0.06218750000000001</v>
      </c>
      <c r="Y58" s="22">
        <f t="shared" si="11"/>
        <v>7.246575342465754</v>
      </c>
      <c r="Z58" s="22">
        <f t="shared" si="12"/>
        <v>3.3698630136986303</v>
      </c>
      <c r="AA58" s="22"/>
      <c r="AB58" s="22">
        <f t="shared" si="13"/>
        <v>0.034129375</v>
      </c>
      <c r="AC58" s="22">
        <f t="shared" si="14"/>
        <v>0.03688324561403509</v>
      </c>
      <c r="AD58" s="22">
        <f t="shared" si="15"/>
        <v>0</v>
      </c>
      <c r="AE58" s="22">
        <f t="shared" si="16"/>
        <v>0.10725073746312684</v>
      </c>
      <c r="AF58" s="22">
        <f t="shared" si="17"/>
        <v>0.13138938053097346</v>
      </c>
      <c r="AG58" s="22">
        <f t="shared" si="18"/>
        <v>0.094668</v>
      </c>
      <c r="AH58" s="22">
        <f t="shared" si="19"/>
        <v>0.6659085545722714</v>
      </c>
      <c r="AI58" s="22">
        <f t="shared" si="20"/>
        <v>0</v>
      </c>
      <c r="AJ58" s="22">
        <f t="shared" si="21"/>
        <v>0.001627351461804464</v>
      </c>
      <c r="AK58" s="22">
        <f t="shared" si="22"/>
        <v>0.0030471875000000004</v>
      </c>
      <c r="AL58" s="22">
        <f t="shared" si="23"/>
        <v>0.35508219178082195</v>
      </c>
      <c r="AM58" s="22">
        <f t="shared" si="24"/>
        <v>0.16512328767123288</v>
      </c>
    </row>
    <row r="59" spans="1:39" ht="15.75">
      <c r="A59" s="53">
        <v>1571</v>
      </c>
      <c r="B59" s="22">
        <v>14.209</v>
      </c>
      <c r="C59" s="22"/>
      <c r="D59" s="22"/>
      <c r="E59" s="22">
        <v>0.742</v>
      </c>
      <c r="F59" s="22">
        <v>0.929</v>
      </c>
      <c r="G59" s="22">
        <v>2.414</v>
      </c>
      <c r="H59" s="22">
        <v>4.625</v>
      </c>
      <c r="I59" s="22"/>
      <c r="J59" s="22">
        <v>103.343</v>
      </c>
      <c r="K59" s="22">
        <v>1.487</v>
      </c>
      <c r="L59" s="22">
        <v>4.458</v>
      </c>
      <c r="M59" s="22"/>
      <c r="N59" s="22"/>
      <c r="O59" s="22">
        <f t="shared" si="1"/>
        <v>0.6343303571428571</v>
      </c>
      <c r="P59" s="22">
        <f t="shared" si="2"/>
        <v>0</v>
      </c>
      <c r="Q59" s="22">
        <f t="shared" si="3"/>
        <v>0</v>
      </c>
      <c r="R59" s="22">
        <f t="shared" si="4"/>
        <v>2.1887905604719764</v>
      </c>
      <c r="S59" s="22">
        <f t="shared" si="5"/>
        <v>2.7404129793510323</v>
      </c>
      <c r="T59" s="22">
        <f t="shared" si="6"/>
        <v>2.414</v>
      </c>
      <c r="U59" s="22">
        <f t="shared" si="7"/>
        <v>13.643067846607668</v>
      </c>
      <c r="V59" s="22">
        <f t="shared" si="8"/>
        <v>0</v>
      </c>
      <c r="W59" s="22">
        <f t="shared" si="9"/>
        <v>0.03248758252121974</v>
      </c>
      <c r="X59" s="22">
        <f t="shared" si="10"/>
        <v>0.06638392857142858</v>
      </c>
      <c r="Y59" s="22">
        <f t="shared" si="11"/>
        <v>7.633561643835617</v>
      </c>
      <c r="Z59" s="22">
        <f t="shared" si="12"/>
        <v>0</v>
      </c>
      <c r="AA59" s="22"/>
      <c r="AB59" s="22">
        <f t="shared" si="13"/>
        <v>0.0310821875</v>
      </c>
      <c r="AC59" s="22">
        <f t="shared" si="14"/>
        <v>0</v>
      </c>
      <c r="AD59" s="22">
        <f t="shared" si="15"/>
        <v>0</v>
      </c>
      <c r="AE59" s="22">
        <f t="shared" si="16"/>
        <v>0.10725073746312684</v>
      </c>
      <c r="AF59" s="22">
        <f t="shared" si="17"/>
        <v>0.1342802359882006</v>
      </c>
      <c r="AG59" s="22">
        <f t="shared" si="18"/>
        <v>0.11828600000000002</v>
      </c>
      <c r="AH59" s="22">
        <f t="shared" si="19"/>
        <v>0.6685103244837758</v>
      </c>
      <c r="AI59" s="22">
        <f t="shared" si="20"/>
        <v>0</v>
      </c>
      <c r="AJ59" s="22">
        <f t="shared" si="21"/>
        <v>0.0015918915435397675</v>
      </c>
      <c r="AK59" s="22">
        <f t="shared" si="22"/>
        <v>0.0032528125000000005</v>
      </c>
      <c r="AL59" s="22">
        <f t="shared" si="23"/>
        <v>0.37404452054794524</v>
      </c>
      <c r="AM59" s="22">
        <f t="shared" si="24"/>
        <v>0</v>
      </c>
    </row>
    <row r="60" spans="1:39" ht="15.75">
      <c r="A60" s="53">
        <v>1572</v>
      </c>
      <c r="B60" s="22">
        <v>16.716</v>
      </c>
      <c r="C60" s="22"/>
      <c r="D60" s="22">
        <v>0.947</v>
      </c>
      <c r="E60" s="22">
        <v>0.724</v>
      </c>
      <c r="F60" s="22">
        <v>1.021</v>
      </c>
      <c r="G60" s="22">
        <v>2.545</v>
      </c>
      <c r="H60" s="22">
        <v>5.276</v>
      </c>
      <c r="I60" s="22"/>
      <c r="J60" s="22">
        <v>118.126</v>
      </c>
      <c r="K60" s="22">
        <v>1.487</v>
      </c>
      <c r="L60" s="22">
        <v>3.715</v>
      </c>
      <c r="M60" s="22"/>
      <c r="N60" s="22"/>
      <c r="O60" s="22">
        <f t="shared" si="1"/>
        <v>0.7462500000000001</v>
      </c>
      <c r="P60" s="22">
        <f t="shared" si="2"/>
        <v>0</v>
      </c>
      <c r="Q60" s="22">
        <f t="shared" si="3"/>
        <v>2.7935103244837753</v>
      </c>
      <c r="R60" s="22">
        <f t="shared" si="4"/>
        <v>2.135693215339233</v>
      </c>
      <c r="S60" s="22">
        <f t="shared" si="5"/>
        <v>3.0117994100294982</v>
      </c>
      <c r="T60" s="22">
        <f t="shared" si="6"/>
        <v>2.545</v>
      </c>
      <c r="U60" s="22">
        <f t="shared" si="7"/>
        <v>15.563421828908552</v>
      </c>
      <c r="V60" s="22">
        <f t="shared" si="8"/>
        <v>0</v>
      </c>
      <c r="W60" s="22">
        <f t="shared" si="9"/>
        <v>0.03713486325055014</v>
      </c>
      <c r="X60" s="22">
        <f t="shared" si="10"/>
        <v>0.06638392857142858</v>
      </c>
      <c r="Y60" s="22">
        <f t="shared" si="11"/>
        <v>6.361301369863014</v>
      </c>
      <c r="Z60" s="22">
        <f t="shared" si="12"/>
        <v>0</v>
      </c>
      <c r="AA60" s="22"/>
      <c r="AB60" s="22">
        <f t="shared" si="13"/>
        <v>0.03656625000000001</v>
      </c>
      <c r="AC60" s="22">
        <f t="shared" si="14"/>
        <v>0</v>
      </c>
      <c r="AD60" s="22">
        <f t="shared" si="15"/>
        <v>0.136882005899705</v>
      </c>
      <c r="AE60" s="22">
        <f t="shared" si="16"/>
        <v>0.10464896755162242</v>
      </c>
      <c r="AF60" s="22">
        <f t="shared" si="17"/>
        <v>0.14757817109144541</v>
      </c>
      <c r="AG60" s="22">
        <f t="shared" si="18"/>
        <v>0.124705</v>
      </c>
      <c r="AH60" s="22">
        <f t="shared" si="19"/>
        <v>0.762607669616519</v>
      </c>
      <c r="AI60" s="22">
        <f t="shared" si="20"/>
        <v>0</v>
      </c>
      <c r="AJ60" s="22">
        <f t="shared" si="21"/>
        <v>0.0018196082992769569</v>
      </c>
      <c r="AK60" s="22">
        <f t="shared" si="22"/>
        <v>0.0032528125000000005</v>
      </c>
      <c r="AL60" s="22">
        <f t="shared" si="23"/>
        <v>0.3117037671232877</v>
      </c>
      <c r="AM60" s="22">
        <f t="shared" si="24"/>
        <v>0</v>
      </c>
    </row>
    <row r="61" spans="1:39" ht="15.75">
      <c r="A61" s="53">
        <v>1573</v>
      </c>
      <c r="B61" s="22"/>
      <c r="C61" s="22"/>
      <c r="D61" s="22">
        <v>1.132</v>
      </c>
      <c r="E61" s="22">
        <v>0.669</v>
      </c>
      <c r="F61" s="22">
        <v>1.041</v>
      </c>
      <c r="G61" s="22">
        <v>2.434</v>
      </c>
      <c r="H61" s="22">
        <v>4.754</v>
      </c>
      <c r="I61" s="22">
        <v>1.783</v>
      </c>
      <c r="J61" s="22">
        <v>133.728</v>
      </c>
      <c r="K61" s="22">
        <v>1.208</v>
      </c>
      <c r="L61" s="22"/>
      <c r="M61" s="22"/>
      <c r="N61" s="22"/>
      <c r="O61" s="22">
        <f t="shared" si="1"/>
        <v>0</v>
      </c>
      <c r="P61" s="22">
        <f t="shared" si="2"/>
        <v>0</v>
      </c>
      <c r="Q61" s="22">
        <f t="shared" si="3"/>
        <v>3.339233038348082</v>
      </c>
      <c r="R61" s="22">
        <f t="shared" si="4"/>
        <v>1.9734513274336283</v>
      </c>
      <c r="S61" s="22">
        <f t="shared" si="5"/>
        <v>3.070796460176991</v>
      </c>
      <c r="T61" s="22">
        <f t="shared" si="6"/>
        <v>2.434</v>
      </c>
      <c r="U61" s="22">
        <f t="shared" si="7"/>
        <v>14.023598820058995</v>
      </c>
      <c r="V61" s="22">
        <f t="shared" si="8"/>
        <v>5.259587020648967</v>
      </c>
      <c r="W61" s="22">
        <f t="shared" si="9"/>
        <v>0.04203961018547627</v>
      </c>
      <c r="X61" s="22">
        <f t="shared" si="10"/>
        <v>0.05392857142857143</v>
      </c>
      <c r="Y61" s="22">
        <f t="shared" si="11"/>
        <v>0</v>
      </c>
      <c r="Z61" s="22">
        <f t="shared" si="12"/>
        <v>0</v>
      </c>
      <c r="AA61" s="22"/>
      <c r="AB61" s="22">
        <f t="shared" si="13"/>
        <v>0</v>
      </c>
      <c r="AC61" s="22">
        <f t="shared" si="14"/>
        <v>0</v>
      </c>
      <c r="AD61" s="22">
        <f t="shared" si="15"/>
        <v>0.16362241887905604</v>
      </c>
      <c r="AE61" s="22">
        <f t="shared" si="16"/>
        <v>0.09669911504424779</v>
      </c>
      <c r="AF61" s="22">
        <f t="shared" si="17"/>
        <v>0.15046902654867256</v>
      </c>
      <c r="AG61" s="22">
        <f t="shared" si="18"/>
        <v>0.11926600000000001</v>
      </c>
      <c r="AH61" s="22">
        <f t="shared" si="19"/>
        <v>0.6871563421828908</v>
      </c>
      <c r="AI61" s="22">
        <f t="shared" si="20"/>
        <v>0.25771976401179936</v>
      </c>
      <c r="AJ61" s="22">
        <f t="shared" si="21"/>
        <v>0.0020599408990883373</v>
      </c>
      <c r="AK61" s="22">
        <f t="shared" si="22"/>
        <v>0.0026425000000000003</v>
      </c>
      <c r="AL61" s="22">
        <f t="shared" si="23"/>
        <v>0</v>
      </c>
      <c r="AM61" s="22">
        <f t="shared" si="24"/>
        <v>0</v>
      </c>
    </row>
    <row r="62" spans="1:39" ht="15.75">
      <c r="A62" s="53">
        <v>1574</v>
      </c>
      <c r="B62" s="22">
        <v>13.373</v>
      </c>
      <c r="C62" s="22"/>
      <c r="D62" s="22">
        <v>1.021</v>
      </c>
      <c r="E62" s="22"/>
      <c r="F62" s="22">
        <v>1.021</v>
      </c>
      <c r="G62" s="22">
        <v>2.211</v>
      </c>
      <c r="H62" s="22">
        <v>5.126</v>
      </c>
      <c r="I62" s="22"/>
      <c r="J62" s="22">
        <v>129.27</v>
      </c>
      <c r="K62" s="22">
        <v>1.431</v>
      </c>
      <c r="L62" s="22"/>
      <c r="M62" s="22">
        <v>2.006</v>
      </c>
      <c r="N62" s="22"/>
      <c r="O62" s="22">
        <f t="shared" si="1"/>
        <v>0.5970089285714286</v>
      </c>
      <c r="P62" s="22">
        <f t="shared" si="2"/>
        <v>0</v>
      </c>
      <c r="Q62" s="22">
        <f t="shared" si="3"/>
        <v>3.0117994100294982</v>
      </c>
      <c r="R62" s="22">
        <f t="shared" si="4"/>
        <v>0</v>
      </c>
      <c r="S62" s="22">
        <f t="shared" si="5"/>
        <v>3.0117994100294982</v>
      </c>
      <c r="T62" s="22">
        <f t="shared" si="6"/>
        <v>2.211</v>
      </c>
      <c r="U62" s="22">
        <f t="shared" si="7"/>
        <v>15.12094395280236</v>
      </c>
      <c r="V62" s="22">
        <f t="shared" si="8"/>
        <v>0</v>
      </c>
      <c r="W62" s="22">
        <f t="shared" si="9"/>
        <v>0.04063816409933983</v>
      </c>
      <c r="X62" s="22">
        <f t="shared" si="10"/>
        <v>0.06388392857142858</v>
      </c>
      <c r="Y62" s="22">
        <f t="shared" si="11"/>
        <v>0</v>
      </c>
      <c r="Z62" s="22">
        <f t="shared" si="12"/>
        <v>3.4349315068493147</v>
      </c>
      <c r="AA62" s="22"/>
      <c r="AB62" s="22">
        <f t="shared" si="13"/>
        <v>0.029253437500000003</v>
      </c>
      <c r="AC62" s="22">
        <f t="shared" si="14"/>
        <v>0</v>
      </c>
      <c r="AD62" s="22">
        <f t="shared" si="15"/>
        <v>0.14757817109144541</v>
      </c>
      <c r="AE62" s="22">
        <f t="shared" si="16"/>
        <v>0</v>
      </c>
      <c r="AF62" s="22">
        <f t="shared" si="17"/>
        <v>0.14757817109144541</v>
      </c>
      <c r="AG62" s="22">
        <f t="shared" si="18"/>
        <v>0.10833899999999999</v>
      </c>
      <c r="AH62" s="22">
        <f t="shared" si="19"/>
        <v>0.7409262536873157</v>
      </c>
      <c r="AI62" s="22">
        <f t="shared" si="20"/>
        <v>0</v>
      </c>
      <c r="AJ62" s="22">
        <f t="shared" si="21"/>
        <v>0.001991270040867652</v>
      </c>
      <c r="AK62" s="22">
        <f t="shared" si="22"/>
        <v>0.0031303125000000003</v>
      </c>
      <c r="AL62" s="22">
        <f t="shared" si="23"/>
        <v>0</v>
      </c>
      <c r="AM62" s="22">
        <f t="shared" si="24"/>
        <v>0.16831164383561642</v>
      </c>
    </row>
    <row r="63" spans="1:39" ht="15.75">
      <c r="A63" s="53">
        <v>1575</v>
      </c>
      <c r="B63" s="22"/>
      <c r="C63" s="22"/>
      <c r="D63" s="22">
        <v>1.077</v>
      </c>
      <c r="E63" s="22"/>
      <c r="F63" s="22">
        <v>1.059</v>
      </c>
      <c r="G63" s="22">
        <v>2.581</v>
      </c>
      <c r="H63" s="22">
        <v>5.015</v>
      </c>
      <c r="I63" s="22">
        <v>1.114</v>
      </c>
      <c r="J63" s="22"/>
      <c r="K63" s="22">
        <v>1.783</v>
      </c>
      <c r="L63" s="22">
        <v>4.235</v>
      </c>
      <c r="M63" s="22"/>
      <c r="N63" s="22"/>
      <c r="O63" s="22">
        <f t="shared" si="1"/>
        <v>0</v>
      </c>
      <c r="P63" s="22">
        <f t="shared" si="2"/>
        <v>0</v>
      </c>
      <c r="Q63" s="22">
        <f t="shared" si="3"/>
        <v>3.1769911504424777</v>
      </c>
      <c r="R63" s="22">
        <f t="shared" si="4"/>
        <v>0</v>
      </c>
      <c r="S63" s="22">
        <f t="shared" si="5"/>
        <v>3.1238938053097343</v>
      </c>
      <c r="T63" s="22">
        <f t="shared" si="6"/>
        <v>2.581</v>
      </c>
      <c r="U63" s="22">
        <f t="shared" si="7"/>
        <v>14.793510324483774</v>
      </c>
      <c r="V63" s="22">
        <f t="shared" si="8"/>
        <v>3.286135693215339</v>
      </c>
      <c r="W63" s="22">
        <f t="shared" si="9"/>
        <v>0</v>
      </c>
      <c r="X63" s="22">
        <f t="shared" si="10"/>
        <v>0.07959821428571429</v>
      </c>
      <c r="Y63" s="22">
        <f t="shared" si="11"/>
        <v>7.251712328767124</v>
      </c>
      <c r="Z63" s="22">
        <f t="shared" si="12"/>
        <v>0</v>
      </c>
      <c r="AA63" s="22"/>
      <c r="AB63" s="22">
        <f t="shared" si="13"/>
        <v>0</v>
      </c>
      <c r="AC63" s="22">
        <f t="shared" si="14"/>
        <v>0</v>
      </c>
      <c r="AD63" s="22">
        <f t="shared" si="15"/>
        <v>0.15567256637168142</v>
      </c>
      <c r="AE63" s="22">
        <f t="shared" si="16"/>
        <v>0</v>
      </c>
      <c r="AF63" s="22">
        <f t="shared" si="17"/>
        <v>0.153070796460177</v>
      </c>
      <c r="AG63" s="22">
        <f t="shared" si="18"/>
        <v>0.126469</v>
      </c>
      <c r="AH63" s="22">
        <f t="shared" si="19"/>
        <v>0.724882005899705</v>
      </c>
      <c r="AI63" s="22">
        <f t="shared" si="20"/>
        <v>0.16102064896755164</v>
      </c>
      <c r="AJ63" s="22">
        <f t="shared" si="21"/>
        <v>0</v>
      </c>
      <c r="AK63" s="22">
        <f t="shared" si="22"/>
        <v>0.0039003125</v>
      </c>
      <c r="AL63" s="22">
        <f t="shared" si="23"/>
        <v>0.3553339041095891</v>
      </c>
      <c r="AM63" s="22">
        <f t="shared" si="24"/>
        <v>0</v>
      </c>
    </row>
    <row r="64" spans="1:39" ht="15.75">
      <c r="A64" s="53">
        <v>1576</v>
      </c>
      <c r="B64" s="22"/>
      <c r="C64" s="22"/>
      <c r="D64" s="22">
        <v>1.226</v>
      </c>
      <c r="E64" s="22"/>
      <c r="F64" s="22">
        <v>1.152</v>
      </c>
      <c r="G64" s="22">
        <v>2.191</v>
      </c>
      <c r="H64" s="22">
        <v>5.164</v>
      </c>
      <c r="I64" s="22"/>
      <c r="J64" s="22"/>
      <c r="K64" s="22"/>
      <c r="L64" s="22">
        <v>4.458</v>
      </c>
      <c r="M64" s="22"/>
      <c r="N64" s="22"/>
      <c r="O64" s="22">
        <f t="shared" si="1"/>
        <v>0</v>
      </c>
      <c r="P64" s="22">
        <f t="shared" si="2"/>
        <v>0</v>
      </c>
      <c r="Q64" s="22">
        <f t="shared" si="3"/>
        <v>3.6165191740412976</v>
      </c>
      <c r="R64" s="22">
        <f t="shared" si="4"/>
        <v>0</v>
      </c>
      <c r="S64" s="22">
        <f t="shared" si="5"/>
        <v>3.3982300884955747</v>
      </c>
      <c r="T64" s="22">
        <f t="shared" si="6"/>
        <v>2.191</v>
      </c>
      <c r="U64" s="22">
        <f t="shared" si="7"/>
        <v>15.233038348082594</v>
      </c>
      <c r="V64" s="22">
        <f t="shared" si="8"/>
        <v>0</v>
      </c>
      <c r="W64" s="22">
        <f t="shared" si="9"/>
        <v>0</v>
      </c>
      <c r="X64" s="22">
        <f t="shared" si="10"/>
        <v>0</v>
      </c>
      <c r="Y64" s="22">
        <f t="shared" si="11"/>
        <v>7.633561643835617</v>
      </c>
      <c r="Z64" s="22">
        <f t="shared" si="12"/>
        <v>0</v>
      </c>
      <c r="AA64" s="22"/>
      <c r="AB64" s="22">
        <f t="shared" si="13"/>
        <v>0</v>
      </c>
      <c r="AC64" s="22">
        <f t="shared" si="14"/>
        <v>0</v>
      </c>
      <c r="AD64" s="22">
        <f t="shared" si="15"/>
        <v>0.1772094395280236</v>
      </c>
      <c r="AE64" s="22">
        <f t="shared" si="16"/>
        <v>0</v>
      </c>
      <c r="AF64" s="22">
        <f t="shared" si="17"/>
        <v>0.16651327433628316</v>
      </c>
      <c r="AG64" s="22">
        <f t="shared" si="18"/>
        <v>0.107359</v>
      </c>
      <c r="AH64" s="22">
        <f t="shared" si="19"/>
        <v>0.7464188790560472</v>
      </c>
      <c r="AI64" s="22">
        <f t="shared" si="20"/>
        <v>0</v>
      </c>
      <c r="AJ64" s="22">
        <f t="shared" si="21"/>
        <v>0</v>
      </c>
      <c r="AK64" s="22">
        <f t="shared" si="22"/>
        <v>0</v>
      </c>
      <c r="AL64" s="22">
        <f t="shared" si="23"/>
        <v>0.37404452054794524</v>
      </c>
      <c r="AM64" s="22">
        <f t="shared" si="24"/>
        <v>0</v>
      </c>
    </row>
    <row r="65" spans="1:39" ht="15.75">
      <c r="A65" s="53">
        <v>1577</v>
      </c>
      <c r="B65" s="22"/>
      <c r="C65" s="22"/>
      <c r="D65" s="22"/>
      <c r="E65" s="22"/>
      <c r="F65" s="22">
        <v>1.041</v>
      </c>
      <c r="G65" s="22">
        <v>1.968</v>
      </c>
      <c r="H65" s="22">
        <v>4.458</v>
      </c>
      <c r="I65" s="22">
        <v>1.337</v>
      </c>
      <c r="J65" s="22"/>
      <c r="K65" s="22">
        <v>1.393</v>
      </c>
      <c r="L65" s="22">
        <v>4.458</v>
      </c>
      <c r="M65" s="22"/>
      <c r="N65" s="22"/>
      <c r="O65" s="22">
        <f t="shared" si="1"/>
        <v>0</v>
      </c>
      <c r="P65" s="22">
        <f t="shared" si="2"/>
        <v>0</v>
      </c>
      <c r="Q65" s="22">
        <f t="shared" si="3"/>
        <v>0</v>
      </c>
      <c r="R65" s="22">
        <f t="shared" si="4"/>
        <v>0</v>
      </c>
      <c r="S65" s="22">
        <f t="shared" si="5"/>
        <v>3.070796460176991</v>
      </c>
      <c r="T65" s="22">
        <f t="shared" si="6"/>
        <v>1.968</v>
      </c>
      <c r="U65" s="22">
        <f t="shared" si="7"/>
        <v>13.150442477876107</v>
      </c>
      <c r="V65" s="22">
        <f t="shared" si="8"/>
        <v>3.9439528023598815</v>
      </c>
      <c r="W65" s="22">
        <f t="shared" si="9"/>
        <v>0</v>
      </c>
      <c r="X65" s="22">
        <f t="shared" si="10"/>
        <v>0.06218750000000001</v>
      </c>
      <c r="Y65" s="22">
        <f t="shared" si="11"/>
        <v>7.633561643835617</v>
      </c>
      <c r="Z65" s="22">
        <f t="shared" si="12"/>
        <v>0</v>
      </c>
      <c r="AA65" s="22"/>
      <c r="AB65" s="22">
        <f t="shared" si="13"/>
        <v>0</v>
      </c>
      <c r="AC65" s="22">
        <f t="shared" si="14"/>
        <v>0</v>
      </c>
      <c r="AD65" s="22">
        <f t="shared" si="15"/>
        <v>0</v>
      </c>
      <c r="AE65" s="22">
        <f t="shared" si="16"/>
        <v>0</v>
      </c>
      <c r="AF65" s="22">
        <f t="shared" si="17"/>
        <v>0.15046902654867256</v>
      </c>
      <c r="AG65" s="22">
        <f t="shared" si="18"/>
        <v>0.096432</v>
      </c>
      <c r="AH65" s="22">
        <f t="shared" si="19"/>
        <v>0.6443716814159293</v>
      </c>
      <c r="AI65" s="22">
        <f t="shared" si="20"/>
        <v>0.1932536873156342</v>
      </c>
      <c r="AJ65" s="22">
        <f t="shared" si="21"/>
        <v>0</v>
      </c>
      <c r="AK65" s="22">
        <f t="shared" si="22"/>
        <v>0.0030471875000000004</v>
      </c>
      <c r="AL65" s="22">
        <f t="shared" si="23"/>
        <v>0.37404452054794524</v>
      </c>
      <c r="AM65" s="22">
        <f t="shared" si="24"/>
        <v>0</v>
      </c>
    </row>
    <row r="66" spans="1:39" ht="15.75">
      <c r="A66" s="53">
        <v>1578</v>
      </c>
      <c r="B66" s="22"/>
      <c r="C66" s="22"/>
      <c r="D66" s="22">
        <v>1.188</v>
      </c>
      <c r="E66" s="22"/>
      <c r="F66" s="22">
        <v>1.114</v>
      </c>
      <c r="G66" s="22">
        <v>2.302</v>
      </c>
      <c r="H66" s="22">
        <v>4.496</v>
      </c>
      <c r="I66" s="22">
        <v>1.264</v>
      </c>
      <c r="J66" s="22">
        <v>133.728</v>
      </c>
      <c r="K66" s="22">
        <v>1.801</v>
      </c>
      <c r="L66" s="22"/>
      <c r="M66" s="22"/>
      <c r="N66" s="22"/>
      <c r="O66" s="22">
        <f t="shared" si="1"/>
        <v>0</v>
      </c>
      <c r="P66" s="22">
        <f t="shared" si="2"/>
        <v>0</v>
      </c>
      <c r="Q66" s="22">
        <f t="shared" si="3"/>
        <v>3.5044247787610616</v>
      </c>
      <c r="R66" s="22">
        <f t="shared" si="4"/>
        <v>0</v>
      </c>
      <c r="S66" s="22">
        <f t="shared" si="5"/>
        <v>3.286135693215339</v>
      </c>
      <c r="T66" s="22">
        <f t="shared" si="6"/>
        <v>2.302</v>
      </c>
      <c r="U66" s="22">
        <f t="shared" si="7"/>
        <v>13.262536873156343</v>
      </c>
      <c r="V66" s="22">
        <f t="shared" si="8"/>
        <v>3.7286135693215336</v>
      </c>
      <c r="W66" s="22">
        <f t="shared" si="9"/>
        <v>0.04203961018547627</v>
      </c>
      <c r="X66" s="22">
        <f t="shared" si="10"/>
        <v>0.08040178571428572</v>
      </c>
      <c r="Y66" s="22">
        <f t="shared" si="11"/>
        <v>0</v>
      </c>
      <c r="Z66" s="22">
        <f t="shared" si="12"/>
        <v>0</v>
      </c>
      <c r="AA66" s="22"/>
      <c r="AB66" s="22">
        <f t="shared" si="13"/>
        <v>0</v>
      </c>
      <c r="AC66" s="22">
        <f t="shared" si="14"/>
        <v>0</v>
      </c>
      <c r="AD66" s="22">
        <f t="shared" si="15"/>
        <v>0.17171681415929202</v>
      </c>
      <c r="AE66" s="22">
        <f t="shared" si="16"/>
        <v>0</v>
      </c>
      <c r="AF66" s="22">
        <f t="shared" si="17"/>
        <v>0.16102064896755164</v>
      </c>
      <c r="AG66" s="22">
        <f t="shared" si="18"/>
        <v>0.11279800000000001</v>
      </c>
      <c r="AH66" s="22">
        <f t="shared" si="19"/>
        <v>0.6498643067846608</v>
      </c>
      <c r="AI66" s="22">
        <f t="shared" si="20"/>
        <v>0.18270206489675517</v>
      </c>
      <c r="AJ66" s="22">
        <f t="shared" si="21"/>
        <v>0.0020599408990883373</v>
      </c>
      <c r="AK66" s="22">
        <f t="shared" si="22"/>
        <v>0.0039396875000000005</v>
      </c>
      <c r="AL66" s="22">
        <f t="shared" si="23"/>
        <v>0</v>
      </c>
      <c r="AM66" s="22">
        <f t="shared" si="24"/>
        <v>0</v>
      </c>
    </row>
    <row r="67" spans="1:39" ht="15.75">
      <c r="A67" s="53">
        <v>1579</v>
      </c>
      <c r="B67" s="22"/>
      <c r="C67" s="22"/>
      <c r="D67" s="22">
        <v>1.059</v>
      </c>
      <c r="E67" s="22">
        <v>0.742</v>
      </c>
      <c r="F67" s="22"/>
      <c r="G67" s="22">
        <v>2.378</v>
      </c>
      <c r="H67" s="22">
        <v>4.458</v>
      </c>
      <c r="I67" s="22"/>
      <c r="J67" s="22">
        <v>129.27</v>
      </c>
      <c r="K67" s="22">
        <v>1.672</v>
      </c>
      <c r="L67" s="22"/>
      <c r="M67" s="22"/>
      <c r="N67" s="22"/>
      <c r="O67" s="22">
        <f t="shared" si="1"/>
        <v>0</v>
      </c>
      <c r="P67" s="22">
        <f t="shared" si="2"/>
        <v>0</v>
      </c>
      <c r="Q67" s="22">
        <f t="shared" si="3"/>
        <v>3.1238938053097343</v>
      </c>
      <c r="R67" s="22">
        <f t="shared" si="4"/>
        <v>2.1887905604719764</v>
      </c>
      <c r="S67" s="22">
        <f t="shared" si="5"/>
        <v>0</v>
      </c>
      <c r="T67" s="22">
        <f t="shared" si="6"/>
        <v>2.378</v>
      </c>
      <c r="U67" s="22">
        <f t="shared" si="7"/>
        <v>13.150442477876107</v>
      </c>
      <c r="V67" s="22">
        <f t="shared" si="8"/>
        <v>0</v>
      </c>
      <c r="W67" s="22">
        <f t="shared" si="9"/>
        <v>0.04063816409933983</v>
      </c>
      <c r="X67" s="22">
        <f t="shared" si="10"/>
        <v>0.07464285714285715</v>
      </c>
      <c r="Y67" s="22">
        <f t="shared" si="11"/>
        <v>0</v>
      </c>
      <c r="Z67" s="22">
        <f t="shared" si="12"/>
        <v>0</v>
      </c>
      <c r="AA67" s="22"/>
      <c r="AB67" s="22">
        <f t="shared" si="13"/>
        <v>0</v>
      </c>
      <c r="AC67" s="22">
        <f t="shared" si="14"/>
        <v>0</v>
      </c>
      <c r="AD67" s="22">
        <f t="shared" si="15"/>
        <v>0.153070796460177</v>
      </c>
      <c r="AE67" s="22">
        <f t="shared" si="16"/>
        <v>0.10725073746312684</v>
      </c>
      <c r="AF67" s="22">
        <f t="shared" si="17"/>
        <v>0</v>
      </c>
      <c r="AG67" s="22">
        <f t="shared" si="18"/>
        <v>0.11652200000000001</v>
      </c>
      <c r="AH67" s="22">
        <f t="shared" si="19"/>
        <v>0.6443716814159293</v>
      </c>
      <c r="AI67" s="22">
        <f t="shared" si="20"/>
        <v>0</v>
      </c>
      <c r="AJ67" s="22">
        <f t="shared" si="21"/>
        <v>0.001991270040867652</v>
      </c>
      <c r="AK67" s="22">
        <f t="shared" si="22"/>
        <v>0.0036575000000000006</v>
      </c>
      <c r="AL67" s="22">
        <f t="shared" si="23"/>
        <v>0</v>
      </c>
      <c r="AM67" s="22">
        <f t="shared" si="24"/>
        <v>0</v>
      </c>
    </row>
    <row r="68" spans="1:39" ht="15.75">
      <c r="A68" s="53">
        <v>1580</v>
      </c>
      <c r="B68" s="22">
        <v>16.308</v>
      </c>
      <c r="C68" s="22"/>
      <c r="D68" s="22">
        <v>1.097</v>
      </c>
      <c r="E68" s="22">
        <v>0.762</v>
      </c>
      <c r="F68" s="22">
        <v>1.077</v>
      </c>
      <c r="G68" s="22">
        <v>2.637</v>
      </c>
      <c r="H68" s="22">
        <v>4.458</v>
      </c>
      <c r="I68" s="22"/>
      <c r="J68" s="22">
        <v>124.812</v>
      </c>
      <c r="K68" s="22"/>
      <c r="L68" s="22">
        <v>4.68</v>
      </c>
      <c r="M68" s="22"/>
      <c r="N68" s="22"/>
      <c r="O68" s="22">
        <f t="shared" si="1"/>
        <v>0.7280357142857143</v>
      </c>
      <c r="P68" s="22">
        <f t="shared" si="2"/>
        <v>0</v>
      </c>
      <c r="Q68" s="22">
        <f t="shared" si="3"/>
        <v>3.2359882005899703</v>
      </c>
      <c r="R68" s="22">
        <f t="shared" si="4"/>
        <v>2.247787610619469</v>
      </c>
      <c r="S68" s="22">
        <f t="shared" si="5"/>
        <v>3.1769911504424777</v>
      </c>
      <c r="T68" s="22">
        <f t="shared" si="6"/>
        <v>2.637</v>
      </c>
      <c r="U68" s="22">
        <f t="shared" si="7"/>
        <v>13.150442477876107</v>
      </c>
      <c r="V68" s="22">
        <f t="shared" si="8"/>
        <v>0</v>
      </c>
      <c r="W68" s="22">
        <f t="shared" si="9"/>
        <v>0.039236718013203394</v>
      </c>
      <c r="X68" s="22">
        <f t="shared" si="10"/>
        <v>0</v>
      </c>
      <c r="Y68" s="22">
        <f t="shared" si="11"/>
        <v>8.013698630136986</v>
      </c>
      <c r="Z68" s="22">
        <f t="shared" si="12"/>
        <v>0</v>
      </c>
      <c r="AA68" s="22"/>
      <c r="AB68" s="22">
        <f t="shared" si="13"/>
        <v>0.035673750000000004</v>
      </c>
      <c r="AC68" s="22">
        <f t="shared" si="14"/>
        <v>0</v>
      </c>
      <c r="AD68" s="22">
        <f t="shared" si="15"/>
        <v>0.15856342182890856</v>
      </c>
      <c r="AE68" s="22">
        <f t="shared" si="16"/>
        <v>0.11014159292035398</v>
      </c>
      <c r="AF68" s="22">
        <f t="shared" si="17"/>
        <v>0.15567256637168142</v>
      </c>
      <c r="AG68" s="22">
        <f t="shared" si="18"/>
        <v>0.129213</v>
      </c>
      <c r="AH68" s="22">
        <f t="shared" si="19"/>
        <v>0.6443716814159293</v>
      </c>
      <c r="AI68" s="22">
        <f t="shared" si="20"/>
        <v>0</v>
      </c>
      <c r="AJ68" s="22">
        <f t="shared" si="21"/>
        <v>0.0019225991826469664</v>
      </c>
      <c r="AK68" s="22">
        <f t="shared" si="22"/>
        <v>0</v>
      </c>
      <c r="AL68" s="22">
        <f t="shared" si="23"/>
        <v>0.39267123287671235</v>
      </c>
      <c r="AM68" s="22">
        <f t="shared" si="24"/>
        <v>0</v>
      </c>
    </row>
    <row r="69" spans="1:39" ht="15.75">
      <c r="A69" s="53">
        <v>1581</v>
      </c>
      <c r="B69" s="22">
        <v>13.373</v>
      </c>
      <c r="C69" s="22"/>
      <c r="D69" s="22">
        <v>1.041</v>
      </c>
      <c r="E69" s="22">
        <v>0.669</v>
      </c>
      <c r="F69" s="22">
        <v>1.041</v>
      </c>
      <c r="G69" s="22">
        <v>2.47</v>
      </c>
      <c r="H69" s="22">
        <v>4.941</v>
      </c>
      <c r="I69" s="22"/>
      <c r="J69" s="22">
        <v>124.812</v>
      </c>
      <c r="K69" s="22">
        <v>1.783</v>
      </c>
      <c r="L69" s="22"/>
      <c r="M69" s="22"/>
      <c r="N69" s="22"/>
      <c r="O69" s="22">
        <f t="shared" si="1"/>
        <v>0.5970089285714286</v>
      </c>
      <c r="P69" s="22">
        <f t="shared" si="2"/>
        <v>0</v>
      </c>
      <c r="Q69" s="22">
        <f t="shared" si="3"/>
        <v>3.070796460176991</v>
      </c>
      <c r="R69" s="22">
        <f t="shared" si="4"/>
        <v>1.9734513274336283</v>
      </c>
      <c r="S69" s="22">
        <f t="shared" si="5"/>
        <v>3.070796460176991</v>
      </c>
      <c r="T69" s="22">
        <f t="shared" si="6"/>
        <v>2.47</v>
      </c>
      <c r="U69" s="22">
        <f t="shared" si="7"/>
        <v>14.575221238938052</v>
      </c>
      <c r="V69" s="22">
        <f t="shared" si="8"/>
        <v>0</v>
      </c>
      <c r="W69" s="22">
        <f t="shared" si="9"/>
        <v>0.039236718013203394</v>
      </c>
      <c r="X69" s="22">
        <f t="shared" si="10"/>
        <v>0.07959821428571429</v>
      </c>
      <c r="Y69" s="22">
        <f t="shared" si="11"/>
        <v>0</v>
      </c>
      <c r="Z69" s="22">
        <f t="shared" si="12"/>
        <v>0</v>
      </c>
      <c r="AA69" s="22"/>
      <c r="AB69" s="22">
        <f t="shared" si="13"/>
        <v>0.029253437500000003</v>
      </c>
      <c r="AC69" s="22">
        <f t="shared" si="14"/>
        <v>0</v>
      </c>
      <c r="AD69" s="22">
        <f t="shared" si="15"/>
        <v>0.15046902654867256</v>
      </c>
      <c r="AE69" s="22">
        <f t="shared" si="16"/>
        <v>0.09669911504424779</v>
      </c>
      <c r="AF69" s="22">
        <f t="shared" si="17"/>
        <v>0.15046902654867256</v>
      </c>
      <c r="AG69" s="22">
        <f t="shared" si="18"/>
        <v>0.12103000000000001</v>
      </c>
      <c r="AH69" s="22">
        <f t="shared" si="19"/>
        <v>0.7141858407079646</v>
      </c>
      <c r="AI69" s="22">
        <f t="shared" si="20"/>
        <v>0</v>
      </c>
      <c r="AJ69" s="22">
        <f t="shared" si="21"/>
        <v>0.0019225991826469664</v>
      </c>
      <c r="AK69" s="22">
        <f t="shared" si="22"/>
        <v>0.0039003125</v>
      </c>
      <c r="AL69" s="22">
        <f t="shared" si="23"/>
        <v>0</v>
      </c>
      <c r="AM69" s="22">
        <f t="shared" si="24"/>
        <v>0</v>
      </c>
    </row>
    <row r="70" spans="1:39" ht="15.75">
      <c r="A70" s="53">
        <v>1582</v>
      </c>
      <c r="B70" s="22"/>
      <c r="C70" s="22"/>
      <c r="D70" s="22">
        <v>1.059</v>
      </c>
      <c r="E70" s="22">
        <v>0.669</v>
      </c>
      <c r="F70" s="22">
        <v>1.041</v>
      </c>
      <c r="G70" s="22">
        <v>2.358</v>
      </c>
      <c r="H70" s="22">
        <v>4.886</v>
      </c>
      <c r="I70" s="22">
        <v>1.188</v>
      </c>
      <c r="J70" s="22">
        <v>160.474</v>
      </c>
      <c r="K70" s="22">
        <v>1.672</v>
      </c>
      <c r="L70" s="22">
        <v>4.458</v>
      </c>
      <c r="M70" s="22"/>
      <c r="N70" s="22"/>
      <c r="O70" s="22">
        <f t="shared" si="1"/>
        <v>0</v>
      </c>
      <c r="P70" s="22">
        <f t="shared" si="2"/>
        <v>0</v>
      </c>
      <c r="Q70" s="22">
        <f t="shared" si="3"/>
        <v>3.1238938053097343</v>
      </c>
      <c r="R70" s="22">
        <f t="shared" si="4"/>
        <v>1.9734513274336283</v>
      </c>
      <c r="S70" s="22">
        <f t="shared" si="5"/>
        <v>3.070796460176991</v>
      </c>
      <c r="T70" s="22">
        <f t="shared" si="6"/>
        <v>2.358</v>
      </c>
      <c r="U70" s="22">
        <f t="shared" si="7"/>
        <v>14.412979351032448</v>
      </c>
      <c r="V70" s="22">
        <f t="shared" si="8"/>
        <v>3.5044247787610616</v>
      </c>
      <c r="W70" s="22">
        <f t="shared" si="9"/>
        <v>0.050447657969192074</v>
      </c>
      <c r="X70" s="22">
        <f t="shared" si="10"/>
        <v>0.07464285714285715</v>
      </c>
      <c r="Y70" s="22">
        <f t="shared" si="11"/>
        <v>7.633561643835617</v>
      </c>
      <c r="Z70" s="22">
        <f t="shared" si="12"/>
        <v>0</v>
      </c>
      <c r="AA70" s="22"/>
      <c r="AB70" s="22">
        <f t="shared" si="13"/>
        <v>0</v>
      </c>
      <c r="AC70" s="22">
        <f t="shared" si="14"/>
        <v>0</v>
      </c>
      <c r="AD70" s="22">
        <f t="shared" si="15"/>
        <v>0.153070796460177</v>
      </c>
      <c r="AE70" s="22">
        <f t="shared" si="16"/>
        <v>0.09669911504424779</v>
      </c>
      <c r="AF70" s="22">
        <f t="shared" si="17"/>
        <v>0.15046902654867256</v>
      </c>
      <c r="AG70" s="22">
        <f t="shared" si="18"/>
        <v>0.115542</v>
      </c>
      <c r="AH70" s="22">
        <f t="shared" si="19"/>
        <v>0.70623598820059</v>
      </c>
      <c r="AI70" s="22">
        <f t="shared" si="20"/>
        <v>0.17171681415929202</v>
      </c>
      <c r="AJ70" s="22">
        <f t="shared" si="21"/>
        <v>0.0024719352404904116</v>
      </c>
      <c r="AK70" s="22">
        <f t="shared" si="22"/>
        <v>0.0036575000000000006</v>
      </c>
      <c r="AL70" s="22">
        <f t="shared" si="23"/>
        <v>0.37404452054794524</v>
      </c>
      <c r="AM70" s="22">
        <f t="shared" si="24"/>
        <v>0</v>
      </c>
    </row>
    <row r="71" spans="1:39" ht="15.75">
      <c r="A71" s="53">
        <v>1583</v>
      </c>
      <c r="B71" s="22"/>
      <c r="C71" s="22"/>
      <c r="D71" s="22">
        <v>1.041</v>
      </c>
      <c r="E71" s="22">
        <v>0.669</v>
      </c>
      <c r="F71" s="22">
        <v>1.114</v>
      </c>
      <c r="G71" s="22">
        <v>2.49</v>
      </c>
      <c r="H71" s="22">
        <v>4.921</v>
      </c>
      <c r="I71" s="22">
        <v>1.264</v>
      </c>
      <c r="J71" s="22">
        <v>80.237</v>
      </c>
      <c r="K71" s="22">
        <v>1.337</v>
      </c>
      <c r="L71" s="22">
        <v>4.83</v>
      </c>
      <c r="M71" s="22"/>
      <c r="N71" s="22"/>
      <c r="O71" s="22">
        <f t="shared" si="1"/>
        <v>0</v>
      </c>
      <c r="P71" s="22">
        <f t="shared" si="2"/>
        <v>0</v>
      </c>
      <c r="Q71" s="22">
        <f t="shared" si="3"/>
        <v>3.070796460176991</v>
      </c>
      <c r="R71" s="22">
        <f t="shared" si="4"/>
        <v>1.9734513274336283</v>
      </c>
      <c r="S71" s="22">
        <f t="shared" si="5"/>
        <v>3.286135693215339</v>
      </c>
      <c r="T71" s="22">
        <f t="shared" si="6"/>
        <v>2.49</v>
      </c>
      <c r="U71" s="22">
        <f t="shared" si="7"/>
        <v>14.51622418879056</v>
      </c>
      <c r="V71" s="22">
        <f t="shared" si="8"/>
        <v>3.7286135693215336</v>
      </c>
      <c r="W71" s="22">
        <f t="shared" si="9"/>
        <v>0.025223828984596037</v>
      </c>
      <c r="X71" s="22">
        <f t="shared" si="10"/>
        <v>0.059687500000000004</v>
      </c>
      <c r="Y71" s="22">
        <f t="shared" si="11"/>
        <v>8.27054794520548</v>
      </c>
      <c r="Z71" s="22">
        <f t="shared" si="12"/>
        <v>0</v>
      </c>
      <c r="AA71" s="22"/>
      <c r="AB71" s="22">
        <f t="shared" si="13"/>
        <v>0</v>
      </c>
      <c r="AC71" s="22">
        <f t="shared" si="14"/>
        <v>0</v>
      </c>
      <c r="AD71" s="22">
        <f t="shared" si="15"/>
        <v>0.15046902654867256</v>
      </c>
      <c r="AE71" s="22">
        <f t="shared" si="16"/>
        <v>0.09669911504424779</v>
      </c>
      <c r="AF71" s="22">
        <f t="shared" si="17"/>
        <v>0.16102064896755164</v>
      </c>
      <c r="AG71" s="22">
        <f t="shared" si="18"/>
        <v>0.12201000000000002</v>
      </c>
      <c r="AH71" s="22">
        <f t="shared" si="19"/>
        <v>0.7112949852507374</v>
      </c>
      <c r="AI71" s="22">
        <f t="shared" si="20"/>
        <v>0.18270206489675517</v>
      </c>
      <c r="AJ71" s="22">
        <f t="shared" si="21"/>
        <v>0.0012359676202452058</v>
      </c>
      <c r="AK71" s="22">
        <f t="shared" si="22"/>
        <v>0.0029246875</v>
      </c>
      <c r="AL71" s="22">
        <f t="shared" si="23"/>
        <v>0.40525684931506856</v>
      </c>
      <c r="AM71" s="22">
        <f t="shared" si="24"/>
        <v>0</v>
      </c>
    </row>
    <row r="72" spans="1:39" ht="15.75">
      <c r="A72" s="53">
        <v>1584</v>
      </c>
      <c r="B72" s="22">
        <v>15.229</v>
      </c>
      <c r="C72" s="22"/>
      <c r="D72" s="22">
        <v>1.041</v>
      </c>
      <c r="E72" s="22">
        <v>0.669</v>
      </c>
      <c r="F72" s="22">
        <v>1.041</v>
      </c>
      <c r="G72" s="22">
        <v>2.47</v>
      </c>
      <c r="H72" s="22">
        <v>4.83</v>
      </c>
      <c r="I72" s="22"/>
      <c r="J72" s="22"/>
      <c r="K72" s="22">
        <v>1.616</v>
      </c>
      <c r="L72" s="22">
        <v>4.458</v>
      </c>
      <c r="M72" s="22"/>
      <c r="N72" s="22"/>
      <c r="O72" s="22">
        <f t="shared" si="1"/>
        <v>0.6798660714285715</v>
      </c>
      <c r="P72" s="22">
        <f t="shared" si="2"/>
        <v>0</v>
      </c>
      <c r="Q72" s="22">
        <f t="shared" si="3"/>
        <v>3.070796460176991</v>
      </c>
      <c r="R72" s="22">
        <f t="shared" si="4"/>
        <v>1.9734513274336283</v>
      </c>
      <c r="S72" s="22">
        <f t="shared" si="5"/>
        <v>3.070796460176991</v>
      </c>
      <c r="T72" s="22">
        <f t="shared" si="6"/>
        <v>2.47</v>
      </c>
      <c r="U72" s="22">
        <f t="shared" si="7"/>
        <v>14.247787610619469</v>
      </c>
      <c r="V72" s="22">
        <f t="shared" si="8"/>
        <v>0</v>
      </c>
      <c r="W72" s="22">
        <f t="shared" si="9"/>
        <v>0</v>
      </c>
      <c r="X72" s="22">
        <f t="shared" si="10"/>
        <v>0.07214285714285715</v>
      </c>
      <c r="Y72" s="22">
        <f t="shared" si="11"/>
        <v>7.633561643835617</v>
      </c>
      <c r="Z72" s="22">
        <f t="shared" si="12"/>
        <v>0</v>
      </c>
      <c r="AA72" s="22"/>
      <c r="AB72" s="22">
        <f t="shared" si="13"/>
        <v>0.0333134375</v>
      </c>
      <c r="AC72" s="22">
        <f t="shared" si="14"/>
        <v>0</v>
      </c>
      <c r="AD72" s="22">
        <f t="shared" si="15"/>
        <v>0.15046902654867256</v>
      </c>
      <c r="AE72" s="22">
        <f t="shared" si="16"/>
        <v>0.09669911504424779</v>
      </c>
      <c r="AF72" s="22">
        <f t="shared" si="17"/>
        <v>0.15046902654867256</v>
      </c>
      <c r="AG72" s="22">
        <f t="shared" si="18"/>
        <v>0.12103000000000001</v>
      </c>
      <c r="AH72" s="22">
        <f t="shared" si="19"/>
        <v>0.6981415929203539</v>
      </c>
      <c r="AI72" s="22">
        <f t="shared" si="20"/>
        <v>0</v>
      </c>
      <c r="AJ72" s="22">
        <f t="shared" si="21"/>
        <v>0</v>
      </c>
      <c r="AK72" s="22">
        <f t="shared" si="22"/>
        <v>0.0035350000000000004</v>
      </c>
      <c r="AL72" s="22">
        <f t="shared" si="23"/>
        <v>0.37404452054794524</v>
      </c>
      <c r="AM72" s="22">
        <f t="shared" si="24"/>
        <v>0</v>
      </c>
    </row>
    <row r="73" spans="1:39" ht="15.75">
      <c r="A73" s="53">
        <v>1585</v>
      </c>
      <c r="B73" s="22"/>
      <c r="C73" s="22"/>
      <c r="D73" s="22">
        <v>1.041</v>
      </c>
      <c r="E73" s="22">
        <v>0.669</v>
      </c>
      <c r="F73" s="22">
        <v>1.041</v>
      </c>
      <c r="G73" s="22">
        <v>2.452</v>
      </c>
      <c r="H73" s="22">
        <v>4.754</v>
      </c>
      <c r="I73" s="22"/>
      <c r="J73" s="22">
        <v>105.868</v>
      </c>
      <c r="K73" s="22">
        <v>2.358</v>
      </c>
      <c r="L73" s="22">
        <v>4.703</v>
      </c>
      <c r="M73" s="22"/>
      <c r="N73" s="22"/>
      <c r="O73" s="22">
        <f aca="true" t="shared" si="25" ref="O73:O108">+B73/22.4</f>
        <v>0</v>
      </c>
      <c r="P73" s="22">
        <f aca="true" t="shared" si="26" ref="P73:P108">+C73/45.6</f>
        <v>0</v>
      </c>
      <c r="Q73" s="22">
        <f aca="true" t="shared" si="27" ref="Q73:Q108">+D73/0.339</f>
        <v>3.070796460176991</v>
      </c>
      <c r="R73" s="22">
        <f aca="true" t="shared" si="28" ref="R73:R108">+E73/0.339</f>
        <v>1.9734513274336283</v>
      </c>
      <c r="S73" s="22">
        <f aca="true" t="shared" si="29" ref="S73:S108">+F73/0.339</f>
        <v>3.070796460176991</v>
      </c>
      <c r="T73" s="22">
        <f aca="true" t="shared" si="30" ref="T73:T108">+G73</f>
        <v>2.452</v>
      </c>
      <c r="U73" s="22">
        <f aca="true" t="shared" si="31" ref="U73:U108">+H73/0.339</f>
        <v>14.023598820058995</v>
      </c>
      <c r="V73" s="22">
        <f aca="true" t="shared" si="32" ref="V73:V108">+I73/0.339</f>
        <v>0</v>
      </c>
      <c r="W73" s="22">
        <f aca="true" t="shared" si="33" ref="W73:W108">+J73/3181</f>
        <v>0.03328135806350204</v>
      </c>
      <c r="X73" s="22">
        <f aca="true" t="shared" si="34" ref="X73:X108">+K73/22.4</f>
        <v>0.10526785714285715</v>
      </c>
      <c r="Y73" s="22">
        <f aca="true" t="shared" si="35" ref="Y73:Y108">+L73/0.584</f>
        <v>8.053082191780822</v>
      </c>
      <c r="Z73" s="22">
        <f aca="true" t="shared" si="36" ref="Z73:Z108">+M73/0.584</f>
        <v>0</v>
      </c>
      <c r="AA73" s="22"/>
      <c r="AB73" s="22">
        <f aca="true" t="shared" si="37" ref="AB73:AB108">+O73*0.049</f>
        <v>0</v>
      </c>
      <c r="AC73" s="22">
        <f aca="true" t="shared" si="38" ref="AC73:AC108">+P73*0.049</f>
        <v>0</v>
      </c>
      <c r="AD73" s="22">
        <f aca="true" t="shared" si="39" ref="AD73:AD108">+Q73*0.049</f>
        <v>0.15046902654867256</v>
      </c>
      <c r="AE73" s="22">
        <f aca="true" t="shared" si="40" ref="AE73:AE108">+R73*0.049</f>
        <v>0.09669911504424779</v>
      </c>
      <c r="AF73" s="22">
        <f aca="true" t="shared" si="41" ref="AF73:AF108">+S73*0.049</f>
        <v>0.15046902654867256</v>
      </c>
      <c r="AG73" s="22">
        <f aca="true" t="shared" si="42" ref="AG73:AG108">+T73*0.049</f>
        <v>0.120148</v>
      </c>
      <c r="AH73" s="22">
        <f aca="true" t="shared" si="43" ref="AH73:AH108">+U73*0.049</f>
        <v>0.6871563421828908</v>
      </c>
      <c r="AI73" s="22">
        <f aca="true" t="shared" si="44" ref="AI73:AI108">+V73*0.049</f>
        <v>0</v>
      </c>
      <c r="AJ73" s="22">
        <f aca="true" t="shared" si="45" ref="AJ73:AJ108">+W73*0.049</f>
        <v>0.0016307865451116001</v>
      </c>
      <c r="AK73" s="22">
        <f aca="true" t="shared" si="46" ref="AK73:AK108">+X73*0.049</f>
        <v>0.005158125</v>
      </c>
      <c r="AL73" s="22">
        <f aca="true" t="shared" si="47" ref="AL73:AL108">+Y73*0.049</f>
        <v>0.39460102739726033</v>
      </c>
      <c r="AM73" s="22">
        <f aca="true" t="shared" si="48" ref="AM73:AM108">+Z73*0.049</f>
        <v>0</v>
      </c>
    </row>
    <row r="74" spans="1:39" ht="15.75">
      <c r="A74" s="53">
        <v>1586</v>
      </c>
      <c r="B74" s="22">
        <v>15.602</v>
      </c>
      <c r="C74" s="22"/>
      <c r="D74" s="22">
        <v>1.059</v>
      </c>
      <c r="E74" s="22">
        <v>0.669</v>
      </c>
      <c r="F74" s="22">
        <v>1.059</v>
      </c>
      <c r="G74" s="22">
        <v>2.601</v>
      </c>
      <c r="H74" s="22">
        <v>4.921</v>
      </c>
      <c r="I74" s="22"/>
      <c r="J74" s="22">
        <v>120.355</v>
      </c>
      <c r="K74" s="22">
        <v>1.487</v>
      </c>
      <c r="L74" s="22">
        <v>4.458</v>
      </c>
      <c r="M74" s="22"/>
      <c r="N74" s="22"/>
      <c r="O74" s="22">
        <f t="shared" si="25"/>
        <v>0.6965178571428572</v>
      </c>
      <c r="P74" s="22">
        <f t="shared" si="26"/>
        <v>0</v>
      </c>
      <c r="Q74" s="22">
        <f t="shared" si="27"/>
        <v>3.1238938053097343</v>
      </c>
      <c r="R74" s="22">
        <f t="shared" si="28"/>
        <v>1.9734513274336283</v>
      </c>
      <c r="S74" s="22">
        <f t="shared" si="29"/>
        <v>3.1238938053097343</v>
      </c>
      <c r="T74" s="22">
        <f t="shared" si="30"/>
        <v>2.601</v>
      </c>
      <c r="U74" s="22">
        <f t="shared" si="31"/>
        <v>14.51622418879056</v>
      </c>
      <c r="V74" s="22">
        <f t="shared" si="32"/>
        <v>0</v>
      </c>
      <c r="W74" s="22">
        <f t="shared" si="33"/>
        <v>0.03783558629361836</v>
      </c>
      <c r="X74" s="22">
        <f t="shared" si="34"/>
        <v>0.06638392857142858</v>
      </c>
      <c r="Y74" s="22">
        <f t="shared" si="35"/>
        <v>7.633561643835617</v>
      </c>
      <c r="Z74" s="22">
        <f t="shared" si="36"/>
        <v>0</v>
      </c>
      <c r="AA74" s="22"/>
      <c r="AB74" s="22">
        <f t="shared" si="37"/>
        <v>0.034129375</v>
      </c>
      <c r="AC74" s="22">
        <f t="shared" si="38"/>
        <v>0</v>
      </c>
      <c r="AD74" s="22">
        <f t="shared" si="39"/>
        <v>0.153070796460177</v>
      </c>
      <c r="AE74" s="22">
        <f t="shared" si="40"/>
        <v>0.09669911504424779</v>
      </c>
      <c r="AF74" s="22">
        <f t="shared" si="41"/>
        <v>0.153070796460177</v>
      </c>
      <c r="AG74" s="22">
        <f t="shared" si="42"/>
        <v>0.127449</v>
      </c>
      <c r="AH74" s="22">
        <f t="shared" si="43"/>
        <v>0.7112949852507374</v>
      </c>
      <c r="AI74" s="22">
        <f t="shared" si="44"/>
        <v>0</v>
      </c>
      <c r="AJ74" s="22">
        <f t="shared" si="45"/>
        <v>0.0018539437283873</v>
      </c>
      <c r="AK74" s="22">
        <f t="shared" si="46"/>
        <v>0.0032528125000000005</v>
      </c>
      <c r="AL74" s="22">
        <f t="shared" si="47"/>
        <v>0.37404452054794524</v>
      </c>
      <c r="AM74" s="22">
        <f t="shared" si="48"/>
        <v>0</v>
      </c>
    </row>
    <row r="75" spans="1:39" ht="15.75">
      <c r="A75" s="53">
        <v>1587</v>
      </c>
      <c r="B75" s="22">
        <v>22.288</v>
      </c>
      <c r="C75" s="22"/>
      <c r="D75" s="22">
        <v>1.041</v>
      </c>
      <c r="E75" s="22">
        <v>0.669</v>
      </c>
      <c r="F75" s="22">
        <v>1.59</v>
      </c>
      <c r="G75" s="22">
        <v>2.824</v>
      </c>
      <c r="H75" s="22">
        <v>5.144</v>
      </c>
      <c r="I75" s="22"/>
      <c r="J75" s="22">
        <v>118.126</v>
      </c>
      <c r="K75" s="22">
        <v>1.487</v>
      </c>
      <c r="L75" s="22">
        <v>4.458</v>
      </c>
      <c r="M75" s="22"/>
      <c r="N75" s="22"/>
      <c r="O75" s="22">
        <f t="shared" si="25"/>
        <v>0.9950000000000001</v>
      </c>
      <c r="P75" s="22">
        <f t="shared" si="26"/>
        <v>0</v>
      </c>
      <c r="Q75" s="22">
        <f t="shared" si="27"/>
        <v>3.070796460176991</v>
      </c>
      <c r="R75" s="22">
        <f t="shared" si="28"/>
        <v>1.9734513274336283</v>
      </c>
      <c r="S75" s="22">
        <f t="shared" si="29"/>
        <v>4.6902654867256635</v>
      </c>
      <c r="T75" s="22">
        <f t="shared" si="30"/>
        <v>2.824</v>
      </c>
      <c r="U75" s="22">
        <f t="shared" si="31"/>
        <v>15.174041297935103</v>
      </c>
      <c r="V75" s="22">
        <f t="shared" si="32"/>
        <v>0</v>
      </c>
      <c r="W75" s="22">
        <f t="shared" si="33"/>
        <v>0.03713486325055014</v>
      </c>
      <c r="X75" s="22">
        <f t="shared" si="34"/>
        <v>0.06638392857142858</v>
      </c>
      <c r="Y75" s="22">
        <f t="shared" si="35"/>
        <v>7.633561643835617</v>
      </c>
      <c r="Z75" s="22">
        <f t="shared" si="36"/>
        <v>0</v>
      </c>
      <c r="AA75" s="22"/>
      <c r="AB75" s="22">
        <f t="shared" si="37"/>
        <v>0.04875500000000001</v>
      </c>
      <c r="AC75" s="22">
        <f t="shared" si="38"/>
        <v>0</v>
      </c>
      <c r="AD75" s="22">
        <f t="shared" si="39"/>
        <v>0.15046902654867256</v>
      </c>
      <c r="AE75" s="22">
        <f t="shared" si="40"/>
        <v>0.09669911504424779</v>
      </c>
      <c r="AF75" s="22">
        <f t="shared" si="41"/>
        <v>0.22982300884955753</v>
      </c>
      <c r="AG75" s="22">
        <f t="shared" si="42"/>
        <v>0.138376</v>
      </c>
      <c r="AH75" s="22">
        <f t="shared" si="43"/>
        <v>0.7435280235988201</v>
      </c>
      <c r="AI75" s="22">
        <f t="shared" si="44"/>
        <v>0</v>
      </c>
      <c r="AJ75" s="22">
        <f t="shared" si="45"/>
        <v>0.0018196082992769569</v>
      </c>
      <c r="AK75" s="22">
        <f t="shared" si="46"/>
        <v>0.0032528125000000005</v>
      </c>
      <c r="AL75" s="22">
        <f t="shared" si="47"/>
        <v>0.37404452054794524</v>
      </c>
      <c r="AM75" s="22">
        <f t="shared" si="48"/>
        <v>0</v>
      </c>
    </row>
    <row r="76" spans="1:39" ht="15.75">
      <c r="A76" s="53">
        <v>1588</v>
      </c>
      <c r="B76" s="22"/>
      <c r="C76" s="22"/>
      <c r="D76" s="22">
        <v>1.041</v>
      </c>
      <c r="E76" s="22">
        <v>0.669</v>
      </c>
      <c r="F76" s="22">
        <v>1.041</v>
      </c>
      <c r="G76" s="22">
        <v>2.637</v>
      </c>
      <c r="H76" s="22">
        <v>5.924</v>
      </c>
      <c r="I76" s="22">
        <v>1.487</v>
      </c>
      <c r="J76" s="22">
        <v>124.812</v>
      </c>
      <c r="K76" s="22">
        <v>1.857</v>
      </c>
      <c r="L76" s="22">
        <v>5.053</v>
      </c>
      <c r="M76" s="22">
        <v>2.267</v>
      </c>
      <c r="N76" s="22"/>
      <c r="O76" s="22">
        <f t="shared" si="25"/>
        <v>0</v>
      </c>
      <c r="P76" s="22">
        <f t="shared" si="26"/>
        <v>0</v>
      </c>
      <c r="Q76" s="22">
        <f t="shared" si="27"/>
        <v>3.070796460176991</v>
      </c>
      <c r="R76" s="22">
        <f t="shared" si="28"/>
        <v>1.9734513274336283</v>
      </c>
      <c r="S76" s="22">
        <f t="shared" si="29"/>
        <v>3.070796460176991</v>
      </c>
      <c r="T76" s="22">
        <f t="shared" si="30"/>
        <v>2.637</v>
      </c>
      <c r="U76" s="22">
        <f t="shared" si="31"/>
        <v>17.474926253687315</v>
      </c>
      <c r="V76" s="22">
        <f t="shared" si="32"/>
        <v>4.386430678466077</v>
      </c>
      <c r="W76" s="22">
        <f t="shared" si="33"/>
        <v>0.039236718013203394</v>
      </c>
      <c r="X76" s="22">
        <f t="shared" si="34"/>
        <v>0.08290178571428572</v>
      </c>
      <c r="Y76" s="22">
        <f t="shared" si="35"/>
        <v>8.652397260273974</v>
      </c>
      <c r="Z76" s="22">
        <f t="shared" si="36"/>
        <v>3.8818493150684934</v>
      </c>
      <c r="AA76" s="22"/>
      <c r="AB76" s="22">
        <f t="shared" si="37"/>
        <v>0</v>
      </c>
      <c r="AC76" s="22">
        <f t="shared" si="38"/>
        <v>0</v>
      </c>
      <c r="AD76" s="22">
        <f t="shared" si="39"/>
        <v>0.15046902654867256</v>
      </c>
      <c r="AE76" s="22">
        <f t="shared" si="40"/>
        <v>0.09669911504424779</v>
      </c>
      <c r="AF76" s="22">
        <f t="shared" si="41"/>
        <v>0.15046902654867256</v>
      </c>
      <c r="AG76" s="22">
        <f t="shared" si="42"/>
        <v>0.129213</v>
      </c>
      <c r="AH76" s="22">
        <f t="shared" si="43"/>
        <v>0.8562713864306785</v>
      </c>
      <c r="AI76" s="22">
        <f t="shared" si="44"/>
        <v>0.21493510324483778</v>
      </c>
      <c r="AJ76" s="22">
        <f t="shared" si="45"/>
        <v>0.0019225991826469664</v>
      </c>
      <c r="AK76" s="22">
        <f t="shared" si="46"/>
        <v>0.004062187500000001</v>
      </c>
      <c r="AL76" s="22">
        <f t="shared" si="47"/>
        <v>0.4239674657534247</v>
      </c>
      <c r="AM76" s="22">
        <f t="shared" si="48"/>
        <v>0.19021061643835618</v>
      </c>
    </row>
    <row r="77" spans="1:39" ht="15.75">
      <c r="A77" s="53">
        <v>1589</v>
      </c>
      <c r="B77" s="22"/>
      <c r="C77" s="22"/>
      <c r="D77" s="22">
        <v>1.041</v>
      </c>
      <c r="E77" s="22">
        <v>0.669</v>
      </c>
      <c r="F77" s="22">
        <v>1.041</v>
      </c>
      <c r="G77" s="22">
        <v>2.581</v>
      </c>
      <c r="H77" s="22">
        <v>5.739</v>
      </c>
      <c r="I77" s="22">
        <v>2.675</v>
      </c>
      <c r="J77" s="22"/>
      <c r="K77" s="22">
        <v>1.487</v>
      </c>
      <c r="L77" s="22">
        <v>4.458</v>
      </c>
      <c r="M77" s="22"/>
      <c r="N77" s="22"/>
      <c r="O77" s="22">
        <f t="shared" si="25"/>
        <v>0</v>
      </c>
      <c r="P77" s="22">
        <f t="shared" si="26"/>
        <v>0</v>
      </c>
      <c r="Q77" s="22">
        <f t="shared" si="27"/>
        <v>3.070796460176991</v>
      </c>
      <c r="R77" s="22">
        <f t="shared" si="28"/>
        <v>1.9734513274336283</v>
      </c>
      <c r="S77" s="22">
        <f t="shared" si="29"/>
        <v>3.070796460176991</v>
      </c>
      <c r="T77" s="22">
        <f t="shared" si="30"/>
        <v>2.581</v>
      </c>
      <c r="U77" s="22">
        <f t="shared" si="31"/>
        <v>16.929203539823007</v>
      </c>
      <c r="V77" s="22">
        <f t="shared" si="32"/>
        <v>7.890855457227137</v>
      </c>
      <c r="W77" s="22">
        <f t="shared" si="33"/>
        <v>0</v>
      </c>
      <c r="X77" s="22">
        <f t="shared" si="34"/>
        <v>0.06638392857142858</v>
      </c>
      <c r="Y77" s="22">
        <f t="shared" si="35"/>
        <v>7.633561643835617</v>
      </c>
      <c r="Z77" s="22">
        <f t="shared" si="36"/>
        <v>0</v>
      </c>
      <c r="AA77" s="22"/>
      <c r="AB77" s="22">
        <f t="shared" si="37"/>
        <v>0</v>
      </c>
      <c r="AC77" s="22">
        <f t="shared" si="38"/>
        <v>0</v>
      </c>
      <c r="AD77" s="22">
        <f t="shared" si="39"/>
        <v>0.15046902654867256</v>
      </c>
      <c r="AE77" s="22">
        <f t="shared" si="40"/>
        <v>0.09669911504424779</v>
      </c>
      <c r="AF77" s="22">
        <f t="shared" si="41"/>
        <v>0.15046902654867256</v>
      </c>
      <c r="AG77" s="22">
        <f t="shared" si="42"/>
        <v>0.126469</v>
      </c>
      <c r="AH77" s="22">
        <f t="shared" si="43"/>
        <v>0.8295309734513274</v>
      </c>
      <c r="AI77" s="22">
        <f t="shared" si="44"/>
        <v>0.38665191740412974</v>
      </c>
      <c r="AJ77" s="22">
        <f t="shared" si="45"/>
        <v>0</v>
      </c>
      <c r="AK77" s="22">
        <f t="shared" si="46"/>
        <v>0.0032528125000000005</v>
      </c>
      <c r="AL77" s="22">
        <f t="shared" si="47"/>
        <v>0.37404452054794524</v>
      </c>
      <c r="AM77" s="22">
        <f t="shared" si="48"/>
        <v>0</v>
      </c>
    </row>
    <row r="78" spans="1:39" ht="15.75">
      <c r="A78" s="53">
        <v>1590</v>
      </c>
      <c r="B78" s="22"/>
      <c r="C78" s="22"/>
      <c r="D78" s="22">
        <v>1.041</v>
      </c>
      <c r="E78" s="22">
        <v>0.669</v>
      </c>
      <c r="F78" s="22">
        <v>1.041</v>
      </c>
      <c r="G78" s="22">
        <v>2.991</v>
      </c>
      <c r="H78" s="22">
        <v>5.349</v>
      </c>
      <c r="I78" s="22">
        <v>1.264</v>
      </c>
      <c r="J78" s="22">
        <v>124.812</v>
      </c>
      <c r="K78" s="22">
        <v>1.114</v>
      </c>
      <c r="L78" s="22"/>
      <c r="M78" s="22"/>
      <c r="N78" s="22"/>
      <c r="O78" s="22">
        <f t="shared" si="25"/>
        <v>0</v>
      </c>
      <c r="P78" s="22">
        <f t="shared" si="26"/>
        <v>0</v>
      </c>
      <c r="Q78" s="22">
        <f t="shared" si="27"/>
        <v>3.070796460176991</v>
      </c>
      <c r="R78" s="22">
        <f t="shared" si="28"/>
        <v>1.9734513274336283</v>
      </c>
      <c r="S78" s="22">
        <f t="shared" si="29"/>
        <v>3.070796460176991</v>
      </c>
      <c r="T78" s="22">
        <f t="shared" si="30"/>
        <v>2.991</v>
      </c>
      <c r="U78" s="22">
        <f t="shared" si="31"/>
        <v>15.778761061946902</v>
      </c>
      <c r="V78" s="22">
        <f t="shared" si="32"/>
        <v>3.7286135693215336</v>
      </c>
      <c r="W78" s="22">
        <f t="shared" si="33"/>
        <v>0.039236718013203394</v>
      </c>
      <c r="X78" s="22">
        <f t="shared" si="34"/>
        <v>0.049732142857142864</v>
      </c>
      <c r="Y78" s="22">
        <f t="shared" si="35"/>
        <v>0</v>
      </c>
      <c r="Z78" s="22">
        <f t="shared" si="36"/>
        <v>0</v>
      </c>
      <c r="AA78" s="22"/>
      <c r="AB78" s="22">
        <f t="shared" si="37"/>
        <v>0</v>
      </c>
      <c r="AC78" s="22">
        <f t="shared" si="38"/>
        <v>0</v>
      </c>
      <c r="AD78" s="22">
        <f t="shared" si="39"/>
        <v>0.15046902654867256</v>
      </c>
      <c r="AE78" s="22">
        <f t="shared" si="40"/>
        <v>0.09669911504424779</v>
      </c>
      <c r="AF78" s="22">
        <f t="shared" si="41"/>
        <v>0.15046902654867256</v>
      </c>
      <c r="AG78" s="22">
        <f t="shared" si="42"/>
        <v>0.14655900000000002</v>
      </c>
      <c r="AH78" s="22">
        <f t="shared" si="43"/>
        <v>0.7731592920353982</v>
      </c>
      <c r="AI78" s="22">
        <f t="shared" si="44"/>
        <v>0.18270206489675517</v>
      </c>
      <c r="AJ78" s="22">
        <f t="shared" si="45"/>
        <v>0.0019225991826469664</v>
      </c>
      <c r="AK78" s="22">
        <f t="shared" si="46"/>
        <v>0.0024368750000000002</v>
      </c>
      <c r="AL78" s="22">
        <f t="shared" si="47"/>
        <v>0</v>
      </c>
      <c r="AM78" s="22">
        <f t="shared" si="48"/>
        <v>0</v>
      </c>
    </row>
    <row r="79" spans="1:39" ht="15.75">
      <c r="A79" s="53">
        <v>1591</v>
      </c>
      <c r="B79" s="22">
        <v>34.843</v>
      </c>
      <c r="C79" s="22"/>
      <c r="D79" s="22">
        <v>1.059</v>
      </c>
      <c r="E79" s="22">
        <v>0.686</v>
      </c>
      <c r="F79" s="22">
        <v>1.041</v>
      </c>
      <c r="G79" s="22">
        <v>3.194</v>
      </c>
      <c r="H79" s="22">
        <v>4.698</v>
      </c>
      <c r="I79" s="22"/>
      <c r="J79" s="22">
        <v>131.499</v>
      </c>
      <c r="K79" s="22">
        <v>1.857</v>
      </c>
      <c r="L79" s="22"/>
      <c r="M79" s="22"/>
      <c r="N79" s="22"/>
      <c r="O79" s="22">
        <f t="shared" si="25"/>
        <v>1.5554910714285717</v>
      </c>
      <c r="P79" s="22">
        <f t="shared" si="26"/>
        <v>0</v>
      </c>
      <c r="Q79" s="22">
        <f t="shared" si="27"/>
        <v>3.1238938053097343</v>
      </c>
      <c r="R79" s="22">
        <f t="shared" si="28"/>
        <v>2.023598820058997</v>
      </c>
      <c r="S79" s="22">
        <f t="shared" si="29"/>
        <v>3.070796460176991</v>
      </c>
      <c r="T79" s="22">
        <f t="shared" si="30"/>
        <v>3.194</v>
      </c>
      <c r="U79" s="22">
        <f t="shared" si="31"/>
        <v>13.858407079646017</v>
      </c>
      <c r="V79" s="22">
        <f t="shared" si="32"/>
        <v>0</v>
      </c>
      <c r="W79" s="22">
        <f t="shared" si="33"/>
        <v>0.04133888714240805</v>
      </c>
      <c r="X79" s="22">
        <f t="shared" si="34"/>
        <v>0.08290178571428572</v>
      </c>
      <c r="Y79" s="22">
        <f t="shared" si="35"/>
        <v>0</v>
      </c>
      <c r="Z79" s="22">
        <f t="shared" si="36"/>
        <v>0</v>
      </c>
      <c r="AA79" s="22"/>
      <c r="AB79" s="22">
        <f t="shared" si="37"/>
        <v>0.07621906250000002</v>
      </c>
      <c r="AC79" s="22">
        <f t="shared" si="38"/>
        <v>0</v>
      </c>
      <c r="AD79" s="22">
        <f t="shared" si="39"/>
        <v>0.153070796460177</v>
      </c>
      <c r="AE79" s="22">
        <f t="shared" si="40"/>
        <v>0.09915634218289085</v>
      </c>
      <c r="AF79" s="22">
        <f t="shared" si="41"/>
        <v>0.15046902654867256</v>
      </c>
      <c r="AG79" s="22">
        <f t="shared" si="42"/>
        <v>0.156506</v>
      </c>
      <c r="AH79" s="22">
        <f t="shared" si="43"/>
        <v>0.6790619469026549</v>
      </c>
      <c r="AI79" s="22">
        <f t="shared" si="44"/>
        <v>0</v>
      </c>
      <c r="AJ79" s="22">
        <f t="shared" si="45"/>
        <v>0.0020256054699779947</v>
      </c>
      <c r="AK79" s="22">
        <f t="shared" si="46"/>
        <v>0.004062187500000001</v>
      </c>
      <c r="AL79" s="22">
        <f t="shared" si="47"/>
        <v>0</v>
      </c>
      <c r="AM79" s="22">
        <f t="shared" si="48"/>
        <v>0</v>
      </c>
    </row>
    <row r="80" spans="1:39" ht="15.75">
      <c r="A80" s="53">
        <v>1592</v>
      </c>
      <c r="B80" s="22">
        <v>32.282</v>
      </c>
      <c r="C80" s="22"/>
      <c r="D80" s="22">
        <v>1.132</v>
      </c>
      <c r="E80" s="22">
        <v>0.669</v>
      </c>
      <c r="F80" s="22">
        <v>1.114</v>
      </c>
      <c r="G80" s="22">
        <v>3.138</v>
      </c>
      <c r="H80" s="22">
        <v>4.792</v>
      </c>
      <c r="I80" s="22"/>
      <c r="J80" s="22">
        <v>116.566</v>
      </c>
      <c r="K80" s="22">
        <v>2.786</v>
      </c>
      <c r="L80" s="22"/>
      <c r="M80" s="22"/>
      <c r="N80" s="22"/>
      <c r="O80" s="22">
        <f t="shared" si="25"/>
        <v>1.4411607142857141</v>
      </c>
      <c r="P80" s="22">
        <f t="shared" si="26"/>
        <v>0</v>
      </c>
      <c r="Q80" s="22">
        <f t="shared" si="27"/>
        <v>3.339233038348082</v>
      </c>
      <c r="R80" s="22">
        <f t="shared" si="28"/>
        <v>1.9734513274336283</v>
      </c>
      <c r="S80" s="22">
        <f t="shared" si="29"/>
        <v>3.286135693215339</v>
      </c>
      <c r="T80" s="22">
        <f t="shared" si="30"/>
        <v>3.138</v>
      </c>
      <c r="U80" s="22">
        <f t="shared" si="31"/>
        <v>14.13569321533923</v>
      </c>
      <c r="V80" s="22">
        <f t="shared" si="32"/>
        <v>0</v>
      </c>
      <c r="W80" s="22">
        <f t="shared" si="33"/>
        <v>0.03664445143036781</v>
      </c>
      <c r="X80" s="22">
        <f t="shared" si="34"/>
        <v>0.12437500000000001</v>
      </c>
      <c r="Y80" s="22">
        <f t="shared" si="35"/>
        <v>0</v>
      </c>
      <c r="Z80" s="22">
        <f t="shared" si="36"/>
        <v>0</v>
      </c>
      <c r="AA80" s="22"/>
      <c r="AB80" s="22">
        <f t="shared" si="37"/>
        <v>0.070616875</v>
      </c>
      <c r="AC80" s="22">
        <f t="shared" si="38"/>
        <v>0</v>
      </c>
      <c r="AD80" s="22">
        <f t="shared" si="39"/>
        <v>0.16362241887905604</v>
      </c>
      <c r="AE80" s="22">
        <f t="shared" si="40"/>
        <v>0.09669911504424779</v>
      </c>
      <c r="AF80" s="22">
        <f t="shared" si="41"/>
        <v>0.16102064896755164</v>
      </c>
      <c r="AG80" s="22">
        <f t="shared" si="42"/>
        <v>0.153762</v>
      </c>
      <c r="AH80" s="22">
        <f t="shared" si="43"/>
        <v>0.6926489675516223</v>
      </c>
      <c r="AI80" s="22">
        <f t="shared" si="44"/>
        <v>0</v>
      </c>
      <c r="AJ80" s="22">
        <f t="shared" si="45"/>
        <v>0.0017955781200880228</v>
      </c>
      <c r="AK80" s="22">
        <f t="shared" si="46"/>
        <v>0.006094375000000001</v>
      </c>
      <c r="AL80" s="22">
        <f t="shared" si="47"/>
        <v>0</v>
      </c>
      <c r="AM80" s="22">
        <f t="shared" si="48"/>
        <v>0</v>
      </c>
    </row>
    <row r="81" spans="1:39" ht="15.75">
      <c r="A81" s="53">
        <v>1593</v>
      </c>
      <c r="B81" s="22">
        <v>33.283</v>
      </c>
      <c r="C81" s="22"/>
      <c r="D81" s="22">
        <v>1.114</v>
      </c>
      <c r="E81" s="22">
        <v>0.707</v>
      </c>
      <c r="F81" s="22">
        <v>1.114</v>
      </c>
      <c r="G81" s="22">
        <v>2.842</v>
      </c>
      <c r="H81" s="22">
        <v>5.59</v>
      </c>
      <c r="I81" s="22"/>
      <c r="J81" s="22">
        <v>108.097</v>
      </c>
      <c r="K81" s="22">
        <v>2.601</v>
      </c>
      <c r="L81" s="22"/>
      <c r="M81" s="22"/>
      <c r="N81" s="22"/>
      <c r="O81" s="22">
        <f t="shared" si="25"/>
        <v>1.4858482142857143</v>
      </c>
      <c r="P81" s="22">
        <f t="shared" si="26"/>
        <v>0</v>
      </c>
      <c r="Q81" s="22">
        <f t="shared" si="27"/>
        <v>3.286135693215339</v>
      </c>
      <c r="R81" s="22">
        <f t="shared" si="28"/>
        <v>2.085545722713864</v>
      </c>
      <c r="S81" s="22">
        <f t="shared" si="29"/>
        <v>3.286135693215339</v>
      </c>
      <c r="T81" s="22">
        <f t="shared" si="30"/>
        <v>2.842</v>
      </c>
      <c r="U81" s="22">
        <f t="shared" si="31"/>
        <v>16.48967551622419</v>
      </c>
      <c r="V81" s="22">
        <f t="shared" si="32"/>
        <v>0</v>
      </c>
      <c r="W81" s="22">
        <f t="shared" si="33"/>
        <v>0.03398208110657026</v>
      </c>
      <c r="X81" s="22">
        <f t="shared" si="34"/>
        <v>0.11611607142857143</v>
      </c>
      <c r="Y81" s="22">
        <f t="shared" si="35"/>
        <v>0</v>
      </c>
      <c r="Z81" s="22">
        <f t="shared" si="36"/>
        <v>0</v>
      </c>
      <c r="AA81" s="22"/>
      <c r="AB81" s="22">
        <f t="shared" si="37"/>
        <v>0.0728065625</v>
      </c>
      <c r="AC81" s="22">
        <f t="shared" si="38"/>
        <v>0</v>
      </c>
      <c r="AD81" s="22">
        <f t="shared" si="39"/>
        <v>0.16102064896755164</v>
      </c>
      <c r="AE81" s="22">
        <f t="shared" si="40"/>
        <v>0.10219174041297935</v>
      </c>
      <c r="AF81" s="22">
        <f t="shared" si="41"/>
        <v>0.16102064896755164</v>
      </c>
      <c r="AG81" s="22">
        <f t="shared" si="42"/>
        <v>0.13925800000000002</v>
      </c>
      <c r="AH81" s="22">
        <f t="shared" si="43"/>
        <v>0.8079941002949853</v>
      </c>
      <c r="AI81" s="22">
        <f t="shared" si="44"/>
        <v>0</v>
      </c>
      <c r="AJ81" s="22">
        <f t="shared" si="45"/>
        <v>0.0016651219742219426</v>
      </c>
      <c r="AK81" s="22">
        <f t="shared" si="46"/>
        <v>0.0056896875</v>
      </c>
      <c r="AL81" s="22">
        <f t="shared" si="47"/>
        <v>0</v>
      </c>
      <c r="AM81" s="22">
        <f t="shared" si="48"/>
        <v>0</v>
      </c>
    </row>
    <row r="82" spans="1:39" ht="15.75">
      <c r="A82" s="53">
        <v>1594</v>
      </c>
      <c r="B82" s="22">
        <v>23.086</v>
      </c>
      <c r="C82" s="22"/>
      <c r="D82" s="22">
        <v>1.282</v>
      </c>
      <c r="E82" s="22">
        <v>0.762</v>
      </c>
      <c r="F82" s="22">
        <v>1.188</v>
      </c>
      <c r="G82" s="22">
        <v>2.953</v>
      </c>
      <c r="H82" s="22">
        <v>4.698</v>
      </c>
      <c r="I82" s="22"/>
      <c r="J82" s="22">
        <v>82.466</v>
      </c>
      <c r="K82" s="22"/>
      <c r="L82" s="22"/>
      <c r="M82" s="22"/>
      <c r="N82" s="22"/>
      <c r="O82" s="22">
        <f t="shared" si="25"/>
        <v>1.030625</v>
      </c>
      <c r="P82" s="22">
        <f t="shared" si="26"/>
        <v>0</v>
      </c>
      <c r="Q82" s="22">
        <f t="shared" si="27"/>
        <v>3.781710914454277</v>
      </c>
      <c r="R82" s="22">
        <f t="shared" si="28"/>
        <v>2.247787610619469</v>
      </c>
      <c r="S82" s="22">
        <f t="shared" si="29"/>
        <v>3.5044247787610616</v>
      </c>
      <c r="T82" s="22">
        <f t="shared" si="30"/>
        <v>2.953</v>
      </c>
      <c r="U82" s="22">
        <f t="shared" si="31"/>
        <v>13.858407079646017</v>
      </c>
      <c r="V82" s="22">
        <f t="shared" si="32"/>
        <v>0</v>
      </c>
      <c r="W82" s="22">
        <f t="shared" si="33"/>
        <v>0.025924552027664256</v>
      </c>
      <c r="X82" s="22">
        <f t="shared" si="34"/>
        <v>0</v>
      </c>
      <c r="Y82" s="22">
        <f t="shared" si="35"/>
        <v>0</v>
      </c>
      <c r="Z82" s="22">
        <f t="shared" si="36"/>
        <v>0</v>
      </c>
      <c r="AA82" s="22"/>
      <c r="AB82" s="22">
        <f t="shared" si="37"/>
        <v>0.050500625</v>
      </c>
      <c r="AC82" s="22">
        <f t="shared" si="38"/>
        <v>0</v>
      </c>
      <c r="AD82" s="22">
        <f t="shared" si="39"/>
        <v>0.18530383480825957</v>
      </c>
      <c r="AE82" s="22">
        <f t="shared" si="40"/>
        <v>0.11014159292035398</v>
      </c>
      <c r="AF82" s="22">
        <f t="shared" si="41"/>
        <v>0.17171681415929202</v>
      </c>
      <c r="AG82" s="22">
        <f t="shared" si="42"/>
        <v>0.144697</v>
      </c>
      <c r="AH82" s="22">
        <f t="shared" si="43"/>
        <v>0.6790619469026549</v>
      </c>
      <c r="AI82" s="22">
        <f t="shared" si="44"/>
        <v>0</v>
      </c>
      <c r="AJ82" s="22">
        <f t="shared" si="45"/>
        <v>0.0012703030493555487</v>
      </c>
      <c r="AK82" s="22">
        <f t="shared" si="46"/>
        <v>0</v>
      </c>
      <c r="AL82" s="22">
        <f t="shared" si="47"/>
        <v>0</v>
      </c>
      <c r="AM82" s="22">
        <f t="shared" si="48"/>
        <v>0</v>
      </c>
    </row>
    <row r="83" spans="1:39" ht="15.75">
      <c r="A83" s="53">
        <v>1595</v>
      </c>
      <c r="B83" s="22">
        <v>26.746</v>
      </c>
      <c r="C83" s="22"/>
      <c r="D83" s="22">
        <v>1.411</v>
      </c>
      <c r="E83" s="22">
        <v>0.742</v>
      </c>
      <c r="F83" s="22">
        <v>1.393</v>
      </c>
      <c r="G83" s="22">
        <v>3.214</v>
      </c>
      <c r="H83" s="22">
        <v>5.701</v>
      </c>
      <c r="I83" s="22">
        <v>1.487</v>
      </c>
      <c r="J83" s="22">
        <v>117.012</v>
      </c>
      <c r="K83" s="22"/>
      <c r="L83" s="22"/>
      <c r="M83" s="22"/>
      <c r="N83" s="22"/>
      <c r="O83" s="22">
        <f t="shared" si="25"/>
        <v>1.1940178571428572</v>
      </c>
      <c r="P83" s="22">
        <f t="shared" si="26"/>
        <v>0</v>
      </c>
      <c r="Q83" s="22">
        <f t="shared" si="27"/>
        <v>4.162241887905605</v>
      </c>
      <c r="R83" s="22">
        <f t="shared" si="28"/>
        <v>2.1887905604719764</v>
      </c>
      <c r="S83" s="22">
        <f t="shared" si="29"/>
        <v>4.109144542772861</v>
      </c>
      <c r="T83" s="22">
        <f t="shared" si="30"/>
        <v>3.214</v>
      </c>
      <c r="U83" s="22">
        <f t="shared" si="31"/>
        <v>16.81710914454277</v>
      </c>
      <c r="V83" s="22">
        <f t="shared" si="32"/>
        <v>4.386430678466077</v>
      </c>
      <c r="W83" s="22">
        <f t="shared" si="33"/>
        <v>0.03678465891229173</v>
      </c>
      <c r="X83" s="22">
        <f t="shared" si="34"/>
        <v>0</v>
      </c>
      <c r="Y83" s="22">
        <f t="shared" si="35"/>
        <v>0</v>
      </c>
      <c r="Z83" s="22">
        <f t="shared" si="36"/>
        <v>0</v>
      </c>
      <c r="AA83" s="22"/>
      <c r="AB83" s="22">
        <f t="shared" si="37"/>
        <v>0.05850687500000001</v>
      </c>
      <c r="AC83" s="22">
        <f t="shared" si="38"/>
        <v>0</v>
      </c>
      <c r="AD83" s="22">
        <f t="shared" si="39"/>
        <v>0.20394985250737466</v>
      </c>
      <c r="AE83" s="22">
        <f t="shared" si="40"/>
        <v>0.10725073746312684</v>
      </c>
      <c r="AF83" s="22">
        <f t="shared" si="41"/>
        <v>0.2013480825958702</v>
      </c>
      <c r="AG83" s="22">
        <f t="shared" si="42"/>
        <v>0.15748600000000001</v>
      </c>
      <c r="AH83" s="22">
        <f t="shared" si="43"/>
        <v>0.8240383480825957</v>
      </c>
      <c r="AI83" s="22">
        <f t="shared" si="44"/>
        <v>0.21493510324483778</v>
      </c>
      <c r="AJ83" s="22">
        <f t="shared" si="45"/>
        <v>0.001802448286702295</v>
      </c>
      <c r="AK83" s="22">
        <f t="shared" si="46"/>
        <v>0</v>
      </c>
      <c r="AL83" s="22">
        <f t="shared" si="47"/>
        <v>0</v>
      </c>
      <c r="AM83" s="22">
        <f t="shared" si="48"/>
        <v>0</v>
      </c>
    </row>
    <row r="84" spans="1:39" ht="15.75">
      <c r="A84" s="53">
        <v>1596</v>
      </c>
      <c r="B84" s="22">
        <v>31.203</v>
      </c>
      <c r="C84" s="22"/>
      <c r="D84" s="22">
        <v>1.282</v>
      </c>
      <c r="E84" s="22">
        <v>0.78</v>
      </c>
      <c r="F84" s="22">
        <v>1.188</v>
      </c>
      <c r="G84" s="22">
        <v>3.12</v>
      </c>
      <c r="H84" s="22">
        <v>4.625</v>
      </c>
      <c r="I84" s="22">
        <v>1.56</v>
      </c>
      <c r="J84" s="22">
        <v>142.643</v>
      </c>
      <c r="K84" s="22"/>
      <c r="L84" s="22"/>
      <c r="M84" s="22"/>
      <c r="N84" s="22"/>
      <c r="O84" s="22">
        <f t="shared" si="25"/>
        <v>1.3929910714285716</v>
      </c>
      <c r="P84" s="22">
        <f t="shared" si="26"/>
        <v>0</v>
      </c>
      <c r="Q84" s="22">
        <f t="shared" si="27"/>
        <v>3.781710914454277</v>
      </c>
      <c r="R84" s="22">
        <f t="shared" si="28"/>
        <v>2.3008849557522124</v>
      </c>
      <c r="S84" s="22">
        <f t="shared" si="29"/>
        <v>3.5044247787610616</v>
      </c>
      <c r="T84" s="22">
        <f t="shared" si="30"/>
        <v>3.12</v>
      </c>
      <c r="U84" s="22">
        <f t="shared" si="31"/>
        <v>13.643067846607668</v>
      </c>
      <c r="V84" s="22">
        <f t="shared" si="32"/>
        <v>4.601769911504425</v>
      </c>
      <c r="W84" s="22">
        <f t="shared" si="33"/>
        <v>0.044842187991197734</v>
      </c>
      <c r="X84" s="22">
        <f t="shared" si="34"/>
        <v>0</v>
      </c>
      <c r="Y84" s="22">
        <f t="shared" si="35"/>
        <v>0</v>
      </c>
      <c r="Z84" s="22">
        <f t="shared" si="36"/>
        <v>0</v>
      </c>
      <c r="AA84" s="22"/>
      <c r="AB84" s="22">
        <f t="shared" si="37"/>
        <v>0.0682565625</v>
      </c>
      <c r="AC84" s="22">
        <f t="shared" si="38"/>
        <v>0</v>
      </c>
      <c r="AD84" s="22">
        <f t="shared" si="39"/>
        <v>0.18530383480825957</v>
      </c>
      <c r="AE84" s="22">
        <f t="shared" si="40"/>
        <v>0.11274336283185842</v>
      </c>
      <c r="AF84" s="22">
        <f t="shared" si="41"/>
        <v>0.17171681415929202</v>
      </c>
      <c r="AG84" s="22">
        <f t="shared" si="42"/>
        <v>0.15288000000000002</v>
      </c>
      <c r="AH84" s="22">
        <f t="shared" si="43"/>
        <v>0.6685103244837758</v>
      </c>
      <c r="AI84" s="22">
        <f t="shared" si="44"/>
        <v>0.22548672566371683</v>
      </c>
      <c r="AJ84" s="22">
        <f t="shared" si="45"/>
        <v>0.002197267211568689</v>
      </c>
      <c r="AK84" s="22">
        <f t="shared" si="46"/>
        <v>0</v>
      </c>
      <c r="AL84" s="22">
        <f t="shared" si="47"/>
        <v>0</v>
      </c>
      <c r="AM84" s="22">
        <f t="shared" si="48"/>
        <v>0</v>
      </c>
    </row>
    <row r="85" spans="1:39" ht="15.75">
      <c r="A85" s="53">
        <v>1597</v>
      </c>
      <c r="B85" s="22">
        <v>22.288</v>
      </c>
      <c r="C85" s="22"/>
      <c r="D85" s="22">
        <v>1.431</v>
      </c>
      <c r="E85" s="22">
        <v>0.818</v>
      </c>
      <c r="F85" s="22">
        <v>1.337</v>
      </c>
      <c r="G85" s="22">
        <v>3.082</v>
      </c>
      <c r="H85" s="22">
        <v>4.81</v>
      </c>
      <c r="I85" s="22">
        <v>1.634</v>
      </c>
      <c r="J85" s="22">
        <v>133.728</v>
      </c>
      <c r="K85" s="22"/>
      <c r="L85" s="22"/>
      <c r="M85" s="22"/>
      <c r="N85" s="22"/>
      <c r="O85" s="22">
        <f t="shared" si="25"/>
        <v>0.9950000000000001</v>
      </c>
      <c r="P85" s="22">
        <f t="shared" si="26"/>
        <v>0</v>
      </c>
      <c r="Q85" s="22">
        <f t="shared" si="27"/>
        <v>4.221238938053097</v>
      </c>
      <c r="R85" s="22">
        <f t="shared" si="28"/>
        <v>2.412979351032448</v>
      </c>
      <c r="S85" s="22">
        <f t="shared" si="29"/>
        <v>3.9439528023598815</v>
      </c>
      <c r="T85" s="22">
        <f t="shared" si="30"/>
        <v>3.082</v>
      </c>
      <c r="U85" s="22">
        <f t="shared" si="31"/>
        <v>14.188790560471974</v>
      </c>
      <c r="V85" s="22">
        <f t="shared" si="32"/>
        <v>4.820058997050147</v>
      </c>
      <c r="W85" s="22">
        <f t="shared" si="33"/>
        <v>0.04203961018547627</v>
      </c>
      <c r="X85" s="22">
        <f t="shared" si="34"/>
        <v>0</v>
      </c>
      <c r="Y85" s="22">
        <f t="shared" si="35"/>
        <v>0</v>
      </c>
      <c r="Z85" s="22">
        <f t="shared" si="36"/>
        <v>0</v>
      </c>
      <c r="AA85" s="22"/>
      <c r="AB85" s="22">
        <f t="shared" si="37"/>
        <v>0.04875500000000001</v>
      </c>
      <c r="AC85" s="22">
        <f t="shared" si="38"/>
        <v>0</v>
      </c>
      <c r="AD85" s="22">
        <f t="shared" si="39"/>
        <v>0.20684070796460177</v>
      </c>
      <c r="AE85" s="22">
        <f t="shared" si="40"/>
        <v>0.11823598820058996</v>
      </c>
      <c r="AF85" s="22">
        <f t="shared" si="41"/>
        <v>0.1932536873156342</v>
      </c>
      <c r="AG85" s="22">
        <f t="shared" si="42"/>
        <v>0.15101799999999999</v>
      </c>
      <c r="AH85" s="22">
        <f t="shared" si="43"/>
        <v>0.6952507374631267</v>
      </c>
      <c r="AI85" s="22">
        <f t="shared" si="44"/>
        <v>0.2361828908554572</v>
      </c>
      <c r="AJ85" s="22">
        <f t="shared" si="45"/>
        <v>0.0020599408990883373</v>
      </c>
      <c r="AK85" s="22">
        <f t="shared" si="46"/>
        <v>0</v>
      </c>
      <c r="AL85" s="22">
        <f t="shared" si="47"/>
        <v>0</v>
      </c>
      <c r="AM85" s="22">
        <f t="shared" si="48"/>
        <v>0</v>
      </c>
    </row>
    <row r="86" spans="1:39" ht="15.75">
      <c r="A86" s="53">
        <v>1598</v>
      </c>
      <c r="B86" s="22">
        <v>28.974</v>
      </c>
      <c r="C86" s="22"/>
      <c r="D86" s="22">
        <v>1.393</v>
      </c>
      <c r="E86" s="22">
        <v>0.798</v>
      </c>
      <c r="F86" s="22">
        <v>1.355</v>
      </c>
      <c r="G86" s="22">
        <v>3.082</v>
      </c>
      <c r="H86" s="22">
        <v>5.088</v>
      </c>
      <c r="I86" s="22">
        <v>1.56</v>
      </c>
      <c r="J86" s="22">
        <v>138.186</v>
      </c>
      <c r="K86" s="22">
        <v>1.487</v>
      </c>
      <c r="L86" s="22"/>
      <c r="M86" s="22"/>
      <c r="N86" s="22"/>
      <c r="O86" s="22">
        <f t="shared" si="25"/>
        <v>1.293482142857143</v>
      </c>
      <c r="P86" s="22">
        <f t="shared" si="26"/>
        <v>0</v>
      </c>
      <c r="Q86" s="22">
        <f t="shared" si="27"/>
        <v>4.109144542772861</v>
      </c>
      <c r="R86" s="22">
        <f t="shared" si="28"/>
        <v>2.353982300884956</v>
      </c>
      <c r="S86" s="22">
        <f t="shared" si="29"/>
        <v>3.997050147492625</v>
      </c>
      <c r="T86" s="22">
        <f t="shared" si="30"/>
        <v>3.082</v>
      </c>
      <c r="U86" s="22">
        <f t="shared" si="31"/>
        <v>15.008849557522122</v>
      </c>
      <c r="V86" s="22">
        <f t="shared" si="32"/>
        <v>4.601769911504425</v>
      </c>
      <c r="W86" s="22">
        <f t="shared" si="33"/>
        <v>0.0434410562716127</v>
      </c>
      <c r="X86" s="22">
        <f t="shared" si="34"/>
        <v>0.06638392857142858</v>
      </c>
      <c r="Y86" s="22">
        <f t="shared" si="35"/>
        <v>0</v>
      </c>
      <c r="Z86" s="22">
        <f t="shared" si="36"/>
        <v>0</v>
      </c>
      <c r="AA86" s="22"/>
      <c r="AB86" s="22">
        <f t="shared" si="37"/>
        <v>0.06338062500000001</v>
      </c>
      <c r="AC86" s="22">
        <f t="shared" si="38"/>
        <v>0</v>
      </c>
      <c r="AD86" s="22">
        <f t="shared" si="39"/>
        <v>0.2013480825958702</v>
      </c>
      <c r="AE86" s="22">
        <f t="shared" si="40"/>
        <v>0.11534513274336285</v>
      </c>
      <c r="AF86" s="22">
        <f t="shared" si="41"/>
        <v>0.19585545722713862</v>
      </c>
      <c r="AG86" s="22">
        <f t="shared" si="42"/>
        <v>0.15101799999999999</v>
      </c>
      <c r="AH86" s="22">
        <f t="shared" si="43"/>
        <v>0.735433628318584</v>
      </c>
      <c r="AI86" s="22">
        <f t="shared" si="44"/>
        <v>0.22548672566371683</v>
      </c>
      <c r="AJ86" s="22">
        <f t="shared" si="45"/>
        <v>0.0021286117573090227</v>
      </c>
      <c r="AK86" s="22">
        <f t="shared" si="46"/>
        <v>0.0032528125000000005</v>
      </c>
      <c r="AL86" s="22">
        <f t="shared" si="47"/>
        <v>0</v>
      </c>
      <c r="AM86" s="22">
        <f t="shared" si="48"/>
        <v>0</v>
      </c>
    </row>
    <row r="87" spans="1:39" ht="15.75">
      <c r="A87" s="53">
        <v>1599</v>
      </c>
      <c r="B87" s="22">
        <v>19.317</v>
      </c>
      <c r="C87" s="22"/>
      <c r="D87" s="22">
        <v>1.32</v>
      </c>
      <c r="E87" s="22">
        <v>0.818</v>
      </c>
      <c r="F87" s="22">
        <v>1.264</v>
      </c>
      <c r="G87" s="22">
        <v>2.991</v>
      </c>
      <c r="H87" s="22">
        <v>6.871</v>
      </c>
      <c r="I87" s="22">
        <v>1.449</v>
      </c>
      <c r="J87" s="22">
        <v>147.101</v>
      </c>
      <c r="K87" s="22">
        <v>1.821</v>
      </c>
      <c r="L87" s="22"/>
      <c r="M87" s="22"/>
      <c r="N87" s="22"/>
      <c r="O87" s="22">
        <f t="shared" si="25"/>
        <v>0.8623660714285715</v>
      </c>
      <c r="P87" s="22">
        <f t="shared" si="26"/>
        <v>0</v>
      </c>
      <c r="Q87" s="22">
        <f t="shared" si="27"/>
        <v>3.893805309734513</v>
      </c>
      <c r="R87" s="22">
        <f t="shared" si="28"/>
        <v>2.412979351032448</v>
      </c>
      <c r="S87" s="22">
        <f t="shared" si="29"/>
        <v>3.7286135693215336</v>
      </c>
      <c r="T87" s="22">
        <f t="shared" si="30"/>
        <v>2.991</v>
      </c>
      <c r="U87" s="22">
        <f t="shared" si="31"/>
        <v>20.26843657817109</v>
      </c>
      <c r="V87" s="22">
        <f t="shared" si="32"/>
        <v>4.274336283185841</v>
      </c>
      <c r="W87" s="22">
        <f t="shared" si="33"/>
        <v>0.04624363407733417</v>
      </c>
      <c r="X87" s="22">
        <f t="shared" si="34"/>
        <v>0.08129464285714286</v>
      </c>
      <c r="Y87" s="22">
        <f t="shared" si="35"/>
        <v>0</v>
      </c>
      <c r="Z87" s="22">
        <f t="shared" si="36"/>
        <v>0</v>
      </c>
      <c r="AA87" s="22"/>
      <c r="AB87" s="22">
        <f t="shared" si="37"/>
        <v>0.0422559375</v>
      </c>
      <c r="AC87" s="22">
        <f t="shared" si="38"/>
        <v>0</v>
      </c>
      <c r="AD87" s="22">
        <f t="shared" si="39"/>
        <v>0.19079646017699115</v>
      </c>
      <c r="AE87" s="22">
        <f t="shared" si="40"/>
        <v>0.11823598820058996</v>
      </c>
      <c r="AF87" s="22">
        <f t="shared" si="41"/>
        <v>0.18270206489675517</v>
      </c>
      <c r="AG87" s="22">
        <f t="shared" si="42"/>
        <v>0.14655900000000002</v>
      </c>
      <c r="AH87" s="22">
        <f t="shared" si="43"/>
        <v>0.9931533923303835</v>
      </c>
      <c r="AI87" s="22">
        <f t="shared" si="44"/>
        <v>0.2094424778761062</v>
      </c>
      <c r="AJ87" s="22">
        <f t="shared" si="45"/>
        <v>0.0022659380697893747</v>
      </c>
      <c r="AK87" s="22">
        <f t="shared" si="46"/>
        <v>0.0039834375</v>
      </c>
      <c r="AL87" s="22">
        <f t="shared" si="47"/>
        <v>0</v>
      </c>
      <c r="AM87" s="22">
        <f t="shared" si="48"/>
        <v>0</v>
      </c>
    </row>
    <row r="88" spans="1:39" ht="15.75">
      <c r="A88" s="53">
        <v>1600</v>
      </c>
      <c r="B88" s="22">
        <v>17.385</v>
      </c>
      <c r="C88" s="22"/>
      <c r="D88" s="22">
        <v>1.487</v>
      </c>
      <c r="E88" s="22">
        <v>0.818</v>
      </c>
      <c r="F88" s="22">
        <v>1.487</v>
      </c>
      <c r="G88" s="22">
        <v>3.082</v>
      </c>
      <c r="H88" s="22">
        <v>7.003</v>
      </c>
      <c r="I88" s="22"/>
      <c r="J88" s="22">
        <v>142.643</v>
      </c>
      <c r="K88" s="22">
        <v>1.839</v>
      </c>
      <c r="L88" s="22"/>
      <c r="M88" s="22"/>
      <c r="N88" s="22"/>
      <c r="O88" s="22">
        <f t="shared" si="25"/>
        <v>0.7761160714285715</v>
      </c>
      <c r="P88" s="22">
        <f t="shared" si="26"/>
        <v>0</v>
      </c>
      <c r="Q88" s="22">
        <f t="shared" si="27"/>
        <v>4.386430678466077</v>
      </c>
      <c r="R88" s="22">
        <f t="shared" si="28"/>
        <v>2.412979351032448</v>
      </c>
      <c r="S88" s="22">
        <f t="shared" si="29"/>
        <v>4.386430678466077</v>
      </c>
      <c r="T88" s="22">
        <f t="shared" si="30"/>
        <v>3.082</v>
      </c>
      <c r="U88" s="22">
        <f t="shared" si="31"/>
        <v>20.657817109144542</v>
      </c>
      <c r="V88" s="22">
        <f t="shared" si="32"/>
        <v>0</v>
      </c>
      <c r="W88" s="22">
        <f t="shared" si="33"/>
        <v>0.044842187991197734</v>
      </c>
      <c r="X88" s="22">
        <f t="shared" si="34"/>
        <v>0.08209821428571429</v>
      </c>
      <c r="Y88" s="22">
        <f t="shared" si="35"/>
        <v>0</v>
      </c>
      <c r="Z88" s="22">
        <f t="shared" si="36"/>
        <v>0</v>
      </c>
      <c r="AA88" s="22"/>
      <c r="AB88" s="22">
        <f t="shared" si="37"/>
        <v>0.038029687500000006</v>
      </c>
      <c r="AC88" s="22">
        <f t="shared" si="38"/>
        <v>0</v>
      </c>
      <c r="AD88" s="22">
        <f t="shared" si="39"/>
        <v>0.21493510324483778</v>
      </c>
      <c r="AE88" s="22">
        <f t="shared" si="40"/>
        <v>0.11823598820058996</v>
      </c>
      <c r="AF88" s="22">
        <f t="shared" si="41"/>
        <v>0.21493510324483778</v>
      </c>
      <c r="AG88" s="22">
        <f t="shared" si="42"/>
        <v>0.15101799999999999</v>
      </c>
      <c r="AH88" s="22">
        <f t="shared" si="43"/>
        <v>1.0122330383480826</v>
      </c>
      <c r="AI88" s="22">
        <f t="shared" si="44"/>
        <v>0</v>
      </c>
      <c r="AJ88" s="22">
        <f t="shared" si="45"/>
        <v>0.002197267211568689</v>
      </c>
      <c r="AK88" s="22">
        <f t="shared" si="46"/>
        <v>0.0040228125</v>
      </c>
      <c r="AL88" s="22">
        <f t="shared" si="47"/>
        <v>0</v>
      </c>
      <c r="AM88" s="22">
        <f t="shared" si="48"/>
        <v>0</v>
      </c>
    </row>
    <row r="89" spans="1:39" ht="15.75">
      <c r="A89" s="53">
        <v>1601</v>
      </c>
      <c r="B89" s="22">
        <v>28.602</v>
      </c>
      <c r="C89" s="22"/>
      <c r="D89" s="22">
        <v>1.375</v>
      </c>
      <c r="E89" s="22">
        <v>0.818</v>
      </c>
      <c r="F89" s="22">
        <v>1.337</v>
      </c>
      <c r="G89" s="22">
        <v>3.065</v>
      </c>
      <c r="H89" s="22">
        <v>7.54</v>
      </c>
      <c r="I89" s="22"/>
      <c r="J89" s="22">
        <v>146.655</v>
      </c>
      <c r="K89" s="22"/>
      <c r="L89" s="22"/>
      <c r="M89" s="22"/>
      <c r="N89" s="22"/>
      <c r="O89" s="22">
        <f t="shared" si="25"/>
        <v>1.2768750000000002</v>
      </c>
      <c r="P89" s="22">
        <f t="shared" si="26"/>
        <v>0</v>
      </c>
      <c r="Q89" s="22">
        <f t="shared" si="27"/>
        <v>4.056047197640118</v>
      </c>
      <c r="R89" s="22">
        <f t="shared" si="28"/>
        <v>2.412979351032448</v>
      </c>
      <c r="S89" s="22">
        <f t="shared" si="29"/>
        <v>3.9439528023598815</v>
      </c>
      <c r="T89" s="22">
        <f t="shared" si="30"/>
        <v>3.065</v>
      </c>
      <c r="U89" s="22">
        <f t="shared" si="31"/>
        <v>22.241887905604717</v>
      </c>
      <c r="V89" s="22">
        <f t="shared" si="32"/>
        <v>0</v>
      </c>
      <c r="W89" s="22">
        <f t="shared" si="33"/>
        <v>0.04610342659541025</v>
      </c>
      <c r="X89" s="22">
        <f t="shared" si="34"/>
        <v>0</v>
      </c>
      <c r="Y89" s="22">
        <f t="shared" si="35"/>
        <v>0</v>
      </c>
      <c r="Z89" s="22">
        <f t="shared" si="36"/>
        <v>0</v>
      </c>
      <c r="AA89" s="22"/>
      <c r="AB89" s="22">
        <f t="shared" si="37"/>
        <v>0.06256687500000001</v>
      </c>
      <c r="AC89" s="22">
        <f t="shared" si="38"/>
        <v>0</v>
      </c>
      <c r="AD89" s="22">
        <f t="shared" si="39"/>
        <v>0.1987463126843658</v>
      </c>
      <c r="AE89" s="22">
        <f t="shared" si="40"/>
        <v>0.11823598820058996</v>
      </c>
      <c r="AF89" s="22">
        <f t="shared" si="41"/>
        <v>0.1932536873156342</v>
      </c>
      <c r="AG89" s="22">
        <f t="shared" si="42"/>
        <v>0.150185</v>
      </c>
      <c r="AH89" s="22">
        <f t="shared" si="43"/>
        <v>1.0898525073746312</v>
      </c>
      <c r="AI89" s="22">
        <f t="shared" si="44"/>
        <v>0</v>
      </c>
      <c r="AJ89" s="22">
        <f t="shared" si="45"/>
        <v>0.0022590679031751024</v>
      </c>
      <c r="AK89" s="22">
        <f t="shared" si="46"/>
        <v>0</v>
      </c>
      <c r="AL89" s="22">
        <f t="shared" si="47"/>
        <v>0</v>
      </c>
      <c r="AM89" s="22">
        <f t="shared" si="48"/>
        <v>0</v>
      </c>
    </row>
    <row r="90" spans="1:39" ht="15.75">
      <c r="A90" s="53">
        <v>1602</v>
      </c>
      <c r="B90" s="22"/>
      <c r="C90" s="22"/>
      <c r="D90" s="22">
        <v>1.355</v>
      </c>
      <c r="E90" s="22">
        <v>0.818</v>
      </c>
      <c r="F90" s="22">
        <v>1.337</v>
      </c>
      <c r="G90" s="22">
        <v>3.194</v>
      </c>
      <c r="H90" s="22">
        <v>7.373</v>
      </c>
      <c r="I90" s="22">
        <v>1.56</v>
      </c>
      <c r="J90" s="22">
        <v>147.101</v>
      </c>
      <c r="K90" s="22">
        <v>1.56</v>
      </c>
      <c r="L90" s="22"/>
      <c r="M90" s="22"/>
      <c r="N90" s="22"/>
      <c r="O90" s="22">
        <f t="shared" si="25"/>
        <v>0</v>
      </c>
      <c r="P90" s="22">
        <f t="shared" si="26"/>
        <v>0</v>
      </c>
      <c r="Q90" s="22">
        <f t="shared" si="27"/>
        <v>3.997050147492625</v>
      </c>
      <c r="R90" s="22">
        <f t="shared" si="28"/>
        <v>2.412979351032448</v>
      </c>
      <c r="S90" s="22">
        <f t="shared" si="29"/>
        <v>3.9439528023598815</v>
      </c>
      <c r="T90" s="22">
        <f t="shared" si="30"/>
        <v>3.194</v>
      </c>
      <c r="U90" s="22">
        <f t="shared" si="31"/>
        <v>21.749262536873154</v>
      </c>
      <c r="V90" s="22">
        <f t="shared" si="32"/>
        <v>4.601769911504425</v>
      </c>
      <c r="W90" s="22">
        <f t="shared" si="33"/>
        <v>0.04624363407733417</v>
      </c>
      <c r="X90" s="22">
        <f t="shared" si="34"/>
        <v>0.06964285714285715</v>
      </c>
      <c r="Y90" s="22">
        <f t="shared" si="35"/>
        <v>0</v>
      </c>
      <c r="Z90" s="22">
        <f t="shared" si="36"/>
        <v>0</v>
      </c>
      <c r="AA90" s="22"/>
      <c r="AB90" s="22">
        <f t="shared" si="37"/>
        <v>0</v>
      </c>
      <c r="AC90" s="22">
        <f t="shared" si="38"/>
        <v>0</v>
      </c>
      <c r="AD90" s="22">
        <f t="shared" si="39"/>
        <v>0.19585545722713862</v>
      </c>
      <c r="AE90" s="22">
        <f t="shared" si="40"/>
        <v>0.11823598820058996</v>
      </c>
      <c r="AF90" s="22">
        <f t="shared" si="41"/>
        <v>0.1932536873156342</v>
      </c>
      <c r="AG90" s="22">
        <f t="shared" si="42"/>
        <v>0.156506</v>
      </c>
      <c r="AH90" s="22">
        <f t="shared" si="43"/>
        <v>1.0657138643067845</v>
      </c>
      <c r="AI90" s="22">
        <f t="shared" si="44"/>
        <v>0.22548672566371683</v>
      </c>
      <c r="AJ90" s="22">
        <f t="shared" si="45"/>
        <v>0.0022659380697893747</v>
      </c>
      <c r="AK90" s="22">
        <f t="shared" si="46"/>
        <v>0.0034125</v>
      </c>
      <c r="AL90" s="22">
        <f t="shared" si="47"/>
        <v>0</v>
      </c>
      <c r="AM90" s="22">
        <f t="shared" si="48"/>
        <v>0</v>
      </c>
    </row>
    <row r="91" spans="1:39" ht="15.75">
      <c r="A91" s="53">
        <v>1603</v>
      </c>
      <c r="B91" s="22">
        <v>18.015</v>
      </c>
      <c r="C91" s="22"/>
      <c r="D91" s="22">
        <v>1.337</v>
      </c>
      <c r="E91" s="22">
        <v>0.818</v>
      </c>
      <c r="F91" s="22">
        <v>1.504</v>
      </c>
      <c r="G91" s="22">
        <v>3.158</v>
      </c>
      <c r="H91" s="22">
        <v>7.337</v>
      </c>
      <c r="I91" s="22">
        <v>1.56</v>
      </c>
      <c r="J91" s="22">
        <v>147.101</v>
      </c>
      <c r="K91" s="22">
        <v>1.672</v>
      </c>
      <c r="L91" s="22"/>
      <c r="M91" s="22">
        <v>2.971</v>
      </c>
      <c r="N91" s="22"/>
      <c r="O91" s="22">
        <f t="shared" si="25"/>
        <v>0.8042410714285715</v>
      </c>
      <c r="P91" s="22">
        <f t="shared" si="26"/>
        <v>0</v>
      </c>
      <c r="Q91" s="22">
        <f t="shared" si="27"/>
        <v>3.9439528023598815</v>
      </c>
      <c r="R91" s="22">
        <f t="shared" si="28"/>
        <v>2.412979351032448</v>
      </c>
      <c r="S91" s="22">
        <f t="shared" si="29"/>
        <v>4.436578171091445</v>
      </c>
      <c r="T91" s="22">
        <f t="shared" si="30"/>
        <v>3.158</v>
      </c>
      <c r="U91" s="22">
        <f t="shared" si="31"/>
        <v>21.643067846607668</v>
      </c>
      <c r="V91" s="22">
        <f t="shared" si="32"/>
        <v>4.601769911504425</v>
      </c>
      <c r="W91" s="22">
        <f t="shared" si="33"/>
        <v>0.04624363407733417</v>
      </c>
      <c r="X91" s="22">
        <f t="shared" si="34"/>
        <v>0.07464285714285715</v>
      </c>
      <c r="Y91" s="22">
        <f t="shared" si="35"/>
        <v>0</v>
      </c>
      <c r="Z91" s="22">
        <f t="shared" si="36"/>
        <v>5.087328767123288</v>
      </c>
      <c r="AA91" s="22"/>
      <c r="AB91" s="22">
        <f t="shared" si="37"/>
        <v>0.03940781250000001</v>
      </c>
      <c r="AC91" s="22">
        <f t="shared" si="38"/>
        <v>0</v>
      </c>
      <c r="AD91" s="22">
        <f t="shared" si="39"/>
        <v>0.1932536873156342</v>
      </c>
      <c r="AE91" s="22">
        <f t="shared" si="40"/>
        <v>0.11823598820058996</v>
      </c>
      <c r="AF91" s="22">
        <f t="shared" si="41"/>
        <v>0.2173923303834808</v>
      </c>
      <c r="AG91" s="22">
        <f t="shared" si="42"/>
        <v>0.154742</v>
      </c>
      <c r="AH91" s="22">
        <f t="shared" si="43"/>
        <v>1.0605103244837757</v>
      </c>
      <c r="AI91" s="22">
        <f t="shared" si="44"/>
        <v>0.22548672566371683</v>
      </c>
      <c r="AJ91" s="22">
        <f t="shared" si="45"/>
        <v>0.0022659380697893747</v>
      </c>
      <c r="AK91" s="22">
        <f t="shared" si="46"/>
        <v>0.0036575000000000006</v>
      </c>
      <c r="AL91" s="22">
        <f t="shared" si="47"/>
        <v>0</v>
      </c>
      <c r="AM91" s="22">
        <f t="shared" si="48"/>
        <v>0.24927910958904112</v>
      </c>
    </row>
    <row r="92" spans="1:39" ht="15.75">
      <c r="A92" s="53">
        <v>1604</v>
      </c>
      <c r="B92" s="22"/>
      <c r="C92" s="22"/>
      <c r="D92" s="22">
        <v>1.375</v>
      </c>
      <c r="E92" s="22">
        <v>0.836</v>
      </c>
      <c r="F92" s="22">
        <v>1.337</v>
      </c>
      <c r="G92" s="22">
        <v>3.047</v>
      </c>
      <c r="H92" s="22">
        <v>4.774</v>
      </c>
      <c r="I92" s="22">
        <v>1.487</v>
      </c>
      <c r="J92" s="22">
        <v>143.385</v>
      </c>
      <c r="K92" s="22"/>
      <c r="L92" s="22"/>
      <c r="M92" s="22"/>
      <c r="N92" s="22"/>
      <c r="O92" s="22">
        <f t="shared" si="25"/>
        <v>0</v>
      </c>
      <c r="P92" s="22">
        <f t="shared" si="26"/>
        <v>0</v>
      </c>
      <c r="Q92" s="22">
        <f t="shared" si="27"/>
        <v>4.056047197640118</v>
      </c>
      <c r="R92" s="22">
        <f t="shared" si="28"/>
        <v>2.4660766961651914</v>
      </c>
      <c r="S92" s="22">
        <f t="shared" si="29"/>
        <v>3.9439528023598815</v>
      </c>
      <c r="T92" s="22">
        <f t="shared" si="30"/>
        <v>3.047</v>
      </c>
      <c r="U92" s="22">
        <f t="shared" si="31"/>
        <v>14.08259587020649</v>
      </c>
      <c r="V92" s="22">
        <f t="shared" si="32"/>
        <v>4.386430678466077</v>
      </c>
      <c r="W92" s="22">
        <f t="shared" si="33"/>
        <v>0.04507544797233574</v>
      </c>
      <c r="X92" s="22">
        <f t="shared" si="34"/>
        <v>0</v>
      </c>
      <c r="Y92" s="22">
        <f t="shared" si="35"/>
        <v>0</v>
      </c>
      <c r="Z92" s="22">
        <f t="shared" si="36"/>
        <v>0</v>
      </c>
      <c r="AA92" s="22"/>
      <c r="AB92" s="22">
        <f t="shared" si="37"/>
        <v>0</v>
      </c>
      <c r="AC92" s="22">
        <f t="shared" si="38"/>
        <v>0</v>
      </c>
      <c r="AD92" s="22">
        <f t="shared" si="39"/>
        <v>0.1987463126843658</v>
      </c>
      <c r="AE92" s="22">
        <f t="shared" si="40"/>
        <v>0.12083775811209438</v>
      </c>
      <c r="AF92" s="22">
        <f t="shared" si="41"/>
        <v>0.1932536873156342</v>
      </c>
      <c r="AG92" s="22">
        <f t="shared" si="42"/>
        <v>0.14930300000000002</v>
      </c>
      <c r="AH92" s="22">
        <f t="shared" si="43"/>
        <v>0.690047197640118</v>
      </c>
      <c r="AI92" s="22">
        <f t="shared" si="44"/>
        <v>0.21493510324483778</v>
      </c>
      <c r="AJ92" s="22">
        <f t="shared" si="45"/>
        <v>0.002208696950644451</v>
      </c>
      <c r="AK92" s="22">
        <f t="shared" si="46"/>
        <v>0</v>
      </c>
      <c r="AL92" s="22">
        <f t="shared" si="47"/>
        <v>0</v>
      </c>
      <c r="AM92" s="22">
        <f t="shared" si="48"/>
        <v>0</v>
      </c>
    </row>
    <row r="93" spans="1:39" ht="15.75">
      <c r="A93" s="53">
        <v>1605</v>
      </c>
      <c r="B93" s="22">
        <v>27.488</v>
      </c>
      <c r="C93" s="22"/>
      <c r="D93" s="22">
        <v>1.411</v>
      </c>
      <c r="E93" s="22">
        <v>1.059</v>
      </c>
      <c r="F93" s="22">
        <v>1.337</v>
      </c>
      <c r="G93" s="22">
        <v>3.065</v>
      </c>
      <c r="H93" s="22">
        <v>4.587</v>
      </c>
      <c r="I93" s="22">
        <v>1.56</v>
      </c>
      <c r="J93" s="22"/>
      <c r="K93" s="22"/>
      <c r="L93" s="22">
        <v>4.569</v>
      </c>
      <c r="M93" s="22">
        <v>3.047</v>
      </c>
      <c r="N93" s="22"/>
      <c r="O93" s="22">
        <f t="shared" si="25"/>
        <v>1.227142857142857</v>
      </c>
      <c r="P93" s="22">
        <f t="shared" si="26"/>
        <v>0</v>
      </c>
      <c r="Q93" s="22">
        <f t="shared" si="27"/>
        <v>4.162241887905605</v>
      </c>
      <c r="R93" s="22">
        <f t="shared" si="28"/>
        <v>3.1238938053097343</v>
      </c>
      <c r="S93" s="22">
        <f t="shared" si="29"/>
        <v>3.9439528023598815</v>
      </c>
      <c r="T93" s="22">
        <f t="shared" si="30"/>
        <v>3.065</v>
      </c>
      <c r="U93" s="22">
        <f t="shared" si="31"/>
        <v>13.530973451327432</v>
      </c>
      <c r="V93" s="22">
        <f t="shared" si="32"/>
        <v>4.601769911504425</v>
      </c>
      <c r="W93" s="22">
        <f t="shared" si="33"/>
        <v>0</v>
      </c>
      <c r="X93" s="22">
        <f t="shared" si="34"/>
        <v>0</v>
      </c>
      <c r="Y93" s="22">
        <f t="shared" si="35"/>
        <v>7.823630136986302</v>
      </c>
      <c r="Z93" s="22">
        <f t="shared" si="36"/>
        <v>5.2174657534246585</v>
      </c>
      <c r="AA93" s="22"/>
      <c r="AB93" s="22">
        <f t="shared" si="37"/>
        <v>0.06013</v>
      </c>
      <c r="AC93" s="22">
        <f t="shared" si="38"/>
        <v>0</v>
      </c>
      <c r="AD93" s="22">
        <f t="shared" si="39"/>
        <v>0.20394985250737466</v>
      </c>
      <c r="AE93" s="22">
        <f t="shared" si="40"/>
        <v>0.153070796460177</v>
      </c>
      <c r="AF93" s="22">
        <f t="shared" si="41"/>
        <v>0.1932536873156342</v>
      </c>
      <c r="AG93" s="22">
        <f t="shared" si="42"/>
        <v>0.150185</v>
      </c>
      <c r="AH93" s="22">
        <f t="shared" si="43"/>
        <v>0.6630176991150442</v>
      </c>
      <c r="AI93" s="22">
        <f t="shared" si="44"/>
        <v>0.22548672566371683</v>
      </c>
      <c r="AJ93" s="22">
        <f t="shared" si="45"/>
        <v>0</v>
      </c>
      <c r="AK93" s="22">
        <f t="shared" si="46"/>
        <v>0</v>
      </c>
      <c r="AL93" s="22">
        <f t="shared" si="47"/>
        <v>0.3833578767123288</v>
      </c>
      <c r="AM93" s="22">
        <f t="shared" si="48"/>
        <v>0.2556558219178083</v>
      </c>
    </row>
    <row r="94" spans="1:39" ht="15.75">
      <c r="A94" s="53">
        <v>1606</v>
      </c>
      <c r="B94" s="22">
        <v>26.708</v>
      </c>
      <c r="C94" s="22"/>
      <c r="D94" s="22">
        <v>1.319</v>
      </c>
      <c r="E94" s="22">
        <v>0.947</v>
      </c>
      <c r="F94" s="22">
        <v>1.319</v>
      </c>
      <c r="G94" s="22">
        <v>3.305</v>
      </c>
      <c r="H94" s="22">
        <v>5.283</v>
      </c>
      <c r="I94" s="22">
        <v>1.634</v>
      </c>
      <c r="J94" s="22">
        <v>147.101</v>
      </c>
      <c r="K94" s="22">
        <v>1.616</v>
      </c>
      <c r="L94" s="22">
        <v>5.349</v>
      </c>
      <c r="M94" s="22">
        <v>2.414</v>
      </c>
      <c r="N94" s="22"/>
      <c r="O94" s="22">
        <f t="shared" si="25"/>
        <v>1.1923214285714285</v>
      </c>
      <c r="P94" s="22">
        <f t="shared" si="26"/>
        <v>0</v>
      </c>
      <c r="Q94" s="22">
        <f t="shared" si="27"/>
        <v>3.890855457227138</v>
      </c>
      <c r="R94" s="22">
        <f t="shared" si="28"/>
        <v>2.7935103244837753</v>
      </c>
      <c r="S94" s="22">
        <f t="shared" si="29"/>
        <v>3.890855457227138</v>
      </c>
      <c r="T94" s="22">
        <f t="shared" si="30"/>
        <v>3.305</v>
      </c>
      <c r="U94" s="22">
        <f t="shared" si="31"/>
        <v>15.584070796460177</v>
      </c>
      <c r="V94" s="22">
        <f t="shared" si="32"/>
        <v>4.820058997050147</v>
      </c>
      <c r="W94" s="22">
        <f t="shared" si="33"/>
        <v>0.04624363407733417</v>
      </c>
      <c r="X94" s="22">
        <f t="shared" si="34"/>
        <v>0.07214285714285715</v>
      </c>
      <c r="Y94" s="22">
        <f t="shared" si="35"/>
        <v>9.159246575342467</v>
      </c>
      <c r="Z94" s="22">
        <f t="shared" si="36"/>
        <v>4.133561643835617</v>
      </c>
      <c r="AA94" s="22"/>
      <c r="AB94" s="22">
        <f t="shared" si="37"/>
        <v>0.05842375</v>
      </c>
      <c r="AC94" s="22">
        <f t="shared" si="38"/>
        <v>0</v>
      </c>
      <c r="AD94" s="22">
        <f t="shared" si="39"/>
        <v>0.19065191740412976</v>
      </c>
      <c r="AE94" s="22">
        <f t="shared" si="40"/>
        <v>0.136882005899705</v>
      </c>
      <c r="AF94" s="22">
        <f t="shared" si="41"/>
        <v>0.19065191740412976</v>
      </c>
      <c r="AG94" s="22">
        <f t="shared" si="42"/>
        <v>0.161945</v>
      </c>
      <c r="AH94" s="22">
        <f t="shared" si="43"/>
        <v>0.7636194690265486</v>
      </c>
      <c r="AI94" s="22">
        <f t="shared" si="44"/>
        <v>0.2361828908554572</v>
      </c>
      <c r="AJ94" s="22">
        <f t="shared" si="45"/>
        <v>0.0022659380697893747</v>
      </c>
      <c r="AK94" s="22">
        <f t="shared" si="46"/>
        <v>0.0035350000000000004</v>
      </c>
      <c r="AL94" s="22">
        <f t="shared" si="47"/>
        <v>0.4488030821917809</v>
      </c>
      <c r="AM94" s="22">
        <f t="shared" si="48"/>
        <v>0.20254452054794525</v>
      </c>
    </row>
    <row r="95" spans="1:39" ht="15.75">
      <c r="A95" s="53">
        <v>1607</v>
      </c>
      <c r="B95" s="22"/>
      <c r="C95" s="22"/>
      <c r="D95" s="22">
        <v>1.355</v>
      </c>
      <c r="E95" s="22">
        <v>0.929</v>
      </c>
      <c r="F95" s="22">
        <v>1.355</v>
      </c>
      <c r="G95" s="22">
        <v>3.27</v>
      </c>
      <c r="H95" s="22">
        <v>4.903</v>
      </c>
      <c r="I95" s="22">
        <v>1.634</v>
      </c>
      <c r="J95" s="22"/>
      <c r="K95" s="22">
        <v>1.114</v>
      </c>
      <c r="L95" s="22">
        <v>5.276</v>
      </c>
      <c r="M95" s="22"/>
      <c r="N95" s="22"/>
      <c r="O95" s="22">
        <f t="shared" si="25"/>
        <v>0</v>
      </c>
      <c r="P95" s="22">
        <f t="shared" si="26"/>
        <v>0</v>
      </c>
      <c r="Q95" s="22">
        <f t="shared" si="27"/>
        <v>3.997050147492625</v>
      </c>
      <c r="R95" s="22">
        <f t="shared" si="28"/>
        <v>2.7404129793510323</v>
      </c>
      <c r="S95" s="22">
        <f t="shared" si="29"/>
        <v>3.997050147492625</v>
      </c>
      <c r="T95" s="22">
        <f t="shared" si="30"/>
        <v>3.27</v>
      </c>
      <c r="U95" s="22">
        <f t="shared" si="31"/>
        <v>14.463126843657815</v>
      </c>
      <c r="V95" s="22">
        <f t="shared" si="32"/>
        <v>4.820058997050147</v>
      </c>
      <c r="W95" s="22">
        <f t="shared" si="33"/>
        <v>0</v>
      </c>
      <c r="X95" s="22">
        <f t="shared" si="34"/>
        <v>0.049732142857142864</v>
      </c>
      <c r="Y95" s="22">
        <f t="shared" si="35"/>
        <v>9.034246575342467</v>
      </c>
      <c r="Z95" s="22">
        <f t="shared" si="36"/>
        <v>0</v>
      </c>
      <c r="AA95" s="22"/>
      <c r="AB95" s="22">
        <f t="shared" si="37"/>
        <v>0</v>
      </c>
      <c r="AC95" s="22">
        <f t="shared" si="38"/>
        <v>0</v>
      </c>
      <c r="AD95" s="22">
        <f t="shared" si="39"/>
        <v>0.19585545722713862</v>
      </c>
      <c r="AE95" s="22">
        <f t="shared" si="40"/>
        <v>0.1342802359882006</v>
      </c>
      <c r="AF95" s="22">
        <f t="shared" si="41"/>
        <v>0.19585545722713862</v>
      </c>
      <c r="AG95" s="22">
        <f t="shared" si="42"/>
        <v>0.16023</v>
      </c>
      <c r="AH95" s="22">
        <f t="shared" si="43"/>
        <v>0.7086932153392329</v>
      </c>
      <c r="AI95" s="22">
        <f t="shared" si="44"/>
        <v>0.2361828908554572</v>
      </c>
      <c r="AJ95" s="22">
        <f t="shared" si="45"/>
        <v>0</v>
      </c>
      <c r="AK95" s="22">
        <f t="shared" si="46"/>
        <v>0.0024368750000000002</v>
      </c>
      <c r="AL95" s="22">
        <f t="shared" si="47"/>
        <v>0.4426780821917809</v>
      </c>
      <c r="AM95" s="22">
        <f t="shared" si="48"/>
        <v>0</v>
      </c>
    </row>
    <row r="96" spans="1:39" ht="15.75">
      <c r="A96" s="53">
        <v>1608</v>
      </c>
      <c r="B96" s="22">
        <v>15.602</v>
      </c>
      <c r="C96" s="22"/>
      <c r="D96" s="22">
        <v>1.337</v>
      </c>
      <c r="E96" s="22">
        <v>0.909</v>
      </c>
      <c r="F96" s="22">
        <v>1.375</v>
      </c>
      <c r="G96" s="22">
        <v>3.381</v>
      </c>
      <c r="H96" s="22">
        <v>5.088</v>
      </c>
      <c r="I96" s="22">
        <v>1.634</v>
      </c>
      <c r="J96" s="22">
        <v>156.016</v>
      </c>
      <c r="K96" s="22"/>
      <c r="L96" s="22">
        <v>4.458</v>
      </c>
      <c r="M96" s="22"/>
      <c r="N96" s="22"/>
      <c r="O96" s="22">
        <f t="shared" si="25"/>
        <v>0.6965178571428572</v>
      </c>
      <c r="P96" s="22">
        <f t="shared" si="26"/>
        <v>0</v>
      </c>
      <c r="Q96" s="22">
        <f t="shared" si="27"/>
        <v>3.9439528023598815</v>
      </c>
      <c r="R96" s="22">
        <f t="shared" si="28"/>
        <v>2.6814159292035398</v>
      </c>
      <c r="S96" s="22">
        <f t="shared" si="29"/>
        <v>4.056047197640118</v>
      </c>
      <c r="T96" s="22">
        <f t="shared" si="30"/>
        <v>3.381</v>
      </c>
      <c r="U96" s="22">
        <f t="shared" si="31"/>
        <v>15.008849557522122</v>
      </c>
      <c r="V96" s="22">
        <f t="shared" si="32"/>
        <v>4.820058997050147</v>
      </c>
      <c r="W96" s="22">
        <f t="shared" si="33"/>
        <v>0.04904621188305564</v>
      </c>
      <c r="X96" s="22">
        <f t="shared" si="34"/>
        <v>0</v>
      </c>
      <c r="Y96" s="22">
        <f t="shared" si="35"/>
        <v>7.633561643835617</v>
      </c>
      <c r="Z96" s="22">
        <f t="shared" si="36"/>
        <v>0</v>
      </c>
      <c r="AA96" s="22"/>
      <c r="AB96" s="22">
        <f t="shared" si="37"/>
        <v>0.034129375</v>
      </c>
      <c r="AC96" s="22">
        <f t="shared" si="38"/>
        <v>0</v>
      </c>
      <c r="AD96" s="22">
        <f t="shared" si="39"/>
        <v>0.1932536873156342</v>
      </c>
      <c r="AE96" s="22">
        <f t="shared" si="40"/>
        <v>0.13138938053097346</v>
      </c>
      <c r="AF96" s="22">
        <f t="shared" si="41"/>
        <v>0.1987463126843658</v>
      </c>
      <c r="AG96" s="22">
        <f t="shared" si="42"/>
        <v>0.16566899999999998</v>
      </c>
      <c r="AH96" s="22">
        <f t="shared" si="43"/>
        <v>0.735433628318584</v>
      </c>
      <c r="AI96" s="22">
        <f t="shared" si="44"/>
        <v>0.2361828908554572</v>
      </c>
      <c r="AJ96" s="22">
        <f t="shared" si="45"/>
        <v>0.0024032643822697267</v>
      </c>
      <c r="AK96" s="22">
        <f t="shared" si="46"/>
        <v>0</v>
      </c>
      <c r="AL96" s="22">
        <f t="shared" si="47"/>
        <v>0.37404452054794524</v>
      </c>
      <c r="AM96" s="22">
        <f t="shared" si="48"/>
        <v>0</v>
      </c>
    </row>
    <row r="97" spans="1:39" ht="15.75">
      <c r="A97" s="53">
        <v>1609</v>
      </c>
      <c r="B97" s="22"/>
      <c r="C97" s="22">
        <v>35.81</v>
      </c>
      <c r="D97" s="22">
        <v>1.355</v>
      </c>
      <c r="E97" s="22">
        <v>0.929</v>
      </c>
      <c r="F97" s="22">
        <v>1.282</v>
      </c>
      <c r="G97" s="22">
        <v>2.971</v>
      </c>
      <c r="H97" s="22">
        <v>5.701</v>
      </c>
      <c r="I97" s="22">
        <v>1.634</v>
      </c>
      <c r="J97" s="22">
        <v>156.758</v>
      </c>
      <c r="K97" s="22"/>
      <c r="L97" s="22"/>
      <c r="M97" s="22">
        <v>1.912</v>
      </c>
      <c r="N97" s="22"/>
      <c r="O97" s="22">
        <f t="shared" si="25"/>
        <v>0</v>
      </c>
      <c r="P97" s="22">
        <f t="shared" si="26"/>
        <v>0.7853070175438597</v>
      </c>
      <c r="Q97" s="22">
        <f t="shared" si="27"/>
        <v>3.997050147492625</v>
      </c>
      <c r="R97" s="22">
        <f t="shared" si="28"/>
        <v>2.7404129793510323</v>
      </c>
      <c r="S97" s="22">
        <f t="shared" si="29"/>
        <v>3.781710914454277</v>
      </c>
      <c r="T97" s="22">
        <f t="shared" si="30"/>
        <v>2.971</v>
      </c>
      <c r="U97" s="22">
        <f t="shared" si="31"/>
        <v>16.81710914454277</v>
      </c>
      <c r="V97" s="22">
        <f t="shared" si="32"/>
        <v>4.820058997050147</v>
      </c>
      <c r="W97" s="22">
        <f t="shared" si="33"/>
        <v>0.04927947186419365</v>
      </c>
      <c r="X97" s="22">
        <f t="shared" si="34"/>
        <v>0</v>
      </c>
      <c r="Y97" s="22">
        <f t="shared" si="35"/>
        <v>0</v>
      </c>
      <c r="Z97" s="22">
        <f t="shared" si="36"/>
        <v>3.2739726027397262</v>
      </c>
      <c r="AA97" s="22"/>
      <c r="AB97" s="22">
        <f t="shared" si="37"/>
        <v>0</v>
      </c>
      <c r="AC97" s="22">
        <f t="shared" si="38"/>
        <v>0.03848004385964913</v>
      </c>
      <c r="AD97" s="22">
        <f t="shared" si="39"/>
        <v>0.19585545722713862</v>
      </c>
      <c r="AE97" s="22">
        <f t="shared" si="40"/>
        <v>0.1342802359882006</v>
      </c>
      <c r="AF97" s="22">
        <f t="shared" si="41"/>
        <v>0.18530383480825957</v>
      </c>
      <c r="AG97" s="22">
        <f t="shared" si="42"/>
        <v>0.14557900000000001</v>
      </c>
      <c r="AH97" s="22">
        <f t="shared" si="43"/>
        <v>0.8240383480825957</v>
      </c>
      <c r="AI97" s="22">
        <f t="shared" si="44"/>
        <v>0.2361828908554572</v>
      </c>
      <c r="AJ97" s="22">
        <f t="shared" si="45"/>
        <v>0.002414694121345489</v>
      </c>
      <c r="AK97" s="22">
        <f t="shared" si="46"/>
        <v>0</v>
      </c>
      <c r="AL97" s="22">
        <f t="shared" si="47"/>
        <v>0</v>
      </c>
      <c r="AM97" s="22">
        <f t="shared" si="48"/>
        <v>0.1604246575342466</v>
      </c>
    </row>
    <row r="98" spans="1:39" ht="15.75">
      <c r="A98" s="53">
        <v>1610</v>
      </c>
      <c r="B98" s="22">
        <v>13.819</v>
      </c>
      <c r="C98" s="22">
        <v>48.717</v>
      </c>
      <c r="D98" s="22">
        <v>1.355</v>
      </c>
      <c r="E98" s="22">
        <v>0.929</v>
      </c>
      <c r="F98" s="22">
        <v>1.431</v>
      </c>
      <c r="G98" s="22">
        <v>2.915</v>
      </c>
      <c r="H98" s="22">
        <v>4.903</v>
      </c>
      <c r="I98" s="22"/>
      <c r="J98" s="22">
        <v>155.793</v>
      </c>
      <c r="K98" s="22">
        <v>1.672</v>
      </c>
      <c r="L98" s="22"/>
      <c r="M98" s="22">
        <v>2.971</v>
      </c>
      <c r="N98" s="22"/>
      <c r="O98" s="22">
        <f t="shared" si="25"/>
        <v>0.616919642857143</v>
      </c>
      <c r="P98" s="22">
        <f t="shared" si="26"/>
        <v>1.0683552631578948</v>
      </c>
      <c r="Q98" s="22">
        <f t="shared" si="27"/>
        <v>3.997050147492625</v>
      </c>
      <c r="R98" s="22">
        <f t="shared" si="28"/>
        <v>2.7404129793510323</v>
      </c>
      <c r="S98" s="22">
        <f t="shared" si="29"/>
        <v>4.221238938053097</v>
      </c>
      <c r="T98" s="22">
        <f t="shared" si="30"/>
        <v>2.915</v>
      </c>
      <c r="U98" s="22">
        <f t="shared" si="31"/>
        <v>14.463126843657815</v>
      </c>
      <c r="V98" s="22">
        <f t="shared" si="32"/>
        <v>0</v>
      </c>
      <c r="W98" s="22">
        <f t="shared" si="33"/>
        <v>0.04897610814209368</v>
      </c>
      <c r="X98" s="22">
        <f t="shared" si="34"/>
        <v>0.07464285714285715</v>
      </c>
      <c r="Y98" s="22">
        <f t="shared" si="35"/>
        <v>0</v>
      </c>
      <c r="Z98" s="22">
        <f t="shared" si="36"/>
        <v>5.087328767123288</v>
      </c>
      <c r="AA98" s="22"/>
      <c r="AB98" s="22">
        <f t="shared" si="37"/>
        <v>0.030229062500000008</v>
      </c>
      <c r="AC98" s="22">
        <f t="shared" si="38"/>
        <v>0.05234940789473685</v>
      </c>
      <c r="AD98" s="22">
        <f t="shared" si="39"/>
        <v>0.19585545722713862</v>
      </c>
      <c r="AE98" s="22">
        <f t="shared" si="40"/>
        <v>0.1342802359882006</v>
      </c>
      <c r="AF98" s="22">
        <f t="shared" si="41"/>
        <v>0.20684070796460177</v>
      </c>
      <c r="AG98" s="22">
        <f t="shared" si="42"/>
        <v>0.14283500000000002</v>
      </c>
      <c r="AH98" s="22">
        <f t="shared" si="43"/>
        <v>0.7086932153392329</v>
      </c>
      <c r="AI98" s="22">
        <f t="shared" si="44"/>
        <v>0</v>
      </c>
      <c r="AJ98" s="22">
        <f t="shared" si="45"/>
        <v>0.0023998292989625904</v>
      </c>
      <c r="AK98" s="22">
        <f t="shared" si="46"/>
        <v>0.0036575000000000006</v>
      </c>
      <c r="AL98" s="22">
        <f t="shared" si="47"/>
        <v>0</v>
      </c>
      <c r="AM98" s="22">
        <f t="shared" si="48"/>
        <v>0.24927910958904112</v>
      </c>
    </row>
    <row r="99" spans="1:39" ht="15.75">
      <c r="A99" s="53">
        <v>1611</v>
      </c>
      <c r="B99" s="22">
        <v>19.317</v>
      </c>
      <c r="C99" s="22">
        <v>33.804</v>
      </c>
      <c r="D99" s="22">
        <v>1.375</v>
      </c>
      <c r="E99" s="22">
        <v>0.947</v>
      </c>
      <c r="F99" s="22">
        <v>1.375</v>
      </c>
      <c r="G99" s="22">
        <v>2.935</v>
      </c>
      <c r="H99" s="22">
        <v>4.977</v>
      </c>
      <c r="I99" s="22">
        <v>1.727</v>
      </c>
      <c r="J99" s="22">
        <v>153.787</v>
      </c>
      <c r="K99" s="22">
        <v>1.894</v>
      </c>
      <c r="L99" s="22"/>
      <c r="M99" s="22">
        <v>2.675</v>
      </c>
      <c r="N99" s="22"/>
      <c r="O99" s="22">
        <f t="shared" si="25"/>
        <v>0.8623660714285715</v>
      </c>
      <c r="P99" s="22">
        <f t="shared" si="26"/>
        <v>0.7413157894736843</v>
      </c>
      <c r="Q99" s="22">
        <f t="shared" si="27"/>
        <v>4.056047197640118</v>
      </c>
      <c r="R99" s="22">
        <f t="shared" si="28"/>
        <v>2.7935103244837753</v>
      </c>
      <c r="S99" s="22">
        <f t="shared" si="29"/>
        <v>4.056047197640118</v>
      </c>
      <c r="T99" s="22">
        <f t="shared" si="30"/>
        <v>2.935</v>
      </c>
      <c r="U99" s="22">
        <f t="shared" si="31"/>
        <v>14.68141592920354</v>
      </c>
      <c r="V99" s="22">
        <f t="shared" si="32"/>
        <v>5.094395280235988</v>
      </c>
      <c r="W99" s="22">
        <f t="shared" si="33"/>
        <v>0.048345488839987426</v>
      </c>
      <c r="X99" s="22">
        <f t="shared" si="34"/>
        <v>0.08455357142857144</v>
      </c>
      <c r="Y99" s="22">
        <f t="shared" si="35"/>
        <v>0</v>
      </c>
      <c r="Z99" s="22">
        <f t="shared" si="36"/>
        <v>4.580479452054795</v>
      </c>
      <c r="AA99" s="22"/>
      <c r="AB99" s="22">
        <f t="shared" si="37"/>
        <v>0.0422559375</v>
      </c>
      <c r="AC99" s="22">
        <f t="shared" si="38"/>
        <v>0.03632447368421053</v>
      </c>
      <c r="AD99" s="22">
        <f t="shared" si="39"/>
        <v>0.1987463126843658</v>
      </c>
      <c r="AE99" s="22">
        <f t="shared" si="40"/>
        <v>0.136882005899705</v>
      </c>
      <c r="AF99" s="22">
        <f t="shared" si="41"/>
        <v>0.1987463126843658</v>
      </c>
      <c r="AG99" s="22">
        <f t="shared" si="42"/>
        <v>0.143815</v>
      </c>
      <c r="AH99" s="22">
        <f t="shared" si="43"/>
        <v>0.7193893805309735</v>
      </c>
      <c r="AI99" s="22">
        <f t="shared" si="44"/>
        <v>0.2496253687315634</v>
      </c>
      <c r="AJ99" s="22">
        <f t="shared" si="45"/>
        <v>0.002368928953159384</v>
      </c>
      <c r="AK99" s="22">
        <f t="shared" si="46"/>
        <v>0.004143125</v>
      </c>
      <c r="AL99" s="22">
        <f t="shared" si="47"/>
        <v>0</v>
      </c>
      <c r="AM99" s="22">
        <f t="shared" si="48"/>
        <v>0.22444349315068496</v>
      </c>
    </row>
    <row r="100" spans="1:39" ht="15.75">
      <c r="A100" s="53">
        <v>1612</v>
      </c>
      <c r="B100" s="22">
        <v>23.402</v>
      </c>
      <c r="C100" s="22">
        <v>43.684</v>
      </c>
      <c r="D100" s="22">
        <v>1.337</v>
      </c>
      <c r="E100" s="22">
        <v>0.965</v>
      </c>
      <c r="F100" s="22">
        <v>1.487</v>
      </c>
      <c r="G100" s="22">
        <v>3.381</v>
      </c>
      <c r="H100" s="22">
        <v>4.977</v>
      </c>
      <c r="I100" s="22"/>
      <c r="J100" s="22">
        <v>152.673</v>
      </c>
      <c r="K100" s="22">
        <v>1.487</v>
      </c>
      <c r="L100" s="22"/>
      <c r="M100" s="22"/>
      <c r="N100" s="22"/>
      <c r="O100" s="22">
        <f t="shared" si="25"/>
        <v>1.044732142857143</v>
      </c>
      <c r="P100" s="22">
        <f t="shared" si="26"/>
        <v>0.9579824561403508</v>
      </c>
      <c r="Q100" s="22">
        <f t="shared" si="27"/>
        <v>3.9439528023598815</v>
      </c>
      <c r="R100" s="22">
        <f t="shared" si="28"/>
        <v>2.846607669616519</v>
      </c>
      <c r="S100" s="22">
        <f t="shared" si="29"/>
        <v>4.386430678466077</v>
      </c>
      <c r="T100" s="22">
        <f t="shared" si="30"/>
        <v>3.381</v>
      </c>
      <c r="U100" s="22">
        <f t="shared" si="31"/>
        <v>14.68141592920354</v>
      </c>
      <c r="V100" s="22">
        <f t="shared" si="32"/>
        <v>0</v>
      </c>
      <c r="W100" s="22">
        <f t="shared" si="33"/>
        <v>0.04799528450172902</v>
      </c>
      <c r="X100" s="22">
        <f t="shared" si="34"/>
        <v>0.06638392857142858</v>
      </c>
      <c r="Y100" s="22">
        <f t="shared" si="35"/>
        <v>0</v>
      </c>
      <c r="Z100" s="22">
        <f t="shared" si="36"/>
        <v>0</v>
      </c>
      <c r="AA100" s="22"/>
      <c r="AB100" s="22">
        <f t="shared" si="37"/>
        <v>0.05119187500000001</v>
      </c>
      <c r="AC100" s="22">
        <f t="shared" si="38"/>
        <v>0.046941140350877195</v>
      </c>
      <c r="AD100" s="22">
        <f t="shared" si="39"/>
        <v>0.1932536873156342</v>
      </c>
      <c r="AE100" s="22">
        <f t="shared" si="40"/>
        <v>0.13948377581120944</v>
      </c>
      <c r="AF100" s="22">
        <f t="shared" si="41"/>
        <v>0.21493510324483778</v>
      </c>
      <c r="AG100" s="22">
        <f t="shared" si="42"/>
        <v>0.16566899999999998</v>
      </c>
      <c r="AH100" s="22">
        <f t="shared" si="43"/>
        <v>0.7193893805309735</v>
      </c>
      <c r="AI100" s="22">
        <f t="shared" si="44"/>
        <v>0</v>
      </c>
      <c r="AJ100" s="22">
        <f t="shared" si="45"/>
        <v>0.002351768940584722</v>
      </c>
      <c r="AK100" s="22">
        <f t="shared" si="46"/>
        <v>0.0032528125000000005</v>
      </c>
      <c r="AL100" s="22">
        <f t="shared" si="47"/>
        <v>0</v>
      </c>
      <c r="AM100" s="22">
        <f t="shared" si="48"/>
        <v>0</v>
      </c>
    </row>
    <row r="101" spans="1:39" ht="15.75">
      <c r="A101" s="53">
        <v>1613</v>
      </c>
      <c r="B101" s="22"/>
      <c r="C101" s="22">
        <v>27.786</v>
      </c>
      <c r="D101" s="22">
        <v>1.337</v>
      </c>
      <c r="E101" s="22">
        <v>0.947</v>
      </c>
      <c r="F101" s="22">
        <v>1.375</v>
      </c>
      <c r="G101" s="22">
        <v>3.437</v>
      </c>
      <c r="H101" s="22">
        <v>5.015</v>
      </c>
      <c r="I101" s="22">
        <v>1.783</v>
      </c>
      <c r="J101" s="22">
        <v>156.016</v>
      </c>
      <c r="K101" s="22"/>
      <c r="L101" s="22"/>
      <c r="M101" s="22">
        <v>2.47</v>
      </c>
      <c r="N101" s="22"/>
      <c r="O101" s="22">
        <f t="shared" si="25"/>
        <v>0</v>
      </c>
      <c r="P101" s="22">
        <f t="shared" si="26"/>
        <v>0.6093421052631579</v>
      </c>
      <c r="Q101" s="22">
        <f t="shared" si="27"/>
        <v>3.9439528023598815</v>
      </c>
      <c r="R101" s="22">
        <f t="shared" si="28"/>
        <v>2.7935103244837753</v>
      </c>
      <c r="S101" s="22">
        <f t="shared" si="29"/>
        <v>4.056047197640118</v>
      </c>
      <c r="T101" s="22">
        <f t="shared" si="30"/>
        <v>3.437</v>
      </c>
      <c r="U101" s="22">
        <f t="shared" si="31"/>
        <v>14.793510324483774</v>
      </c>
      <c r="V101" s="22">
        <f t="shared" si="32"/>
        <v>5.259587020648967</v>
      </c>
      <c r="W101" s="22">
        <f t="shared" si="33"/>
        <v>0.04904621188305564</v>
      </c>
      <c r="X101" s="22">
        <f t="shared" si="34"/>
        <v>0</v>
      </c>
      <c r="Y101" s="22">
        <f t="shared" si="35"/>
        <v>0</v>
      </c>
      <c r="Z101" s="22">
        <f t="shared" si="36"/>
        <v>4.229452054794521</v>
      </c>
      <c r="AA101" s="22"/>
      <c r="AB101" s="22">
        <f t="shared" si="37"/>
        <v>0</v>
      </c>
      <c r="AC101" s="22">
        <f t="shared" si="38"/>
        <v>0.029857763157894738</v>
      </c>
      <c r="AD101" s="22">
        <f t="shared" si="39"/>
        <v>0.1932536873156342</v>
      </c>
      <c r="AE101" s="22">
        <f t="shared" si="40"/>
        <v>0.136882005899705</v>
      </c>
      <c r="AF101" s="22">
        <f t="shared" si="41"/>
        <v>0.1987463126843658</v>
      </c>
      <c r="AG101" s="22">
        <f t="shared" si="42"/>
        <v>0.168413</v>
      </c>
      <c r="AH101" s="22">
        <f t="shared" si="43"/>
        <v>0.724882005899705</v>
      </c>
      <c r="AI101" s="22">
        <f t="shared" si="44"/>
        <v>0.25771976401179936</v>
      </c>
      <c r="AJ101" s="22">
        <f t="shared" si="45"/>
        <v>0.0024032643822697267</v>
      </c>
      <c r="AK101" s="22">
        <f t="shared" si="46"/>
        <v>0</v>
      </c>
      <c r="AL101" s="22">
        <f t="shared" si="47"/>
        <v>0</v>
      </c>
      <c r="AM101" s="22">
        <f t="shared" si="48"/>
        <v>0.20724315068493154</v>
      </c>
    </row>
    <row r="102" spans="1:39" ht="15.75">
      <c r="A102" s="53">
        <v>1614</v>
      </c>
      <c r="B102" s="22">
        <v>13.912</v>
      </c>
      <c r="C102" s="22">
        <v>32.355</v>
      </c>
      <c r="D102" s="22">
        <v>1.393</v>
      </c>
      <c r="E102" s="22">
        <v>0.929</v>
      </c>
      <c r="F102" s="22">
        <v>1.431</v>
      </c>
      <c r="G102" s="22">
        <v>3.102</v>
      </c>
      <c r="H102" s="22">
        <v>4.643</v>
      </c>
      <c r="I102" s="22">
        <v>1.709</v>
      </c>
      <c r="J102" s="22">
        <v>151.156</v>
      </c>
      <c r="K102" s="22"/>
      <c r="L102" s="22">
        <v>4.458</v>
      </c>
      <c r="M102" s="22">
        <v>2.953</v>
      </c>
      <c r="N102" s="22"/>
      <c r="O102" s="22">
        <f t="shared" si="25"/>
        <v>0.6210714285714286</v>
      </c>
      <c r="P102" s="22">
        <f t="shared" si="26"/>
        <v>0.7095394736842104</v>
      </c>
      <c r="Q102" s="22">
        <f t="shared" si="27"/>
        <v>4.109144542772861</v>
      </c>
      <c r="R102" s="22">
        <f t="shared" si="28"/>
        <v>2.7404129793510323</v>
      </c>
      <c r="S102" s="22">
        <f t="shared" si="29"/>
        <v>4.221238938053097</v>
      </c>
      <c r="T102" s="22">
        <f t="shared" si="30"/>
        <v>3.102</v>
      </c>
      <c r="U102" s="22">
        <f t="shared" si="31"/>
        <v>13.69616519174041</v>
      </c>
      <c r="V102" s="22">
        <f t="shared" si="32"/>
        <v>5.041297935103245</v>
      </c>
      <c r="W102" s="22">
        <f t="shared" si="33"/>
        <v>0.04751839044325684</v>
      </c>
      <c r="X102" s="22">
        <f t="shared" si="34"/>
        <v>0</v>
      </c>
      <c r="Y102" s="22">
        <f t="shared" si="35"/>
        <v>7.633561643835617</v>
      </c>
      <c r="Z102" s="22">
        <f t="shared" si="36"/>
        <v>5.056506849315069</v>
      </c>
      <c r="AA102" s="22"/>
      <c r="AB102" s="22">
        <f t="shared" si="37"/>
        <v>0.0304325</v>
      </c>
      <c r="AC102" s="22">
        <f t="shared" si="38"/>
        <v>0.03476743421052631</v>
      </c>
      <c r="AD102" s="22">
        <f t="shared" si="39"/>
        <v>0.2013480825958702</v>
      </c>
      <c r="AE102" s="22">
        <f t="shared" si="40"/>
        <v>0.1342802359882006</v>
      </c>
      <c r="AF102" s="22">
        <f t="shared" si="41"/>
        <v>0.20684070796460177</v>
      </c>
      <c r="AG102" s="22">
        <f t="shared" si="42"/>
        <v>0.151998</v>
      </c>
      <c r="AH102" s="22">
        <f t="shared" si="43"/>
        <v>0.6711120943952802</v>
      </c>
      <c r="AI102" s="22">
        <f t="shared" si="44"/>
        <v>0.247023598820059</v>
      </c>
      <c r="AJ102" s="22">
        <f t="shared" si="45"/>
        <v>0.0023284011317195852</v>
      </c>
      <c r="AK102" s="22">
        <f t="shared" si="46"/>
        <v>0</v>
      </c>
      <c r="AL102" s="22">
        <f t="shared" si="47"/>
        <v>0.37404452054794524</v>
      </c>
      <c r="AM102" s="22">
        <f t="shared" si="48"/>
        <v>0.24776883561643837</v>
      </c>
    </row>
    <row r="103" spans="1:39" ht="15.75">
      <c r="A103" s="53">
        <v>1615</v>
      </c>
      <c r="B103" s="22">
        <v>16.344</v>
      </c>
      <c r="C103" s="22">
        <v>30.646</v>
      </c>
      <c r="D103" s="22">
        <v>1.355</v>
      </c>
      <c r="E103" s="22">
        <v>0.929</v>
      </c>
      <c r="F103" s="22">
        <v>1.393</v>
      </c>
      <c r="G103" s="22">
        <v>2.953</v>
      </c>
      <c r="H103" s="22">
        <v>4.589</v>
      </c>
      <c r="I103" s="22"/>
      <c r="J103" s="22">
        <v>149.33</v>
      </c>
      <c r="K103" s="22"/>
      <c r="L103" s="22"/>
      <c r="M103" s="22">
        <v>2.971</v>
      </c>
      <c r="N103" s="22"/>
      <c r="O103" s="22">
        <f t="shared" si="25"/>
        <v>0.7296428571428573</v>
      </c>
      <c r="P103" s="22">
        <f t="shared" si="26"/>
        <v>0.672061403508772</v>
      </c>
      <c r="Q103" s="22">
        <f t="shared" si="27"/>
        <v>3.997050147492625</v>
      </c>
      <c r="R103" s="22">
        <f t="shared" si="28"/>
        <v>2.7404129793510323</v>
      </c>
      <c r="S103" s="22">
        <f t="shared" si="29"/>
        <v>4.109144542772861</v>
      </c>
      <c r="T103" s="22">
        <f t="shared" si="30"/>
        <v>2.953</v>
      </c>
      <c r="U103" s="22">
        <f t="shared" si="31"/>
        <v>13.536873156342184</v>
      </c>
      <c r="V103" s="22">
        <f t="shared" si="32"/>
        <v>0</v>
      </c>
      <c r="W103" s="22">
        <f t="shared" si="33"/>
        <v>0.046944357120402395</v>
      </c>
      <c r="X103" s="22">
        <f t="shared" si="34"/>
        <v>0</v>
      </c>
      <c r="Y103" s="22">
        <f t="shared" si="35"/>
        <v>0</v>
      </c>
      <c r="Z103" s="22">
        <f t="shared" si="36"/>
        <v>5.087328767123288</v>
      </c>
      <c r="AA103" s="22"/>
      <c r="AB103" s="22">
        <f t="shared" si="37"/>
        <v>0.035752500000000006</v>
      </c>
      <c r="AC103" s="22">
        <f t="shared" si="38"/>
        <v>0.03293100877192983</v>
      </c>
      <c r="AD103" s="22">
        <f t="shared" si="39"/>
        <v>0.19585545722713862</v>
      </c>
      <c r="AE103" s="22">
        <f t="shared" si="40"/>
        <v>0.1342802359882006</v>
      </c>
      <c r="AF103" s="22">
        <f t="shared" si="41"/>
        <v>0.2013480825958702</v>
      </c>
      <c r="AG103" s="22">
        <f t="shared" si="42"/>
        <v>0.144697</v>
      </c>
      <c r="AH103" s="22">
        <f t="shared" si="43"/>
        <v>0.663306784660767</v>
      </c>
      <c r="AI103" s="22">
        <f t="shared" si="44"/>
        <v>0</v>
      </c>
      <c r="AJ103" s="22">
        <f t="shared" si="45"/>
        <v>0.0023002734988997174</v>
      </c>
      <c r="AK103" s="22">
        <f t="shared" si="46"/>
        <v>0</v>
      </c>
      <c r="AL103" s="22">
        <f t="shared" si="47"/>
        <v>0</v>
      </c>
      <c r="AM103" s="22">
        <f t="shared" si="48"/>
        <v>0.24927910958904112</v>
      </c>
    </row>
    <row r="104" spans="1:39" ht="15.75">
      <c r="A104" s="53">
        <v>1616</v>
      </c>
      <c r="B104" s="22"/>
      <c r="C104" s="22">
        <v>28.919</v>
      </c>
      <c r="D104" s="22">
        <v>1.337</v>
      </c>
      <c r="E104" s="22">
        <v>0.947</v>
      </c>
      <c r="F104" s="22">
        <v>1.487</v>
      </c>
      <c r="G104" s="22">
        <v>2.824</v>
      </c>
      <c r="H104" s="22">
        <v>4.736</v>
      </c>
      <c r="I104" s="22">
        <v>1.56</v>
      </c>
      <c r="J104" s="22">
        <v>152.97</v>
      </c>
      <c r="K104" s="22">
        <v>1.689</v>
      </c>
      <c r="L104" s="22"/>
      <c r="M104" s="22"/>
      <c r="N104" s="22"/>
      <c r="O104" s="22">
        <f t="shared" si="25"/>
        <v>0</v>
      </c>
      <c r="P104" s="22">
        <f t="shared" si="26"/>
        <v>0.634188596491228</v>
      </c>
      <c r="Q104" s="22">
        <f t="shared" si="27"/>
        <v>3.9439528023598815</v>
      </c>
      <c r="R104" s="22">
        <f t="shared" si="28"/>
        <v>2.7935103244837753</v>
      </c>
      <c r="S104" s="22">
        <f t="shared" si="29"/>
        <v>4.386430678466077</v>
      </c>
      <c r="T104" s="22">
        <f t="shared" si="30"/>
        <v>2.824</v>
      </c>
      <c r="U104" s="22">
        <f t="shared" si="31"/>
        <v>13.970501474926252</v>
      </c>
      <c r="V104" s="22">
        <f t="shared" si="32"/>
        <v>4.601769911504425</v>
      </c>
      <c r="W104" s="22">
        <f t="shared" si="33"/>
        <v>0.048088651367494496</v>
      </c>
      <c r="X104" s="22">
        <f t="shared" si="34"/>
        <v>0.07540178571428573</v>
      </c>
      <c r="Y104" s="22">
        <f t="shared" si="35"/>
        <v>0</v>
      </c>
      <c r="Z104" s="22">
        <f t="shared" si="36"/>
        <v>0</v>
      </c>
      <c r="AA104" s="22"/>
      <c r="AB104" s="22">
        <f t="shared" si="37"/>
        <v>0</v>
      </c>
      <c r="AC104" s="22">
        <f t="shared" si="38"/>
        <v>0.031075241228070177</v>
      </c>
      <c r="AD104" s="22">
        <f t="shared" si="39"/>
        <v>0.1932536873156342</v>
      </c>
      <c r="AE104" s="22">
        <f t="shared" si="40"/>
        <v>0.136882005899705</v>
      </c>
      <c r="AF104" s="22">
        <f t="shared" si="41"/>
        <v>0.21493510324483778</v>
      </c>
      <c r="AG104" s="22">
        <f t="shared" si="42"/>
        <v>0.138376</v>
      </c>
      <c r="AH104" s="22">
        <f t="shared" si="43"/>
        <v>0.6845545722713864</v>
      </c>
      <c r="AI104" s="22">
        <f t="shared" si="44"/>
        <v>0.22548672566371683</v>
      </c>
      <c r="AJ104" s="22">
        <f t="shared" si="45"/>
        <v>0.0023563439170072305</v>
      </c>
      <c r="AK104" s="22">
        <f t="shared" si="46"/>
        <v>0.003694687500000001</v>
      </c>
      <c r="AL104" s="22">
        <f t="shared" si="47"/>
        <v>0</v>
      </c>
      <c r="AM104" s="22">
        <f t="shared" si="48"/>
        <v>0</v>
      </c>
    </row>
    <row r="105" spans="1:39" ht="15.75">
      <c r="A105" s="53">
        <v>1617</v>
      </c>
      <c r="B105" s="22">
        <v>12.631</v>
      </c>
      <c r="C105" s="22">
        <v>40.435</v>
      </c>
      <c r="D105" s="22">
        <v>1.337</v>
      </c>
      <c r="E105" s="22">
        <v>0.891</v>
      </c>
      <c r="F105" s="22">
        <v>1.319</v>
      </c>
      <c r="G105" s="22">
        <v>2.712</v>
      </c>
      <c r="H105" s="22">
        <v>4.458</v>
      </c>
      <c r="I105" s="22"/>
      <c r="J105" s="22">
        <v>152.116</v>
      </c>
      <c r="K105" s="22"/>
      <c r="L105" s="22"/>
      <c r="M105" s="22">
        <v>3.009</v>
      </c>
      <c r="N105" s="22"/>
      <c r="O105" s="22">
        <f t="shared" si="25"/>
        <v>0.5638839285714287</v>
      </c>
      <c r="P105" s="22">
        <f t="shared" si="26"/>
        <v>0.8867324561403509</v>
      </c>
      <c r="Q105" s="22">
        <f t="shared" si="27"/>
        <v>3.9439528023598815</v>
      </c>
      <c r="R105" s="22">
        <f t="shared" si="28"/>
        <v>2.6283185840707963</v>
      </c>
      <c r="S105" s="22">
        <f t="shared" si="29"/>
        <v>3.890855457227138</v>
      </c>
      <c r="T105" s="22">
        <f t="shared" si="30"/>
        <v>2.712</v>
      </c>
      <c r="U105" s="22">
        <f t="shared" si="31"/>
        <v>13.150442477876107</v>
      </c>
      <c r="V105" s="22">
        <f t="shared" si="32"/>
        <v>0</v>
      </c>
      <c r="W105" s="22">
        <f t="shared" si="33"/>
        <v>0.04782018233259982</v>
      </c>
      <c r="X105" s="22">
        <f t="shared" si="34"/>
        <v>0</v>
      </c>
      <c r="Y105" s="22">
        <f t="shared" si="35"/>
        <v>0</v>
      </c>
      <c r="Z105" s="22">
        <f t="shared" si="36"/>
        <v>5.152397260273973</v>
      </c>
      <c r="AA105" s="22"/>
      <c r="AB105" s="22">
        <f t="shared" si="37"/>
        <v>0.027630312500000004</v>
      </c>
      <c r="AC105" s="22">
        <f t="shared" si="38"/>
        <v>0.04344989035087719</v>
      </c>
      <c r="AD105" s="22">
        <f t="shared" si="39"/>
        <v>0.1932536873156342</v>
      </c>
      <c r="AE105" s="22">
        <f t="shared" si="40"/>
        <v>0.12878761061946903</v>
      </c>
      <c r="AF105" s="22">
        <f t="shared" si="41"/>
        <v>0.19065191740412976</v>
      </c>
      <c r="AG105" s="22">
        <f t="shared" si="42"/>
        <v>0.132888</v>
      </c>
      <c r="AH105" s="22">
        <f t="shared" si="43"/>
        <v>0.6443716814159293</v>
      </c>
      <c r="AI105" s="22">
        <f t="shared" si="44"/>
        <v>0</v>
      </c>
      <c r="AJ105" s="22">
        <f t="shared" si="45"/>
        <v>0.002343188934297391</v>
      </c>
      <c r="AK105" s="22">
        <f t="shared" si="46"/>
        <v>0</v>
      </c>
      <c r="AL105" s="22">
        <f t="shared" si="47"/>
        <v>0</v>
      </c>
      <c r="AM105" s="22">
        <f t="shared" si="48"/>
        <v>0.25246746575342466</v>
      </c>
    </row>
    <row r="106" spans="1:39" ht="15.75">
      <c r="A106" s="53">
        <v>1618</v>
      </c>
      <c r="B106" s="22"/>
      <c r="C106" s="22">
        <v>37.092</v>
      </c>
      <c r="D106" s="22">
        <v>1.355</v>
      </c>
      <c r="E106" s="22">
        <v>0.947</v>
      </c>
      <c r="F106" s="22">
        <v>1.355</v>
      </c>
      <c r="G106" s="22">
        <v>2.897</v>
      </c>
      <c r="H106" s="22">
        <v>4.458</v>
      </c>
      <c r="I106" s="22">
        <v>1.689</v>
      </c>
      <c r="J106" s="22">
        <v>154.048</v>
      </c>
      <c r="K106" s="22">
        <v>1.487</v>
      </c>
      <c r="L106" s="22">
        <v>4.458</v>
      </c>
      <c r="M106" s="22">
        <v>3.158</v>
      </c>
      <c r="N106" s="22"/>
      <c r="O106" s="22">
        <f t="shared" si="25"/>
        <v>0</v>
      </c>
      <c r="P106" s="22">
        <f t="shared" si="26"/>
        <v>0.8134210526315789</v>
      </c>
      <c r="Q106" s="22">
        <f t="shared" si="27"/>
        <v>3.997050147492625</v>
      </c>
      <c r="R106" s="22">
        <f t="shared" si="28"/>
        <v>2.7935103244837753</v>
      </c>
      <c r="S106" s="22">
        <f t="shared" si="29"/>
        <v>3.997050147492625</v>
      </c>
      <c r="T106" s="22">
        <f t="shared" si="30"/>
        <v>2.897</v>
      </c>
      <c r="U106" s="22">
        <f t="shared" si="31"/>
        <v>13.150442477876107</v>
      </c>
      <c r="V106" s="22">
        <f t="shared" si="32"/>
        <v>4.982300884955752</v>
      </c>
      <c r="W106" s="22">
        <f t="shared" si="33"/>
        <v>0.04842753850990255</v>
      </c>
      <c r="X106" s="22">
        <f t="shared" si="34"/>
        <v>0.06638392857142858</v>
      </c>
      <c r="Y106" s="22">
        <f t="shared" si="35"/>
        <v>7.633561643835617</v>
      </c>
      <c r="Z106" s="22">
        <f t="shared" si="36"/>
        <v>5.407534246575342</v>
      </c>
      <c r="AA106" s="22"/>
      <c r="AB106" s="22">
        <f t="shared" si="37"/>
        <v>0</v>
      </c>
      <c r="AC106" s="22">
        <f t="shared" si="38"/>
        <v>0.03985763157894737</v>
      </c>
      <c r="AD106" s="22">
        <f t="shared" si="39"/>
        <v>0.19585545722713862</v>
      </c>
      <c r="AE106" s="22">
        <f t="shared" si="40"/>
        <v>0.136882005899705</v>
      </c>
      <c r="AF106" s="22">
        <f t="shared" si="41"/>
        <v>0.19585545722713862</v>
      </c>
      <c r="AG106" s="22">
        <f t="shared" si="42"/>
        <v>0.141953</v>
      </c>
      <c r="AH106" s="22">
        <f t="shared" si="43"/>
        <v>0.6443716814159293</v>
      </c>
      <c r="AI106" s="22">
        <f t="shared" si="44"/>
        <v>0.24413274336283183</v>
      </c>
      <c r="AJ106" s="22">
        <f t="shared" si="45"/>
        <v>0.002372949386985225</v>
      </c>
      <c r="AK106" s="22">
        <f t="shared" si="46"/>
        <v>0.0032528125000000005</v>
      </c>
      <c r="AL106" s="22">
        <f t="shared" si="47"/>
        <v>0.37404452054794524</v>
      </c>
      <c r="AM106" s="22">
        <f t="shared" si="48"/>
        <v>0.2649691780821918</v>
      </c>
    </row>
    <row r="107" spans="1:39" ht="15.75">
      <c r="A107" s="53">
        <v>1619</v>
      </c>
      <c r="B107" s="22">
        <v>20.059</v>
      </c>
      <c r="C107" s="22">
        <v>39.338</v>
      </c>
      <c r="D107" s="22">
        <v>1.375</v>
      </c>
      <c r="E107" s="22">
        <v>0.909</v>
      </c>
      <c r="F107" s="22">
        <v>1.431</v>
      </c>
      <c r="G107" s="22">
        <v>2.897</v>
      </c>
      <c r="H107" s="22">
        <v>4.085</v>
      </c>
      <c r="I107" s="22"/>
      <c r="J107" s="22">
        <v>142.643</v>
      </c>
      <c r="K107" s="22">
        <v>1.672</v>
      </c>
      <c r="L107" s="22"/>
      <c r="M107" s="22">
        <v>3.009</v>
      </c>
      <c r="N107" s="22"/>
      <c r="O107" s="22">
        <f t="shared" si="25"/>
        <v>0.8954910714285715</v>
      </c>
      <c r="P107" s="22">
        <f t="shared" si="26"/>
        <v>0.8626754385964912</v>
      </c>
      <c r="Q107" s="22">
        <f t="shared" si="27"/>
        <v>4.056047197640118</v>
      </c>
      <c r="R107" s="22">
        <f t="shared" si="28"/>
        <v>2.6814159292035398</v>
      </c>
      <c r="S107" s="22">
        <f t="shared" si="29"/>
        <v>4.221238938053097</v>
      </c>
      <c r="T107" s="22">
        <f t="shared" si="30"/>
        <v>2.897</v>
      </c>
      <c r="U107" s="22">
        <f t="shared" si="31"/>
        <v>12.050147492625367</v>
      </c>
      <c r="V107" s="22">
        <f t="shared" si="32"/>
        <v>0</v>
      </c>
      <c r="W107" s="22">
        <f t="shared" si="33"/>
        <v>0.044842187991197734</v>
      </c>
      <c r="X107" s="22">
        <f t="shared" si="34"/>
        <v>0.07464285714285715</v>
      </c>
      <c r="Y107" s="22">
        <f t="shared" si="35"/>
        <v>0</v>
      </c>
      <c r="Z107" s="22">
        <f t="shared" si="36"/>
        <v>5.152397260273973</v>
      </c>
      <c r="AA107" s="22"/>
      <c r="AB107" s="22">
        <f t="shared" si="37"/>
        <v>0.04387906250000001</v>
      </c>
      <c r="AC107" s="22">
        <f t="shared" si="38"/>
        <v>0.04227109649122807</v>
      </c>
      <c r="AD107" s="22">
        <f t="shared" si="39"/>
        <v>0.1987463126843658</v>
      </c>
      <c r="AE107" s="22">
        <f t="shared" si="40"/>
        <v>0.13138938053097346</v>
      </c>
      <c r="AF107" s="22">
        <f t="shared" si="41"/>
        <v>0.20684070796460177</v>
      </c>
      <c r="AG107" s="22">
        <f t="shared" si="42"/>
        <v>0.141953</v>
      </c>
      <c r="AH107" s="22">
        <f t="shared" si="43"/>
        <v>0.590457227138643</v>
      </c>
      <c r="AI107" s="22">
        <f t="shared" si="44"/>
        <v>0</v>
      </c>
      <c r="AJ107" s="22">
        <f t="shared" si="45"/>
        <v>0.002197267211568689</v>
      </c>
      <c r="AK107" s="22">
        <f t="shared" si="46"/>
        <v>0.0036575000000000006</v>
      </c>
      <c r="AL107" s="22">
        <f t="shared" si="47"/>
        <v>0</v>
      </c>
      <c r="AM107" s="22">
        <f t="shared" si="48"/>
        <v>0.25246746575342466</v>
      </c>
    </row>
    <row r="108" spans="1:39" ht="15.75">
      <c r="A108" s="53">
        <v>1620</v>
      </c>
      <c r="B108" s="22"/>
      <c r="C108" s="22"/>
      <c r="D108" s="22"/>
      <c r="E108" s="22"/>
      <c r="F108" s="22"/>
      <c r="G108" s="22">
        <v>2.897</v>
      </c>
      <c r="H108" s="22">
        <v>4.458</v>
      </c>
      <c r="I108" s="22"/>
      <c r="J108" s="22">
        <v>144.872</v>
      </c>
      <c r="K108" s="22">
        <v>2.229</v>
      </c>
      <c r="L108" s="22"/>
      <c r="M108" s="22"/>
      <c r="N108" s="22"/>
      <c r="O108" s="22">
        <f t="shared" si="25"/>
        <v>0</v>
      </c>
      <c r="P108" s="22">
        <f t="shared" si="26"/>
        <v>0</v>
      </c>
      <c r="Q108" s="22">
        <f t="shared" si="27"/>
        <v>0</v>
      </c>
      <c r="R108" s="22">
        <f t="shared" si="28"/>
        <v>0</v>
      </c>
      <c r="S108" s="22">
        <f t="shared" si="29"/>
        <v>0</v>
      </c>
      <c r="T108" s="22">
        <f t="shared" si="30"/>
        <v>2.897</v>
      </c>
      <c r="U108" s="22">
        <f t="shared" si="31"/>
        <v>13.150442477876107</v>
      </c>
      <c r="V108" s="22">
        <f t="shared" si="32"/>
        <v>0</v>
      </c>
      <c r="W108" s="22">
        <f t="shared" si="33"/>
        <v>0.04554291103426596</v>
      </c>
      <c r="X108" s="22">
        <f t="shared" si="34"/>
        <v>0.09950892857142858</v>
      </c>
      <c r="Y108" s="22">
        <f t="shared" si="35"/>
        <v>0</v>
      </c>
      <c r="Z108" s="22">
        <f t="shared" si="36"/>
        <v>0</v>
      </c>
      <c r="AA108" s="22"/>
      <c r="AB108" s="22">
        <f t="shared" si="37"/>
        <v>0</v>
      </c>
      <c r="AC108" s="22">
        <f t="shared" si="38"/>
        <v>0</v>
      </c>
      <c r="AD108" s="22">
        <f t="shared" si="39"/>
        <v>0</v>
      </c>
      <c r="AE108" s="22">
        <f t="shared" si="40"/>
        <v>0</v>
      </c>
      <c r="AF108" s="22">
        <f t="shared" si="41"/>
        <v>0</v>
      </c>
      <c r="AG108" s="22">
        <f t="shared" si="42"/>
        <v>0.141953</v>
      </c>
      <c r="AH108" s="22">
        <f t="shared" si="43"/>
        <v>0.6443716814159293</v>
      </c>
      <c r="AI108" s="22">
        <f t="shared" si="44"/>
        <v>0</v>
      </c>
      <c r="AJ108" s="22">
        <f t="shared" si="45"/>
        <v>0.002231602640679032</v>
      </c>
      <c r="AK108" s="22">
        <f t="shared" si="46"/>
        <v>0.004875937500000001</v>
      </c>
      <c r="AL108" s="22">
        <f t="shared" si="47"/>
        <v>0</v>
      </c>
      <c r="AM108" s="22">
        <f t="shared" si="48"/>
        <v>0</v>
      </c>
    </row>
    <row r="109" spans="1:38" ht="15.75">
      <c r="A109" s="18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19"/>
      <c r="AJ109" s="19"/>
      <c r="AK109" s="19"/>
      <c r="AL109" s="19"/>
    </row>
    <row r="110" spans="1:38" ht="15.75">
      <c r="A110" s="18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19"/>
      <c r="AJ110" s="19"/>
      <c r="AK110" s="19"/>
      <c r="AL110" s="19"/>
    </row>
    <row r="111" spans="1:34" ht="15.75">
      <c r="A111" s="18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</row>
    <row r="112" spans="1:34" ht="15.75">
      <c r="A112" s="18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</row>
    <row r="113" spans="1:34" ht="15.75">
      <c r="A113" s="18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</row>
    <row r="114" spans="1:34" ht="15.75">
      <c r="A114" s="18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</row>
    <row r="115" spans="1:34" ht="15.75">
      <c r="A115" s="18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</row>
    <row r="116" spans="1:34" ht="15.75">
      <c r="A116" s="18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</row>
    <row r="117" spans="1:34" ht="15.75">
      <c r="A117" s="18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1:34" ht="15.75">
      <c r="A118" s="18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</row>
    <row r="119" spans="1:34" ht="15.75">
      <c r="A119" s="18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</row>
    <row r="120" spans="1:34" ht="15.75">
      <c r="A120" s="18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ht="15.75">
      <c r="A121" s="18"/>
    </row>
    <row r="122" ht="15.75">
      <c r="A122" s="18"/>
    </row>
    <row r="123" ht="15.75">
      <c r="A123" s="18"/>
    </row>
    <row r="124" ht="15.75">
      <c r="A124" s="18"/>
    </row>
    <row r="125" ht="15.75">
      <c r="A125" s="18"/>
    </row>
    <row r="126" ht="15.75">
      <c r="A126" s="18"/>
    </row>
    <row r="127" ht="15.75">
      <c r="A127" s="18"/>
    </row>
    <row r="128" ht="15.75">
      <c r="A128" s="18"/>
    </row>
    <row r="129" ht="15.75">
      <c r="A129" s="18"/>
    </row>
    <row r="130" ht="15.75">
      <c r="A130" s="18"/>
    </row>
    <row r="131" ht="15.75">
      <c r="A131" s="18"/>
    </row>
    <row r="132" ht="15.75">
      <c r="A132" s="18"/>
    </row>
    <row r="133" ht="15.75">
      <c r="A133" s="18"/>
    </row>
    <row r="134" ht="15.75">
      <c r="A134" s="18"/>
    </row>
    <row r="135" ht="15.75">
      <c r="A135" s="18"/>
    </row>
    <row r="136" ht="15.75">
      <c r="A136" s="18"/>
    </row>
    <row r="137" ht="15.75">
      <c r="A137" s="18"/>
    </row>
    <row r="138" ht="15.75">
      <c r="A138" s="18"/>
    </row>
    <row r="139" ht="15.75">
      <c r="A139" s="18"/>
    </row>
    <row r="140" ht="15.75">
      <c r="A140" s="18"/>
    </row>
    <row r="141" ht="15.75">
      <c r="A141" s="18"/>
    </row>
    <row r="142" ht="15.75">
      <c r="A142" s="18"/>
    </row>
    <row r="143" ht="15.75">
      <c r="A143" s="18"/>
    </row>
    <row r="144" ht="15.75">
      <c r="A144" s="18"/>
    </row>
    <row r="145" ht="15.75">
      <c r="A145" s="18"/>
    </row>
    <row r="146" ht="15.75">
      <c r="A146" s="18"/>
    </row>
    <row r="147" ht="15.75">
      <c r="A147" s="18"/>
    </row>
    <row r="148" ht="15.75">
      <c r="A148" s="18"/>
    </row>
    <row r="149" ht="15.75">
      <c r="A149" s="18"/>
    </row>
    <row r="150" ht="15.75">
      <c r="A150" s="18"/>
    </row>
    <row r="151" ht="15.75">
      <c r="A151" s="18"/>
    </row>
    <row r="152" ht="15.75">
      <c r="A152" s="18"/>
    </row>
    <row r="153" ht="15.75">
      <c r="A153" s="18"/>
    </row>
    <row r="154" ht="15.75">
      <c r="A154" s="18"/>
    </row>
    <row r="155" ht="15.75">
      <c r="A155" s="18"/>
    </row>
    <row r="156" ht="15.75">
      <c r="A156" s="18"/>
    </row>
    <row r="157" ht="15.75">
      <c r="A157" s="18"/>
    </row>
    <row r="158" ht="15.75">
      <c r="A158" s="18"/>
    </row>
    <row r="159" ht="15.75">
      <c r="A159" s="18"/>
    </row>
    <row r="160" ht="15.75">
      <c r="A160" s="18"/>
    </row>
    <row r="161" ht="15.75">
      <c r="A161" s="18"/>
    </row>
    <row r="162" ht="15.75">
      <c r="A162" s="18"/>
    </row>
    <row r="163" ht="15.75">
      <c r="A163" s="18"/>
    </row>
    <row r="164" ht="15.75">
      <c r="A164" s="18"/>
    </row>
    <row r="165" ht="15.75">
      <c r="A165" s="18"/>
    </row>
    <row r="166" ht="15.75">
      <c r="A166" s="18"/>
    </row>
    <row r="167" ht="15.75">
      <c r="A167" s="18"/>
    </row>
    <row r="168" ht="15.75">
      <c r="A168" s="18"/>
    </row>
    <row r="169" ht="15.75">
      <c r="A169" s="18"/>
    </row>
    <row r="170" ht="15.75">
      <c r="A170" s="18"/>
    </row>
    <row r="171" ht="15.75">
      <c r="A171" s="18"/>
    </row>
    <row r="172" ht="15.75">
      <c r="A172" s="18"/>
    </row>
    <row r="173" ht="15.75">
      <c r="A173" s="18"/>
    </row>
    <row r="174" ht="15.75">
      <c r="A174" s="18"/>
    </row>
    <row r="175" ht="15.75">
      <c r="A175" s="18"/>
    </row>
    <row r="176" ht="15.75">
      <c r="A176" s="18"/>
    </row>
    <row r="177" ht="15.75">
      <c r="A177" s="18"/>
    </row>
    <row r="178" ht="15.75">
      <c r="A178" s="18"/>
    </row>
    <row r="179" ht="15.75">
      <c r="A179" s="18"/>
    </row>
    <row r="180" ht="15.75">
      <c r="A180" s="18"/>
    </row>
    <row r="181" ht="15.75">
      <c r="A181" s="18"/>
    </row>
    <row r="182" ht="15.75">
      <c r="A182" s="18"/>
    </row>
    <row r="183" ht="15.75">
      <c r="A183" s="18"/>
    </row>
    <row r="184" ht="15.75">
      <c r="A184" s="18"/>
    </row>
    <row r="185" ht="15.75">
      <c r="A185" s="18"/>
    </row>
    <row r="186" ht="15.75">
      <c r="A186" s="18"/>
    </row>
    <row r="187" ht="15.75">
      <c r="A187" s="18"/>
    </row>
    <row r="188" ht="15.75">
      <c r="A188" s="18"/>
    </row>
    <row r="189" ht="15.75">
      <c r="A189" s="20"/>
    </row>
    <row r="190" ht="15.75">
      <c r="A190" s="20"/>
    </row>
    <row r="191" ht="15.75">
      <c r="A191" s="20"/>
    </row>
    <row r="192" ht="15.75">
      <c r="A192" s="20"/>
    </row>
    <row r="193" ht="15.75">
      <c r="A193" s="20"/>
    </row>
    <row r="194" ht="15.75">
      <c r="A194" s="20"/>
    </row>
    <row r="195" ht="15.75">
      <c r="A195" s="20"/>
    </row>
    <row r="196" ht="15.75">
      <c r="A196" s="20"/>
    </row>
    <row r="197" ht="15.75">
      <c r="A197" s="20"/>
    </row>
    <row r="198" ht="15.75">
      <c r="A198" s="20"/>
    </row>
    <row r="199" ht="15.75">
      <c r="A199" s="20"/>
    </row>
    <row r="200" ht="15.75">
      <c r="A200" s="20"/>
    </row>
    <row r="201" ht="15.75">
      <c r="A201" s="20"/>
    </row>
    <row r="202" ht="15.75">
      <c r="A202" s="20"/>
    </row>
    <row r="203" ht="15.75">
      <c r="A203" s="20"/>
    </row>
    <row r="204" ht="15.75">
      <c r="A204" s="20"/>
    </row>
    <row r="205" ht="15.75">
      <c r="A205" s="20"/>
    </row>
    <row r="206" ht="15.75">
      <c r="A206" s="20"/>
    </row>
    <row r="207" ht="15.75">
      <c r="A207" s="20"/>
    </row>
    <row r="208" ht="15.75">
      <c r="A208" s="20"/>
    </row>
    <row r="209" ht="15.75">
      <c r="A209" s="20"/>
    </row>
    <row r="210" ht="15.75">
      <c r="A210" s="20"/>
    </row>
    <row r="211" ht="15.75">
      <c r="A211" s="20"/>
    </row>
    <row r="212" ht="15.75">
      <c r="A212" s="20"/>
    </row>
    <row r="213" ht="15.75">
      <c r="A213" s="20"/>
    </row>
    <row r="214" ht="15.75">
      <c r="A214" s="20"/>
    </row>
    <row r="215" ht="15.75">
      <c r="A215" s="20"/>
    </row>
    <row r="216" ht="15.75">
      <c r="A216" s="20"/>
    </row>
    <row r="217" ht="15.75">
      <c r="A217" s="20"/>
    </row>
    <row r="218" ht="15.75">
      <c r="A218" s="20"/>
    </row>
    <row r="219" ht="15.75">
      <c r="A219" s="20"/>
    </row>
    <row r="220" ht="15.75">
      <c r="A220" s="20"/>
    </row>
    <row r="221" ht="15.75">
      <c r="A221" s="20"/>
    </row>
    <row r="222" ht="15.75">
      <c r="A222" s="20"/>
    </row>
    <row r="223" ht="15.75">
      <c r="A223" s="20"/>
    </row>
    <row r="224" ht="15.75">
      <c r="A224" s="20"/>
    </row>
    <row r="225" ht="15.75">
      <c r="A225" s="20"/>
    </row>
    <row r="226" ht="15.75">
      <c r="A226" s="20"/>
    </row>
    <row r="227" ht="15.75">
      <c r="A227" s="20"/>
    </row>
    <row r="228" ht="15.75">
      <c r="A228" s="20"/>
    </row>
    <row r="229" ht="15.75">
      <c r="A229" s="20"/>
    </row>
    <row r="230" ht="15.75">
      <c r="A230" s="20"/>
    </row>
    <row r="231" ht="15.75">
      <c r="A231" s="20"/>
    </row>
    <row r="232" ht="15.75">
      <c r="A232" s="20"/>
    </row>
    <row r="233" ht="15.75">
      <c r="A233" s="20"/>
    </row>
    <row r="234" ht="15.75">
      <c r="A234" s="20"/>
    </row>
    <row r="235" ht="15.75">
      <c r="A235" s="20"/>
    </row>
    <row r="236" ht="15.75">
      <c r="A236" s="20"/>
    </row>
    <row r="237" ht="15.75">
      <c r="A237" s="20"/>
    </row>
    <row r="238" ht="15.75">
      <c r="A238" s="20"/>
    </row>
    <row r="239" ht="15.75">
      <c r="A239" s="20"/>
    </row>
    <row r="240" ht="15.75">
      <c r="A240" s="20"/>
    </row>
    <row r="241" ht="15.75">
      <c r="A241" s="20"/>
    </row>
    <row r="242" ht="15.75">
      <c r="A242" s="20"/>
    </row>
    <row r="243" ht="15.75">
      <c r="A243" s="20"/>
    </row>
    <row r="244" ht="15.75">
      <c r="A244" s="20"/>
    </row>
    <row r="245" ht="15.75">
      <c r="A245" s="20"/>
    </row>
    <row r="246" ht="15.75">
      <c r="A246" s="20"/>
    </row>
    <row r="247" ht="15.75">
      <c r="A247" s="20"/>
    </row>
    <row r="248" ht="15.75">
      <c r="A248" s="20"/>
    </row>
    <row r="249" ht="15.75">
      <c r="A249" s="20"/>
    </row>
    <row r="250" ht="15.75">
      <c r="A250" s="20"/>
    </row>
    <row r="251" ht="15.75">
      <c r="A251" s="20"/>
    </row>
    <row r="252" ht="15.75">
      <c r="A252" s="20"/>
    </row>
    <row r="253" ht="15.75">
      <c r="A253" s="20"/>
    </row>
    <row r="254" ht="15.75">
      <c r="A254" s="20"/>
    </row>
    <row r="255" ht="15.75">
      <c r="A255" s="20"/>
    </row>
    <row r="256" ht="15.75">
      <c r="A256" s="20"/>
    </row>
    <row r="257" ht="15.75">
      <c r="A257" s="20"/>
    </row>
    <row r="258" ht="15.75">
      <c r="A258" s="20"/>
    </row>
    <row r="259" ht="15.75">
      <c r="A259" s="20"/>
    </row>
    <row r="260" ht="15.75">
      <c r="A260" s="20"/>
    </row>
    <row r="261" ht="15.75">
      <c r="A261" s="20"/>
    </row>
    <row r="262" ht="15.75">
      <c r="A262" s="20"/>
    </row>
    <row r="263" ht="15.75">
      <c r="A263" s="20"/>
    </row>
    <row r="264" ht="15.75">
      <c r="A264" s="20"/>
    </row>
    <row r="265" ht="15.75">
      <c r="A265" s="20"/>
    </row>
    <row r="266" ht="15.75">
      <c r="A266" s="20"/>
    </row>
    <row r="267" ht="15.75">
      <c r="A267" s="20"/>
    </row>
    <row r="268" ht="15.75">
      <c r="A268" s="20"/>
    </row>
    <row r="269" ht="15.75">
      <c r="A269" s="20"/>
    </row>
    <row r="270" ht="15.75">
      <c r="A270" s="20"/>
    </row>
    <row r="271" ht="15.75">
      <c r="A271" s="20"/>
    </row>
    <row r="272" ht="15.75">
      <c r="A272" s="20"/>
    </row>
    <row r="273" ht="15.75">
      <c r="A273" s="20"/>
    </row>
    <row r="274" ht="15.75">
      <c r="A274" s="20"/>
    </row>
    <row r="275" ht="15.75">
      <c r="A275" s="20"/>
    </row>
    <row r="276" ht="15.75">
      <c r="A276" s="20"/>
    </row>
    <row r="277" ht="15.75">
      <c r="A277" s="20"/>
    </row>
    <row r="278" ht="15.75">
      <c r="A278" s="20"/>
    </row>
    <row r="279" ht="15.75">
      <c r="A279" s="20"/>
    </row>
    <row r="280" ht="15.75">
      <c r="A280" s="20"/>
    </row>
    <row r="281" ht="15.75">
      <c r="A281" s="20"/>
    </row>
    <row r="282" ht="15.75">
      <c r="A282" s="20"/>
    </row>
    <row r="283" ht="15.75">
      <c r="A283" s="20"/>
    </row>
    <row r="284" ht="15.75">
      <c r="A284" s="20"/>
    </row>
    <row r="285" ht="15.75">
      <c r="A285" s="20"/>
    </row>
    <row r="286" ht="15.75">
      <c r="A286" s="20"/>
    </row>
    <row r="287" ht="15.75">
      <c r="A287" s="20"/>
    </row>
    <row r="288" ht="15.75">
      <c r="A288" s="20"/>
    </row>
    <row r="289" ht="15.75">
      <c r="A289" s="20"/>
    </row>
    <row r="290" ht="15.75">
      <c r="A290" s="20"/>
    </row>
    <row r="291" ht="15.75">
      <c r="A291" s="20"/>
    </row>
    <row r="292" ht="15.75">
      <c r="A292" s="20"/>
    </row>
    <row r="293" ht="15.75">
      <c r="A293" s="20"/>
    </row>
    <row r="294" ht="15.75">
      <c r="A294" s="20"/>
    </row>
    <row r="295" ht="15.75">
      <c r="A295" s="20"/>
    </row>
    <row r="296" ht="15.75">
      <c r="A296" s="20"/>
    </row>
    <row r="297" ht="15.75">
      <c r="A297" s="20"/>
    </row>
    <row r="298" ht="15.75">
      <c r="A298" s="20"/>
    </row>
    <row r="299" ht="15.75">
      <c r="A299" s="20"/>
    </row>
    <row r="300" ht="15.75">
      <c r="A300" s="20"/>
    </row>
    <row r="301" ht="15.75">
      <c r="A301" s="20"/>
    </row>
    <row r="302" ht="15.75">
      <c r="A302" s="20"/>
    </row>
    <row r="303" ht="15.75">
      <c r="A303" s="20"/>
    </row>
    <row r="304" ht="15.75">
      <c r="A304" s="20"/>
    </row>
    <row r="305" ht="15.75">
      <c r="A305" s="20"/>
    </row>
    <row r="306" ht="15.75">
      <c r="A306" s="20"/>
    </row>
    <row r="307" ht="15.75">
      <c r="A307" s="20"/>
    </row>
    <row r="308" ht="15.75">
      <c r="A308" s="20"/>
    </row>
    <row r="309" ht="15.75">
      <c r="A309" s="20"/>
    </row>
    <row r="310" ht="15.75">
      <c r="A310" s="20"/>
    </row>
    <row r="311" ht="15.75">
      <c r="A311" s="20"/>
    </row>
    <row r="312" ht="15.75">
      <c r="A312" s="20"/>
    </row>
    <row r="313" ht="15.75">
      <c r="A313" s="20"/>
    </row>
    <row r="314" ht="15.75">
      <c r="A314" s="20"/>
    </row>
    <row r="315" ht="15.75">
      <c r="A315" s="20"/>
    </row>
    <row r="316" ht="15.75">
      <c r="A316" s="20"/>
    </row>
    <row r="317" ht="15.75">
      <c r="A317" s="20"/>
    </row>
    <row r="318" ht="15.75">
      <c r="A318" s="20"/>
    </row>
    <row r="319" ht="15.75">
      <c r="A319" s="20"/>
    </row>
    <row r="320" ht="15.75">
      <c r="A320" s="20"/>
    </row>
    <row r="321" ht="15.75">
      <c r="A321" s="20"/>
    </row>
    <row r="322" ht="15.75">
      <c r="A322" s="20"/>
    </row>
    <row r="323" ht="15.75">
      <c r="A323" s="20"/>
    </row>
    <row r="324" ht="15.75">
      <c r="A324" s="20"/>
    </row>
    <row r="325" ht="15.75">
      <c r="A325" s="20"/>
    </row>
    <row r="326" ht="15.75">
      <c r="A326" s="20"/>
    </row>
    <row r="327" ht="15.75">
      <c r="A327" s="20"/>
    </row>
    <row r="328" ht="15.75">
      <c r="A328" s="20"/>
    </row>
    <row r="329" ht="15.75">
      <c r="A329" s="20"/>
    </row>
    <row r="330" ht="15.75">
      <c r="A330" s="20"/>
    </row>
    <row r="331" ht="15.75">
      <c r="A331" s="20"/>
    </row>
    <row r="332" ht="15.75">
      <c r="A332" s="20"/>
    </row>
    <row r="333" ht="15.75">
      <c r="A333" s="20"/>
    </row>
    <row r="334" ht="15.75">
      <c r="A334" s="20"/>
    </row>
    <row r="335" ht="15.75">
      <c r="A335" s="20"/>
    </row>
    <row r="336" ht="15.75">
      <c r="A336" s="20"/>
    </row>
    <row r="337" ht="15.75">
      <c r="A337" s="20"/>
    </row>
    <row r="338" ht="15.75">
      <c r="A338" s="20"/>
    </row>
    <row r="339" ht="15.75">
      <c r="A339" s="20"/>
    </row>
    <row r="340" ht="15.75">
      <c r="A340" s="20"/>
    </row>
    <row r="341" ht="15.75">
      <c r="A341" s="20"/>
    </row>
    <row r="342" ht="15.75">
      <c r="A342" s="20"/>
    </row>
    <row r="343" ht="15.75">
      <c r="A343" s="20"/>
    </row>
    <row r="344" ht="15.75">
      <c r="A344" s="20"/>
    </row>
    <row r="345" ht="15.75">
      <c r="A345" s="20"/>
    </row>
    <row r="346" ht="15.75">
      <c r="A346" s="20"/>
    </row>
    <row r="347" ht="15.75">
      <c r="A347" s="20"/>
    </row>
    <row r="348" ht="15.75">
      <c r="A348" s="20"/>
    </row>
    <row r="349" ht="15.75">
      <c r="A349" s="20"/>
    </row>
    <row r="350" ht="15.75">
      <c r="A350" s="20"/>
    </row>
    <row r="351" ht="15.75">
      <c r="A351" s="20"/>
    </row>
    <row r="352" ht="15.75">
      <c r="A352" s="20"/>
    </row>
    <row r="353" ht="15.75">
      <c r="A353" s="20"/>
    </row>
    <row r="354" ht="15.75">
      <c r="A354" s="20"/>
    </row>
    <row r="355" ht="15.75">
      <c r="A355" s="20"/>
    </row>
    <row r="356" ht="15.75">
      <c r="A356" s="20"/>
    </row>
    <row r="357" ht="15.75">
      <c r="A357" s="20"/>
    </row>
    <row r="358" ht="15.75">
      <c r="A358" s="20"/>
    </row>
    <row r="359" ht="15.75">
      <c r="A359" s="20"/>
    </row>
    <row r="360" ht="15.75">
      <c r="A360" s="20"/>
    </row>
    <row r="361" ht="15.75">
      <c r="A361" s="20"/>
    </row>
    <row r="362" ht="15.75">
      <c r="A362" s="20"/>
    </row>
    <row r="363" ht="15.75">
      <c r="A363" s="20"/>
    </row>
    <row r="364" ht="15.75">
      <c r="A364" s="20"/>
    </row>
    <row r="365" ht="15.75">
      <c r="A365" s="20"/>
    </row>
    <row r="366" ht="15.75">
      <c r="A366" s="20"/>
    </row>
    <row r="367" ht="15.75">
      <c r="A367" s="20"/>
    </row>
    <row r="368" ht="15.75">
      <c r="A368" s="20"/>
    </row>
    <row r="369" ht="15.75">
      <c r="A369" s="20"/>
    </row>
    <row r="370" ht="15.75">
      <c r="A370" s="20"/>
    </row>
    <row r="371" ht="15.75">
      <c r="A371" s="20"/>
    </row>
    <row r="372" ht="15.75">
      <c r="A372" s="20"/>
    </row>
    <row r="373" ht="15.75">
      <c r="A373" s="20"/>
    </row>
    <row r="374" ht="15.75">
      <c r="A374" s="20"/>
    </row>
    <row r="375" ht="15.75">
      <c r="A375" s="20"/>
    </row>
    <row r="376" ht="15.75">
      <c r="A376" s="20"/>
    </row>
    <row r="377" ht="15.75">
      <c r="A377" s="20"/>
    </row>
    <row r="378" ht="15.75">
      <c r="A378" s="20"/>
    </row>
    <row r="379" ht="15.75">
      <c r="A379" s="20"/>
    </row>
    <row r="380" ht="15.75">
      <c r="A380" s="20"/>
    </row>
    <row r="381" ht="15.75">
      <c r="A381" s="20"/>
    </row>
    <row r="382" ht="15.75">
      <c r="A382" s="20"/>
    </row>
    <row r="383" ht="15.75">
      <c r="A383" s="20"/>
    </row>
    <row r="384" ht="15.75">
      <c r="A384" s="20"/>
    </row>
    <row r="385" ht="15.75">
      <c r="A385" s="20"/>
    </row>
    <row r="386" ht="15.75">
      <c r="A386" s="20"/>
    </row>
    <row r="387" ht="15.75">
      <c r="A387" s="20"/>
    </row>
    <row r="388" ht="15.75">
      <c r="A388" s="20"/>
    </row>
    <row r="391" ht="15.75">
      <c r="A391" s="14"/>
    </row>
    <row r="392" ht="15.75" hidden="1">
      <c r="A392" s="18"/>
    </row>
    <row r="393" ht="15.75" hidden="1">
      <c r="A393" s="18"/>
    </row>
    <row r="394" ht="15.75">
      <c r="A394" s="18"/>
    </row>
    <row r="395" ht="15.75">
      <c r="A395" s="18"/>
    </row>
    <row r="396" ht="15.75">
      <c r="A396" s="18"/>
    </row>
    <row r="397" ht="15.75">
      <c r="A397" s="18"/>
    </row>
    <row r="398" ht="15.75">
      <c r="A398" s="18"/>
    </row>
    <row r="399" ht="15.75">
      <c r="A399" s="18"/>
    </row>
    <row r="400" ht="15.75">
      <c r="A400" s="18"/>
    </row>
    <row r="401" ht="15.75">
      <c r="A401" s="18"/>
    </row>
    <row r="402" ht="15.75">
      <c r="A402" s="18"/>
    </row>
    <row r="403" ht="15.75">
      <c r="A403" s="18"/>
    </row>
    <row r="404" ht="15.75">
      <c r="A404" s="18"/>
    </row>
    <row r="405" ht="15.75" hidden="1">
      <c r="A405" s="18"/>
    </row>
    <row r="406" ht="15.75" hidden="1">
      <c r="A406" s="18"/>
    </row>
    <row r="407" ht="15.75" hidden="1">
      <c r="A407" s="18"/>
    </row>
    <row r="408" ht="15.75" hidden="1">
      <c r="A408" s="18"/>
    </row>
    <row r="409" ht="15.75" hidden="1">
      <c r="A409" s="18"/>
    </row>
    <row r="410" ht="15.75" hidden="1">
      <c r="A410" s="18"/>
    </row>
    <row r="411" ht="15.75" hidden="1">
      <c r="A411" s="18"/>
    </row>
    <row r="412" ht="15.75" hidden="1">
      <c r="A412" s="21"/>
    </row>
    <row r="413" ht="15.75" hidden="1">
      <c r="A413" s="21"/>
    </row>
    <row r="414" ht="15.75" hidden="1">
      <c r="A414" s="21"/>
    </row>
    <row r="415" ht="15.75" hidden="1">
      <c r="A415" s="21"/>
    </row>
    <row r="416" ht="15.75" hidden="1">
      <c r="A416" s="21"/>
    </row>
    <row r="417" ht="15.75" hidden="1">
      <c r="A417" s="21"/>
    </row>
    <row r="418" ht="15.75" hidden="1">
      <c r="A418" s="21"/>
    </row>
    <row r="419" ht="15.75" hidden="1">
      <c r="A419" s="21"/>
    </row>
    <row r="420" ht="15.75" hidden="1">
      <c r="A420" s="21"/>
    </row>
    <row r="421" ht="15.75" hidden="1">
      <c r="A421" s="21"/>
    </row>
    <row r="422" ht="15.75" hidden="1">
      <c r="A422" s="21"/>
    </row>
    <row r="423" ht="15.75" hidden="1">
      <c r="A423" s="21"/>
    </row>
    <row r="424" ht="15.75" hidden="1">
      <c r="A424" s="21"/>
    </row>
    <row r="425" ht="15.75" hidden="1">
      <c r="A425" s="21"/>
    </row>
    <row r="426" ht="15.75" hidden="1">
      <c r="A426" s="21"/>
    </row>
    <row r="427" ht="15.75" hidden="1">
      <c r="A427" s="21"/>
    </row>
    <row r="428" ht="15.75" hidden="1">
      <c r="A428" s="21"/>
    </row>
    <row r="429" ht="15.75" hidden="1">
      <c r="A429" s="21"/>
    </row>
    <row r="430" ht="15.75" hidden="1">
      <c r="A430" s="21"/>
    </row>
    <row r="431" ht="15.75" hidden="1">
      <c r="A431" s="21"/>
    </row>
    <row r="432" ht="15.75" hidden="1">
      <c r="A432" s="21"/>
    </row>
    <row r="433" ht="15.75">
      <c r="A433" s="18"/>
    </row>
    <row r="434" spans="1:5" ht="15.75">
      <c r="A434" s="18"/>
      <c r="E434" s="22"/>
    </row>
    <row r="435" s="22" customFormat="1" ht="15.75">
      <c r="A435" s="21"/>
    </row>
    <row r="436" ht="15.75">
      <c r="A436" s="18"/>
    </row>
    <row r="437" ht="15.75">
      <c r="A437" s="14"/>
    </row>
    <row r="438" ht="15.75" hidden="1">
      <c r="A438" s="18"/>
    </row>
    <row r="439" ht="15.75" hidden="1">
      <c r="A439" s="18"/>
    </row>
    <row r="440" ht="15.75">
      <c r="A440" s="18"/>
    </row>
    <row r="441" ht="15.75">
      <c r="A441" s="18"/>
    </row>
    <row r="442" ht="15.75">
      <c r="A442" s="18"/>
    </row>
    <row r="443" ht="15.75">
      <c r="A443" s="18"/>
    </row>
    <row r="444" ht="15.75">
      <c r="A444" s="18"/>
    </row>
    <row r="445" ht="15.75">
      <c r="A445" s="18"/>
    </row>
    <row r="446" ht="15.75">
      <c r="A446" s="18"/>
    </row>
    <row r="447" ht="15.75">
      <c r="A447" s="18"/>
    </row>
    <row r="448" ht="15.75">
      <c r="A448" s="18"/>
    </row>
    <row r="449" ht="15.75">
      <c r="A449" s="18"/>
    </row>
    <row r="450" ht="15.75">
      <c r="A450" s="18"/>
    </row>
    <row r="451" ht="15.75">
      <c r="A451" s="18"/>
    </row>
    <row r="452" ht="15.75">
      <c r="A452" s="18"/>
    </row>
    <row r="453" ht="15.75">
      <c r="A453" s="18"/>
    </row>
    <row r="454" ht="15.75">
      <c r="A454" s="18"/>
    </row>
    <row r="455" ht="15.75">
      <c r="A455" s="18"/>
    </row>
    <row r="456" ht="15.75">
      <c r="A456" s="18"/>
    </row>
    <row r="457" ht="15.75">
      <c r="A457" s="18"/>
    </row>
    <row r="458" ht="15.75">
      <c r="A458" s="18"/>
    </row>
    <row r="459" ht="15.75">
      <c r="A459" s="18"/>
    </row>
    <row r="460" ht="15.75">
      <c r="A460" s="18"/>
    </row>
    <row r="461" ht="15.75">
      <c r="A461" s="18"/>
    </row>
    <row r="462" ht="15.75">
      <c r="A462" s="18"/>
    </row>
    <row r="463" ht="15.75">
      <c r="A463" s="18"/>
    </row>
    <row r="464" ht="15.75">
      <c r="A464" s="18"/>
    </row>
    <row r="465" ht="15.75">
      <c r="A465" s="18"/>
    </row>
    <row r="466" ht="15.75">
      <c r="A466" s="18"/>
    </row>
    <row r="467" ht="15.75">
      <c r="A467" s="18"/>
    </row>
    <row r="468" ht="15.75">
      <c r="A468" s="18"/>
    </row>
    <row r="469" ht="15.75">
      <c r="A469" s="18"/>
    </row>
    <row r="470" ht="15.75">
      <c r="A470" s="18"/>
    </row>
    <row r="471" ht="15.75">
      <c r="A471" s="18"/>
    </row>
  </sheetData>
  <printOptions gridLines="1"/>
  <pageMargins left="0.25" right="0.25" top="0.25" bottom="0.5" header="0.03" footer="0.25"/>
  <pageSetup fitToHeight="1" fitToWidth="1" horizontalDpi="600" verticalDpi="600" orientation="portrait" scale="56"/>
  <headerFooter alignWithMargins="0">
    <oddFooter>&amp;L&amp;"Arial,Bold Italic"&amp;6&amp;F - &amp;A&amp;R&amp;"Arial,Bold Italic"&amp;6&amp;D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8"/>
  <sheetViews>
    <sheetView showZeros="0" workbookViewId="0" topLeftCell="A1">
      <pane xSplit="7005" ySplit="2145" topLeftCell="A96" activePane="bottomRight" state="split"/>
      <selection pane="topLeft" activeCell="A1" sqref="A1"/>
      <selection pane="topRight" activeCell="E1" sqref="E1"/>
      <selection pane="bottomLeft" activeCell="A3" sqref="A3:IV3"/>
      <selection pane="bottomRight" activeCell="G397" sqref="G397"/>
    </sheetView>
  </sheetViews>
  <sheetFormatPr defaultColWidth="9.140625" defaultRowHeight="12.75"/>
  <cols>
    <col min="1" max="1" width="15.7109375" style="16" customWidth="1"/>
    <col min="2" max="8" width="15.7109375" style="15" customWidth="1"/>
    <col min="9" max="16384" width="8.8515625" style="15" customWidth="1"/>
  </cols>
  <sheetData>
    <row r="1" spans="1:3" ht="15.75">
      <c r="A1" s="47" t="str">
        <f>+Prices!A1</f>
        <v>Patricia Levin, 2001?</v>
      </c>
      <c r="B1" s="25"/>
      <c r="C1" s="46" t="s">
        <v>47</v>
      </c>
    </row>
    <row r="2" spans="1:3" ht="15.75">
      <c r="A2" s="48" t="str">
        <f>+Prices!A2</f>
        <v>Leticia Arroyo Abad, July 2005</v>
      </c>
      <c r="B2" s="27"/>
      <c r="C2" s="15" t="str">
        <f>+Prices!C2</f>
        <v>Parenti, Giuseppe. Prezzi e salari a Firenze dal 1520 al 1620 in I prezzi in Europa dal XIII secole a oggi, edited by Ruggiero Romano.</v>
      </c>
    </row>
    <row r="3" spans="1:2" ht="15.75">
      <c r="A3" s="55"/>
      <c r="B3" s="40"/>
    </row>
    <row r="4" spans="2:6" ht="15.75">
      <c r="B4" s="15" t="s">
        <v>2</v>
      </c>
      <c r="F4" s="54" t="s">
        <v>52</v>
      </c>
    </row>
    <row r="5" spans="1:8" ht="31.5">
      <c r="A5" s="45" t="s">
        <v>49</v>
      </c>
      <c r="B5" s="17" t="s">
        <v>48</v>
      </c>
      <c r="C5" s="17" t="s">
        <v>10</v>
      </c>
      <c r="D5" s="17" t="s">
        <v>9</v>
      </c>
      <c r="F5" s="17" t="s">
        <v>48</v>
      </c>
      <c r="G5" s="17" t="s">
        <v>10</v>
      </c>
      <c r="H5" s="17" t="s">
        <v>9</v>
      </c>
    </row>
    <row r="6" spans="1:8" ht="15.75">
      <c r="A6" s="45" t="s">
        <v>0</v>
      </c>
      <c r="B6" s="17" t="s">
        <v>2</v>
      </c>
      <c r="C6" s="17" t="s">
        <v>2</v>
      </c>
      <c r="D6" s="17" t="s">
        <v>2</v>
      </c>
      <c r="F6" s="17" t="s">
        <v>52</v>
      </c>
      <c r="G6" s="17" t="s">
        <v>52</v>
      </c>
      <c r="H6" s="17" t="s">
        <v>52</v>
      </c>
    </row>
    <row r="7" spans="1:8" ht="15.75">
      <c r="A7" s="45" t="s">
        <v>1</v>
      </c>
      <c r="B7" s="17" t="s">
        <v>3</v>
      </c>
      <c r="C7" s="17" t="s">
        <v>3</v>
      </c>
      <c r="D7" s="17" t="s">
        <v>3</v>
      </c>
      <c r="F7" s="17" t="s">
        <v>3</v>
      </c>
      <c r="G7" s="17" t="s">
        <v>3</v>
      </c>
      <c r="H7" s="17" t="s">
        <v>3</v>
      </c>
    </row>
    <row r="8" spans="1:8" ht="15.75">
      <c r="A8" s="18">
        <v>1520</v>
      </c>
      <c r="B8" s="19">
        <v>4.332</v>
      </c>
      <c r="C8" s="19">
        <v>2.591</v>
      </c>
      <c r="D8" s="19">
        <v>3.014</v>
      </c>
      <c r="F8" s="15">
        <f>+B8*0.049</f>
        <v>0.212268</v>
      </c>
      <c r="G8" s="15">
        <f>+C8*0.049</f>
        <v>0.12695900000000002</v>
      </c>
      <c r="H8" s="15">
        <f>+D8*0.049</f>
        <v>0.14768599999999998</v>
      </c>
    </row>
    <row r="9" spans="1:8" ht="15.75">
      <c r="A9" s="18">
        <v>1521</v>
      </c>
      <c r="B9" s="19"/>
      <c r="C9" s="19">
        <v>2.545</v>
      </c>
      <c r="D9" s="19">
        <v>2.277</v>
      </c>
      <c r="F9" s="15">
        <f aca="true" t="shared" si="0" ref="F9:F72">+B9*0.049</f>
        <v>0</v>
      </c>
      <c r="G9" s="15">
        <f aca="true" t="shared" si="1" ref="G9:G72">+C9*0.049</f>
        <v>0.124705</v>
      </c>
      <c r="H9" s="15">
        <f aca="true" t="shared" si="2" ref="H9:H72">+D9*0.049</f>
        <v>0.111573</v>
      </c>
    </row>
    <row r="10" spans="1:8" ht="15.75">
      <c r="A10" s="18">
        <v>1522</v>
      </c>
      <c r="B10" s="19"/>
      <c r="C10" s="19"/>
      <c r="D10" s="19"/>
      <c r="F10" s="15">
        <f t="shared" si="0"/>
        <v>0</v>
      </c>
      <c r="G10" s="15">
        <f t="shared" si="1"/>
        <v>0</v>
      </c>
      <c r="H10" s="15">
        <f t="shared" si="2"/>
        <v>0</v>
      </c>
    </row>
    <row r="11" spans="1:8" ht="15.75">
      <c r="A11" s="18">
        <v>1523</v>
      </c>
      <c r="B11" s="19">
        <v>5.09</v>
      </c>
      <c r="C11" s="19">
        <v>2.411</v>
      </c>
      <c r="D11" s="19">
        <v>2.411</v>
      </c>
      <c r="F11" s="15">
        <f t="shared" si="0"/>
        <v>0.24941</v>
      </c>
      <c r="G11" s="15">
        <f t="shared" si="1"/>
        <v>0.11813900000000001</v>
      </c>
      <c r="H11" s="15">
        <f t="shared" si="2"/>
        <v>0.11813900000000001</v>
      </c>
    </row>
    <row r="12" spans="1:8" ht="15.75">
      <c r="A12" s="18">
        <v>1524</v>
      </c>
      <c r="B12" s="19"/>
      <c r="C12" s="19"/>
      <c r="D12" s="19"/>
      <c r="F12" s="15">
        <f t="shared" si="0"/>
        <v>0</v>
      </c>
      <c r="G12" s="15">
        <f t="shared" si="1"/>
        <v>0</v>
      </c>
      <c r="H12" s="15">
        <f t="shared" si="2"/>
        <v>0</v>
      </c>
    </row>
    <row r="13" spans="1:8" ht="15.75">
      <c r="A13" s="18">
        <v>1525</v>
      </c>
      <c r="B13" s="19">
        <v>4.642</v>
      </c>
      <c r="C13" s="19">
        <v>2.679</v>
      </c>
      <c r="D13" s="19">
        <v>2.144</v>
      </c>
      <c r="F13" s="15">
        <f t="shared" si="0"/>
        <v>0.22745800000000002</v>
      </c>
      <c r="G13" s="15">
        <f t="shared" si="1"/>
        <v>0.131271</v>
      </c>
      <c r="H13" s="15">
        <f t="shared" si="2"/>
        <v>0.10505600000000001</v>
      </c>
    </row>
    <row r="14" spans="1:8" ht="15.75">
      <c r="A14" s="18">
        <v>1526</v>
      </c>
      <c r="B14" s="19">
        <v>4.642</v>
      </c>
      <c r="C14" s="19">
        <v>2.232</v>
      </c>
      <c r="D14" s="19">
        <v>2.055</v>
      </c>
      <c r="F14" s="15">
        <f t="shared" si="0"/>
        <v>0.22745800000000002</v>
      </c>
      <c r="G14" s="15">
        <f t="shared" si="1"/>
        <v>0.10936800000000002</v>
      </c>
      <c r="H14" s="15">
        <f t="shared" si="2"/>
        <v>0.100695</v>
      </c>
    </row>
    <row r="15" spans="1:8" ht="15.75">
      <c r="A15" s="18">
        <v>1527</v>
      </c>
      <c r="B15" s="19"/>
      <c r="C15" s="19">
        <v>2.411</v>
      </c>
      <c r="D15" s="19"/>
      <c r="F15" s="15">
        <f t="shared" si="0"/>
        <v>0</v>
      </c>
      <c r="G15" s="15">
        <f t="shared" si="1"/>
        <v>0.11813900000000001</v>
      </c>
      <c r="H15" s="15">
        <f t="shared" si="2"/>
        <v>0</v>
      </c>
    </row>
    <row r="16" spans="1:8" ht="15.75">
      <c r="A16" s="18">
        <v>1528</v>
      </c>
      <c r="B16" s="19"/>
      <c r="C16" s="19"/>
      <c r="D16" s="19">
        <v>2.813</v>
      </c>
      <c r="F16" s="15">
        <f t="shared" si="0"/>
        <v>0</v>
      </c>
      <c r="G16" s="15">
        <f t="shared" si="1"/>
        <v>0</v>
      </c>
      <c r="H16" s="15">
        <f t="shared" si="2"/>
        <v>0.13783700000000002</v>
      </c>
    </row>
    <row r="17" spans="1:8" ht="15.75">
      <c r="A17" s="18">
        <v>1529</v>
      </c>
      <c r="B17" s="19"/>
      <c r="C17" s="19">
        <v>3.215</v>
      </c>
      <c r="D17" s="19"/>
      <c r="F17" s="15">
        <f t="shared" si="0"/>
        <v>0</v>
      </c>
      <c r="G17" s="15">
        <f t="shared" si="1"/>
        <v>0.157535</v>
      </c>
      <c r="H17" s="15">
        <f t="shared" si="2"/>
        <v>0</v>
      </c>
    </row>
    <row r="18" spans="1:8" ht="15.75">
      <c r="A18" s="18">
        <v>1530</v>
      </c>
      <c r="B18" s="19"/>
      <c r="C18" s="19"/>
      <c r="D18" s="19">
        <v>2.143</v>
      </c>
      <c r="F18" s="15">
        <f t="shared" si="0"/>
        <v>0</v>
      </c>
      <c r="G18" s="15">
        <f t="shared" si="1"/>
        <v>0</v>
      </c>
      <c r="H18" s="15">
        <f t="shared" si="2"/>
        <v>0.10500699999999999</v>
      </c>
    </row>
    <row r="19" spans="1:8" ht="15.75">
      <c r="A19" s="18">
        <v>1531</v>
      </c>
      <c r="B19" s="19">
        <v>8.037</v>
      </c>
      <c r="C19" s="19">
        <v>4.287</v>
      </c>
      <c r="D19" s="19"/>
      <c r="F19" s="15">
        <f t="shared" si="0"/>
        <v>0.3938130000000001</v>
      </c>
      <c r="G19" s="15">
        <f t="shared" si="1"/>
        <v>0.210063</v>
      </c>
      <c r="H19" s="15">
        <f t="shared" si="2"/>
        <v>0</v>
      </c>
    </row>
    <row r="20" spans="1:8" ht="15.75">
      <c r="A20" s="18">
        <v>1532</v>
      </c>
      <c r="B20" s="19"/>
      <c r="C20" s="19"/>
      <c r="D20" s="19"/>
      <c r="F20" s="15">
        <f t="shared" si="0"/>
        <v>0</v>
      </c>
      <c r="G20" s="15">
        <f t="shared" si="1"/>
        <v>0</v>
      </c>
      <c r="H20" s="15">
        <f t="shared" si="2"/>
        <v>0</v>
      </c>
    </row>
    <row r="21" spans="1:8" ht="15.75">
      <c r="A21" s="18">
        <v>1533</v>
      </c>
      <c r="B21" s="19">
        <v>4.943</v>
      </c>
      <c r="C21" s="19"/>
      <c r="D21" s="19"/>
      <c r="F21" s="15">
        <f t="shared" si="0"/>
        <v>0.24220699999999998</v>
      </c>
      <c r="G21" s="15">
        <f t="shared" si="1"/>
        <v>0</v>
      </c>
      <c r="H21" s="15">
        <f t="shared" si="2"/>
        <v>0</v>
      </c>
    </row>
    <row r="22" spans="1:8" ht="15.75">
      <c r="A22" s="18">
        <v>1534</v>
      </c>
      <c r="B22" s="19">
        <v>5.623</v>
      </c>
      <c r="C22" s="19">
        <v>2.966</v>
      </c>
      <c r="D22" s="19">
        <v>2.471</v>
      </c>
      <c r="F22" s="15">
        <f t="shared" si="0"/>
        <v>0.275527</v>
      </c>
      <c r="G22" s="15">
        <f t="shared" si="1"/>
        <v>0.14533400000000002</v>
      </c>
      <c r="H22" s="15">
        <f t="shared" si="2"/>
        <v>0.121079</v>
      </c>
    </row>
    <row r="23" spans="1:8" ht="15.75">
      <c r="A23" s="18">
        <v>1535</v>
      </c>
      <c r="B23" s="19">
        <v>5.544</v>
      </c>
      <c r="C23" s="19"/>
      <c r="D23" s="19"/>
      <c r="F23" s="15">
        <f t="shared" si="0"/>
        <v>0.271656</v>
      </c>
      <c r="G23" s="15">
        <f t="shared" si="1"/>
        <v>0</v>
      </c>
      <c r="H23" s="15">
        <f t="shared" si="2"/>
        <v>0</v>
      </c>
    </row>
    <row r="24" spans="1:8" ht="15.75">
      <c r="A24" s="18">
        <v>1536</v>
      </c>
      <c r="B24" s="19"/>
      <c r="C24" s="19"/>
      <c r="D24" s="19"/>
      <c r="F24" s="15">
        <f t="shared" si="0"/>
        <v>0</v>
      </c>
      <c r="G24" s="15">
        <f t="shared" si="1"/>
        <v>0</v>
      </c>
      <c r="H24" s="15">
        <f t="shared" si="2"/>
        <v>0</v>
      </c>
    </row>
    <row r="25" spans="1:8" ht="15.75">
      <c r="A25" s="18">
        <v>1537</v>
      </c>
      <c r="B25" s="19"/>
      <c r="C25" s="19"/>
      <c r="D25" s="19">
        <v>2.008</v>
      </c>
      <c r="F25" s="15">
        <f t="shared" si="0"/>
        <v>0</v>
      </c>
      <c r="G25" s="15">
        <f t="shared" si="1"/>
        <v>0</v>
      </c>
      <c r="H25" s="15">
        <f t="shared" si="2"/>
        <v>0.09839200000000001</v>
      </c>
    </row>
    <row r="26" spans="1:8" ht="15.75">
      <c r="A26" s="18">
        <v>1538</v>
      </c>
      <c r="B26" s="19"/>
      <c r="C26" s="19"/>
      <c r="D26" s="19">
        <v>2.169</v>
      </c>
      <c r="F26" s="15">
        <f t="shared" si="0"/>
        <v>0</v>
      </c>
      <c r="G26" s="15">
        <f t="shared" si="1"/>
        <v>0</v>
      </c>
      <c r="H26" s="15">
        <f t="shared" si="2"/>
        <v>0.106281</v>
      </c>
    </row>
    <row r="27" spans="1:8" ht="15.75">
      <c r="A27" s="18">
        <v>1539</v>
      </c>
      <c r="B27" s="19"/>
      <c r="C27" s="19"/>
      <c r="D27" s="19"/>
      <c r="F27" s="15">
        <f t="shared" si="0"/>
        <v>0</v>
      </c>
      <c r="G27" s="15">
        <f t="shared" si="1"/>
        <v>0</v>
      </c>
      <c r="H27" s="15">
        <f t="shared" si="2"/>
        <v>0</v>
      </c>
    </row>
    <row r="28" spans="1:8" ht="15.75">
      <c r="A28" s="18">
        <v>1540</v>
      </c>
      <c r="B28" s="19"/>
      <c r="C28" s="19"/>
      <c r="D28" s="19"/>
      <c r="F28" s="15">
        <f t="shared" si="0"/>
        <v>0</v>
      </c>
      <c r="G28" s="15">
        <f t="shared" si="1"/>
        <v>0</v>
      </c>
      <c r="H28" s="15">
        <f t="shared" si="2"/>
        <v>0</v>
      </c>
    </row>
    <row r="29" spans="1:8" ht="15.75">
      <c r="A29" s="18">
        <v>1541</v>
      </c>
      <c r="B29" s="19">
        <v>6.477</v>
      </c>
      <c r="C29" s="19"/>
      <c r="D29" s="19"/>
      <c r="F29" s="15">
        <f t="shared" si="0"/>
        <v>0.317373</v>
      </c>
      <c r="G29" s="15">
        <f t="shared" si="1"/>
        <v>0</v>
      </c>
      <c r="H29" s="15">
        <f t="shared" si="2"/>
        <v>0</v>
      </c>
    </row>
    <row r="30" spans="1:8" ht="15.75">
      <c r="A30" s="18">
        <v>1542</v>
      </c>
      <c r="B30" s="19"/>
      <c r="C30" s="19"/>
      <c r="D30" s="19">
        <v>2.313</v>
      </c>
      <c r="F30" s="15">
        <f t="shared" si="0"/>
        <v>0</v>
      </c>
      <c r="G30" s="15">
        <f t="shared" si="1"/>
        <v>0</v>
      </c>
      <c r="H30" s="15">
        <f t="shared" si="2"/>
        <v>0.11333700000000001</v>
      </c>
    </row>
    <row r="31" spans="1:8" ht="15.75">
      <c r="A31" s="18">
        <v>1543</v>
      </c>
      <c r="B31" s="19">
        <v>4.742</v>
      </c>
      <c r="C31" s="19"/>
      <c r="D31" s="19"/>
      <c r="F31" s="15">
        <f t="shared" si="0"/>
        <v>0.232358</v>
      </c>
      <c r="G31" s="15">
        <f t="shared" si="1"/>
        <v>0</v>
      </c>
      <c r="H31" s="15">
        <f t="shared" si="2"/>
        <v>0</v>
      </c>
    </row>
    <row r="32" spans="1:8" ht="15.75">
      <c r="A32" s="18">
        <v>1544</v>
      </c>
      <c r="B32" s="19"/>
      <c r="C32" s="19"/>
      <c r="D32" s="19">
        <v>2.082</v>
      </c>
      <c r="F32" s="15">
        <f t="shared" si="0"/>
        <v>0</v>
      </c>
      <c r="G32" s="15">
        <f t="shared" si="1"/>
        <v>0</v>
      </c>
      <c r="H32" s="15">
        <f t="shared" si="2"/>
        <v>0.102018</v>
      </c>
    </row>
    <row r="33" spans="1:8" ht="15.75">
      <c r="A33" s="18">
        <v>1545</v>
      </c>
      <c r="B33" s="19"/>
      <c r="C33" s="19"/>
      <c r="D33" s="19"/>
      <c r="F33" s="15">
        <f t="shared" si="0"/>
        <v>0</v>
      </c>
      <c r="G33" s="15">
        <f t="shared" si="1"/>
        <v>0</v>
      </c>
      <c r="H33" s="15">
        <f t="shared" si="2"/>
        <v>0</v>
      </c>
    </row>
    <row r="34" spans="1:8" ht="15.75">
      <c r="A34" s="18">
        <v>1546</v>
      </c>
      <c r="B34" s="19"/>
      <c r="C34" s="19"/>
      <c r="D34" s="19">
        <v>2.229</v>
      </c>
      <c r="F34" s="15">
        <f t="shared" si="0"/>
        <v>0</v>
      </c>
      <c r="G34" s="15">
        <f t="shared" si="1"/>
        <v>0</v>
      </c>
      <c r="H34" s="15">
        <f t="shared" si="2"/>
        <v>0.10922100000000001</v>
      </c>
    </row>
    <row r="35" spans="1:8" ht="15.75">
      <c r="A35" s="18">
        <v>1547</v>
      </c>
      <c r="B35" s="19"/>
      <c r="C35" s="19"/>
      <c r="D35" s="19"/>
      <c r="F35" s="15">
        <f t="shared" si="0"/>
        <v>0</v>
      </c>
      <c r="G35" s="15">
        <f t="shared" si="1"/>
        <v>0</v>
      </c>
      <c r="H35" s="15">
        <f t="shared" si="2"/>
        <v>0</v>
      </c>
    </row>
    <row r="36" spans="1:8" ht="15.75">
      <c r="A36" s="18">
        <v>1548</v>
      </c>
      <c r="B36" s="19"/>
      <c r="C36" s="19"/>
      <c r="D36" s="19">
        <v>2.062</v>
      </c>
      <c r="F36" s="15">
        <f t="shared" si="0"/>
        <v>0</v>
      </c>
      <c r="G36" s="15">
        <f t="shared" si="1"/>
        <v>0</v>
      </c>
      <c r="H36" s="15">
        <f t="shared" si="2"/>
        <v>0.10103799999999999</v>
      </c>
    </row>
    <row r="37" spans="1:8" ht="15.75">
      <c r="A37" s="18">
        <v>1549</v>
      </c>
      <c r="B37" s="19"/>
      <c r="C37" s="19"/>
      <c r="D37" s="19">
        <v>1.783</v>
      </c>
      <c r="F37" s="15">
        <f t="shared" si="0"/>
        <v>0</v>
      </c>
      <c r="G37" s="15">
        <f t="shared" si="1"/>
        <v>0</v>
      </c>
      <c r="H37" s="15">
        <f t="shared" si="2"/>
        <v>0.087367</v>
      </c>
    </row>
    <row r="38" spans="1:8" ht="15.75">
      <c r="A38" s="18">
        <v>1550</v>
      </c>
      <c r="B38" s="19"/>
      <c r="C38" s="19"/>
      <c r="D38" s="19"/>
      <c r="F38" s="15">
        <f t="shared" si="0"/>
        <v>0</v>
      </c>
      <c r="G38" s="15">
        <f t="shared" si="1"/>
        <v>0</v>
      </c>
      <c r="H38" s="15">
        <f t="shared" si="2"/>
        <v>0</v>
      </c>
    </row>
    <row r="39" spans="1:8" ht="15.75">
      <c r="A39" s="18">
        <v>1551</v>
      </c>
      <c r="B39" s="19">
        <v>3.789</v>
      </c>
      <c r="C39" s="19"/>
      <c r="D39" s="19">
        <v>2.229</v>
      </c>
      <c r="F39" s="15">
        <f t="shared" si="0"/>
        <v>0.18566100000000002</v>
      </c>
      <c r="G39" s="15">
        <f t="shared" si="1"/>
        <v>0</v>
      </c>
      <c r="H39" s="15">
        <f t="shared" si="2"/>
        <v>0.10922100000000001</v>
      </c>
    </row>
    <row r="40" spans="1:8" ht="15.75">
      <c r="A40" s="18">
        <v>1552</v>
      </c>
      <c r="B40" s="19">
        <v>5.906</v>
      </c>
      <c r="C40" s="19">
        <v>2.675</v>
      </c>
      <c r="D40" s="19">
        <v>1.56</v>
      </c>
      <c r="F40" s="15">
        <f t="shared" si="0"/>
        <v>0.289394</v>
      </c>
      <c r="G40" s="15">
        <f t="shared" si="1"/>
        <v>0.131075</v>
      </c>
      <c r="H40" s="15">
        <f t="shared" si="2"/>
        <v>0.07644000000000001</v>
      </c>
    </row>
    <row r="41" spans="1:8" ht="15.75">
      <c r="A41" s="18">
        <v>1553</v>
      </c>
      <c r="B41" s="19">
        <v>5.349</v>
      </c>
      <c r="C41" s="19"/>
      <c r="D41" s="19">
        <v>1.783</v>
      </c>
      <c r="F41" s="15">
        <f t="shared" si="0"/>
        <v>0.26210100000000003</v>
      </c>
      <c r="G41" s="15">
        <f t="shared" si="1"/>
        <v>0</v>
      </c>
      <c r="H41" s="15">
        <f t="shared" si="2"/>
        <v>0.087367</v>
      </c>
    </row>
    <row r="42" spans="1:8" ht="15.75">
      <c r="A42" s="18">
        <v>1554</v>
      </c>
      <c r="B42" s="19"/>
      <c r="C42" s="19"/>
      <c r="D42" s="19"/>
      <c r="F42" s="15">
        <f t="shared" si="0"/>
        <v>0</v>
      </c>
      <c r="G42" s="15">
        <f t="shared" si="1"/>
        <v>0</v>
      </c>
      <c r="H42" s="15">
        <f t="shared" si="2"/>
        <v>0</v>
      </c>
    </row>
    <row r="43" spans="1:8" ht="15.75">
      <c r="A43" s="18">
        <v>1555</v>
      </c>
      <c r="B43" s="19">
        <v>4.941</v>
      </c>
      <c r="C43" s="19"/>
      <c r="D43" s="19">
        <v>2.006</v>
      </c>
      <c r="F43" s="15">
        <f t="shared" si="0"/>
        <v>0.242109</v>
      </c>
      <c r="G43" s="15">
        <f t="shared" si="1"/>
        <v>0</v>
      </c>
      <c r="H43" s="15">
        <f t="shared" si="2"/>
        <v>0.09829399999999999</v>
      </c>
    </row>
    <row r="44" spans="1:8" ht="15.75">
      <c r="A44" s="18">
        <v>1556</v>
      </c>
      <c r="B44" s="19">
        <v>5.144</v>
      </c>
      <c r="C44" s="19">
        <v>2.971</v>
      </c>
      <c r="D44" s="19">
        <v>2.117</v>
      </c>
      <c r="F44" s="15">
        <f t="shared" si="0"/>
        <v>0.252056</v>
      </c>
      <c r="G44" s="15">
        <f t="shared" si="1"/>
        <v>0.14557900000000001</v>
      </c>
      <c r="H44" s="15">
        <f t="shared" si="2"/>
        <v>0.103733</v>
      </c>
    </row>
    <row r="45" spans="1:8" ht="15.75">
      <c r="A45" s="18">
        <v>1557</v>
      </c>
      <c r="B45" s="19">
        <v>5.033</v>
      </c>
      <c r="C45" s="19">
        <v>2.786</v>
      </c>
      <c r="D45" s="19">
        <v>1.857</v>
      </c>
      <c r="F45" s="15">
        <f t="shared" si="0"/>
        <v>0.24661700000000003</v>
      </c>
      <c r="G45" s="15">
        <f t="shared" si="1"/>
        <v>0.136514</v>
      </c>
      <c r="H45" s="15">
        <f t="shared" si="2"/>
        <v>0.090993</v>
      </c>
    </row>
    <row r="46" spans="1:8" ht="15.75">
      <c r="A46" s="18">
        <v>1558</v>
      </c>
      <c r="B46" s="19">
        <v>6.203</v>
      </c>
      <c r="C46" s="19">
        <v>3.845</v>
      </c>
      <c r="D46" s="19">
        <v>1.783</v>
      </c>
      <c r="F46" s="15">
        <f t="shared" si="0"/>
        <v>0.303947</v>
      </c>
      <c r="G46" s="15">
        <f t="shared" si="1"/>
        <v>0.18840500000000002</v>
      </c>
      <c r="H46" s="15">
        <f t="shared" si="2"/>
        <v>0.087367</v>
      </c>
    </row>
    <row r="47" spans="1:8" ht="15.75">
      <c r="A47" s="18">
        <v>1559</v>
      </c>
      <c r="B47" s="19">
        <v>5.944</v>
      </c>
      <c r="C47" s="19">
        <v>3.789</v>
      </c>
      <c r="D47" s="19">
        <v>1.56</v>
      </c>
      <c r="F47" s="15">
        <f t="shared" si="0"/>
        <v>0.291256</v>
      </c>
      <c r="G47" s="15">
        <f t="shared" si="1"/>
        <v>0.18566100000000002</v>
      </c>
      <c r="H47" s="15">
        <f t="shared" si="2"/>
        <v>0.07644000000000001</v>
      </c>
    </row>
    <row r="48" spans="1:8" ht="15.75">
      <c r="A48" s="18">
        <v>1560</v>
      </c>
      <c r="B48" s="19"/>
      <c r="C48" s="19"/>
      <c r="D48" s="19">
        <v>2.229</v>
      </c>
      <c r="F48" s="15">
        <f t="shared" si="0"/>
        <v>0</v>
      </c>
      <c r="G48" s="15">
        <f t="shared" si="1"/>
        <v>0</v>
      </c>
      <c r="H48" s="15">
        <f t="shared" si="2"/>
        <v>0.10922100000000001</v>
      </c>
    </row>
    <row r="49" spans="1:8" ht="15.75">
      <c r="A49" s="18">
        <v>1561</v>
      </c>
      <c r="B49" s="19">
        <v>7.244</v>
      </c>
      <c r="C49" s="19">
        <v>4.085</v>
      </c>
      <c r="D49" s="19">
        <v>2.079</v>
      </c>
      <c r="F49" s="15">
        <f t="shared" si="0"/>
        <v>0.354956</v>
      </c>
      <c r="G49" s="15">
        <f t="shared" si="1"/>
        <v>0.200165</v>
      </c>
      <c r="H49" s="15">
        <f t="shared" si="2"/>
        <v>0.10187100000000002</v>
      </c>
    </row>
    <row r="50" spans="1:8" ht="15.75">
      <c r="A50" s="18">
        <v>1562</v>
      </c>
      <c r="B50" s="19">
        <v>5.944</v>
      </c>
      <c r="C50" s="19">
        <v>4.012</v>
      </c>
      <c r="D50" s="19">
        <v>2.079</v>
      </c>
      <c r="F50" s="15">
        <f t="shared" si="0"/>
        <v>0.291256</v>
      </c>
      <c r="G50" s="15">
        <f t="shared" si="1"/>
        <v>0.19658799999999998</v>
      </c>
      <c r="H50" s="15">
        <f t="shared" si="2"/>
        <v>0.10187100000000002</v>
      </c>
    </row>
    <row r="51" spans="1:8" ht="15.75">
      <c r="A51" s="18">
        <v>1563</v>
      </c>
      <c r="B51" s="19">
        <v>6.798</v>
      </c>
      <c r="C51" s="19">
        <v>2.897</v>
      </c>
      <c r="D51" s="19">
        <v>1.689</v>
      </c>
      <c r="F51" s="15">
        <f t="shared" si="0"/>
        <v>0.333102</v>
      </c>
      <c r="G51" s="15">
        <f t="shared" si="1"/>
        <v>0.141953</v>
      </c>
      <c r="H51" s="15">
        <f t="shared" si="2"/>
        <v>0.082761</v>
      </c>
    </row>
    <row r="52" spans="1:8" ht="15.75">
      <c r="A52" s="18">
        <v>1564</v>
      </c>
      <c r="B52" s="19">
        <v>6.871</v>
      </c>
      <c r="C52" s="19">
        <v>3.566</v>
      </c>
      <c r="D52" s="19"/>
      <c r="F52" s="15">
        <f t="shared" si="0"/>
        <v>0.33667900000000006</v>
      </c>
      <c r="G52" s="15">
        <f t="shared" si="1"/>
        <v>0.174734</v>
      </c>
      <c r="H52" s="15">
        <f t="shared" si="2"/>
        <v>0</v>
      </c>
    </row>
    <row r="53" spans="1:8" ht="15.75">
      <c r="A53" s="18">
        <v>1565</v>
      </c>
      <c r="B53" s="19"/>
      <c r="C53" s="19"/>
      <c r="D53" s="19">
        <v>1.932</v>
      </c>
      <c r="F53" s="15">
        <f t="shared" si="0"/>
        <v>0</v>
      </c>
      <c r="G53" s="15">
        <f t="shared" si="1"/>
        <v>0</v>
      </c>
      <c r="H53" s="15">
        <f t="shared" si="2"/>
        <v>0.094668</v>
      </c>
    </row>
    <row r="54" spans="1:8" ht="15.75">
      <c r="A54" s="18">
        <v>1566</v>
      </c>
      <c r="B54" s="19"/>
      <c r="C54" s="19"/>
      <c r="D54" s="19"/>
      <c r="F54" s="15">
        <f t="shared" si="0"/>
        <v>0</v>
      </c>
      <c r="G54" s="15">
        <f t="shared" si="1"/>
        <v>0</v>
      </c>
      <c r="H54" s="15">
        <f t="shared" si="2"/>
        <v>0</v>
      </c>
    </row>
    <row r="55" spans="1:8" ht="15.75">
      <c r="A55" s="18">
        <v>1567</v>
      </c>
      <c r="B55" s="19"/>
      <c r="C55" s="19"/>
      <c r="D55" s="19"/>
      <c r="F55" s="15">
        <f t="shared" si="0"/>
        <v>0</v>
      </c>
      <c r="G55" s="15">
        <f t="shared" si="1"/>
        <v>0</v>
      </c>
      <c r="H55" s="15">
        <f t="shared" si="2"/>
        <v>0</v>
      </c>
    </row>
    <row r="56" spans="1:8" ht="15.75">
      <c r="A56" s="18">
        <v>1568</v>
      </c>
      <c r="B56" s="19"/>
      <c r="C56" s="19"/>
      <c r="D56" s="19"/>
      <c r="F56" s="15">
        <f t="shared" si="0"/>
        <v>0</v>
      </c>
      <c r="G56" s="15">
        <f t="shared" si="1"/>
        <v>0</v>
      </c>
      <c r="H56" s="15">
        <f t="shared" si="2"/>
        <v>0</v>
      </c>
    </row>
    <row r="57" spans="1:8" ht="15.75">
      <c r="A57" s="18">
        <v>1569</v>
      </c>
      <c r="B57" s="19"/>
      <c r="C57" s="19"/>
      <c r="D57" s="19">
        <v>2.229</v>
      </c>
      <c r="F57" s="15">
        <f t="shared" si="0"/>
        <v>0</v>
      </c>
      <c r="G57" s="15">
        <f t="shared" si="1"/>
        <v>0</v>
      </c>
      <c r="H57" s="15">
        <f t="shared" si="2"/>
        <v>0.10922100000000001</v>
      </c>
    </row>
    <row r="58" spans="1:8" ht="15.75">
      <c r="A58" s="18">
        <v>1570</v>
      </c>
      <c r="B58" s="19">
        <v>8.915</v>
      </c>
      <c r="C58" s="19">
        <v>4.308</v>
      </c>
      <c r="D58" s="19">
        <v>2.748</v>
      </c>
      <c r="F58" s="15">
        <f t="shared" si="0"/>
        <v>0.436835</v>
      </c>
      <c r="G58" s="15">
        <f t="shared" si="1"/>
        <v>0.211092</v>
      </c>
      <c r="H58" s="15">
        <f t="shared" si="2"/>
        <v>0.13465200000000002</v>
      </c>
    </row>
    <row r="59" spans="1:8" ht="15.75">
      <c r="A59" s="18">
        <v>1571</v>
      </c>
      <c r="B59" s="19">
        <v>8.915</v>
      </c>
      <c r="C59" s="19">
        <v>4.68</v>
      </c>
      <c r="D59" s="19">
        <v>2.358</v>
      </c>
      <c r="F59" s="15">
        <f t="shared" si="0"/>
        <v>0.436835</v>
      </c>
      <c r="G59" s="15">
        <f t="shared" si="1"/>
        <v>0.22932</v>
      </c>
      <c r="H59" s="15">
        <f t="shared" si="2"/>
        <v>0.115542</v>
      </c>
    </row>
    <row r="60" spans="1:8" ht="15.75">
      <c r="A60" s="18">
        <v>1572</v>
      </c>
      <c r="B60" s="19">
        <v>9.584</v>
      </c>
      <c r="C60" s="19"/>
      <c r="D60" s="19">
        <v>2.229</v>
      </c>
      <c r="F60" s="15">
        <f t="shared" si="0"/>
        <v>0.469616</v>
      </c>
      <c r="G60" s="15">
        <f t="shared" si="1"/>
        <v>0</v>
      </c>
      <c r="H60" s="15">
        <f t="shared" si="2"/>
        <v>0.10922100000000001</v>
      </c>
    </row>
    <row r="61" spans="1:8" ht="15.75">
      <c r="A61" s="18">
        <v>1573</v>
      </c>
      <c r="B61" s="19">
        <v>7.707</v>
      </c>
      <c r="C61" s="19">
        <v>3.194</v>
      </c>
      <c r="D61" s="19">
        <v>2.563</v>
      </c>
      <c r="F61" s="15">
        <f t="shared" si="0"/>
        <v>0.377643</v>
      </c>
      <c r="G61" s="15">
        <f t="shared" si="1"/>
        <v>0.156506</v>
      </c>
      <c r="H61" s="15">
        <f t="shared" si="2"/>
        <v>0.125587</v>
      </c>
    </row>
    <row r="62" spans="1:8" ht="15.75">
      <c r="A62" s="18">
        <v>1574</v>
      </c>
      <c r="B62" s="19">
        <v>7.801</v>
      </c>
      <c r="C62" s="19">
        <v>4.012</v>
      </c>
      <c r="D62" s="19">
        <v>2.229</v>
      </c>
      <c r="F62" s="15">
        <f t="shared" si="0"/>
        <v>0.382249</v>
      </c>
      <c r="G62" s="15">
        <f t="shared" si="1"/>
        <v>0.19658799999999998</v>
      </c>
      <c r="H62" s="15">
        <f t="shared" si="2"/>
        <v>0.10922100000000001</v>
      </c>
    </row>
    <row r="63" spans="1:8" ht="15.75">
      <c r="A63" s="18">
        <v>1575</v>
      </c>
      <c r="B63" s="19">
        <v>7.355</v>
      </c>
      <c r="C63" s="19"/>
      <c r="D63" s="19"/>
      <c r="F63" s="15">
        <f t="shared" si="0"/>
        <v>0.360395</v>
      </c>
      <c r="G63" s="15">
        <f t="shared" si="1"/>
        <v>0</v>
      </c>
      <c r="H63" s="15">
        <f t="shared" si="2"/>
        <v>0</v>
      </c>
    </row>
    <row r="64" spans="1:8" ht="15.75">
      <c r="A64" s="18">
        <v>1576</v>
      </c>
      <c r="B64" s="19">
        <v>8.915</v>
      </c>
      <c r="C64" s="19">
        <v>4.458</v>
      </c>
      <c r="D64" s="19"/>
      <c r="F64" s="15">
        <f t="shared" si="0"/>
        <v>0.436835</v>
      </c>
      <c r="G64" s="15">
        <f t="shared" si="1"/>
        <v>0.21844200000000003</v>
      </c>
      <c r="H64" s="15">
        <f t="shared" si="2"/>
        <v>0</v>
      </c>
    </row>
    <row r="65" spans="1:8" ht="15.75">
      <c r="A65" s="18">
        <v>1577</v>
      </c>
      <c r="B65" s="19">
        <v>7.244</v>
      </c>
      <c r="C65" s="19">
        <v>3.566</v>
      </c>
      <c r="D65" s="19">
        <v>2.49</v>
      </c>
      <c r="F65" s="15">
        <f t="shared" si="0"/>
        <v>0.354956</v>
      </c>
      <c r="G65" s="15">
        <f t="shared" si="1"/>
        <v>0.174734</v>
      </c>
      <c r="H65" s="15">
        <f t="shared" si="2"/>
        <v>0.12201000000000002</v>
      </c>
    </row>
    <row r="66" spans="1:8" ht="15.75">
      <c r="A66" s="18">
        <v>1578</v>
      </c>
      <c r="B66" s="19">
        <v>8.173</v>
      </c>
      <c r="C66" s="19">
        <v>4.458</v>
      </c>
      <c r="D66" s="19">
        <v>2.247</v>
      </c>
      <c r="F66" s="15">
        <f t="shared" si="0"/>
        <v>0.400477</v>
      </c>
      <c r="G66" s="15">
        <f t="shared" si="1"/>
        <v>0.21844200000000003</v>
      </c>
      <c r="H66" s="15">
        <f t="shared" si="2"/>
        <v>0.11010299999999999</v>
      </c>
    </row>
    <row r="67" spans="1:8" ht="15.75">
      <c r="A67" s="18">
        <v>1579</v>
      </c>
      <c r="B67" s="19"/>
      <c r="C67" s="19"/>
      <c r="D67" s="19">
        <v>2.601</v>
      </c>
      <c r="F67" s="15">
        <f t="shared" si="0"/>
        <v>0</v>
      </c>
      <c r="G67" s="15">
        <f t="shared" si="1"/>
        <v>0</v>
      </c>
      <c r="H67" s="15">
        <f t="shared" si="2"/>
        <v>0.127449</v>
      </c>
    </row>
    <row r="68" spans="1:8" ht="15.75">
      <c r="A68" s="18">
        <v>1580</v>
      </c>
      <c r="B68" s="19">
        <v>6.686</v>
      </c>
      <c r="C68" s="19">
        <v>3.66</v>
      </c>
      <c r="D68" s="19">
        <v>2.229</v>
      </c>
      <c r="F68" s="15">
        <f t="shared" si="0"/>
        <v>0.327614</v>
      </c>
      <c r="G68" s="15">
        <f t="shared" si="1"/>
        <v>0.17934000000000003</v>
      </c>
      <c r="H68" s="15">
        <f t="shared" si="2"/>
        <v>0.10922100000000001</v>
      </c>
    </row>
    <row r="69" spans="1:8" ht="15.75">
      <c r="A69" s="18">
        <v>1581</v>
      </c>
      <c r="B69" s="19">
        <v>7.634</v>
      </c>
      <c r="C69" s="19">
        <v>3.64</v>
      </c>
      <c r="D69" s="19">
        <v>3.343</v>
      </c>
      <c r="F69" s="15">
        <f t="shared" si="0"/>
        <v>0.374066</v>
      </c>
      <c r="G69" s="15">
        <f t="shared" si="1"/>
        <v>0.17836000000000002</v>
      </c>
      <c r="H69" s="15">
        <f t="shared" si="2"/>
        <v>0.163807</v>
      </c>
    </row>
    <row r="70" spans="1:8" ht="15.75">
      <c r="A70" s="18">
        <v>1582</v>
      </c>
      <c r="B70" s="19">
        <v>7.801</v>
      </c>
      <c r="C70" s="19">
        <v>3.343</v>
      </c>
      <c r="D70" s="19"/>
      <c r="F70" s="15">
        <f t="shared" si="0"/>
        <v>0.382249</v>
      </c>
      <c r="G70" s="15">
        <f t="shared" si="1"/>
        <v>0.163807</v>
      </c>
      <c r="H70" s="15">
        <f t="shared" si="2"/>
        <v>0</v>
      </c>
    </row>
    <row r="71" spans="1:8" ht="15.75">
      <c r="A71" s="18">
        <v>1583</v>
      </c>
      <c r="B71" s="19">
        <v>8.915</v>
      </c>
      <c r="C71" s="19">
        <v>4.458</v>
      </c>
      <c r="D71" s="19">
        <v>2.935</v>
      </c>
      <c r="F71" s="15">
        <f t="shared" si="0"/>
        <v>0.436835</v>
      </c>
      <c r="G71" s="15">
        <f t="shared" si="1"/>
        <v>0.21844200000000003</v>
      </c>
      <c r="H71" s="15">
        <f t="shared" si="2"/>
        <v>0.143815</v>
      </c>
    </row>
    <row r="72" spans="1:8" ht="15.75">
      <c r="A72" s="18">
        <v>1584</v>
      </c>
      <c r="B72" s="19">
        <v>8.414</v>
      </c>
      <c r="C72" s="19">
        <v>4.012</v>
      </c>
      <c r="D72" s="19">
        <v>2.786</v>
      </c>
      <c r="F72" s="15">
        <f t="shared" si="0"/>
        <v>0.412286</v>
      </c>
      <c r="G72" s="15">
        <f t="shared" si="1"/>
        <v>0.19658799999999998</v>
      </c>
      <c r="H72" s="15">
        <f t="shared" si="2"/>
        <v>0.136514</v>
      </c>
    </row>
    <row r="73" spans="1:8" ht="15.75">
      <c r="A73" s="18">
        <v>1585</v>
      </c>
      <c r="B73" s="19">
        <v>6.871</v>
      </c>
      <c r="C73" s="19">
        <v>3.566</v>
      </c>
      <c r="D73" s="19">
        <v>3.27</v>
      </c>
      <c r="F73" s="15">
        <f aca="true" t="shared" si="3" ref="F73:F109">+B73*0.049</f>
        <v>0.33667900000000006</v>
      </c>
      <c r="G73" s="15">
        <f aca="true" t="shared" si="4" ref="G73:G109">+C73*0.049</f>
        <v>0.174734</v>
      </c>
      <c r="H73" s="15">
        <f aca="true" t="shared" si="5" ref="H73:H109">+D73*0.049</f>
        <v>0.16023</v>
      </c>
    </row>
    <row r="74" spans="1:8" ht="15.75">
      <c r="A74" s="18">
        <v>1586</v>
      </c>
      <c r="B74" s="19">
        <v>8.915</v>
      </c>
      <c r="C74" s="19"/>
      <c r="D74" s="19">
        <v>3.493</v>
      </c>
      <c r="F74" s="15">
        <f t="shared" si="3"/>
        <v>0.436835</v>
      </c>
      <c r="G74" s="15">
        <f t="shared" si="4"/>
        <v>0</v>
      </c>
      <c r="H74" s="15">
        <f t="shared" si="5"/>
        <v>0.171157</v>
      </c>
    </row>
    <row r="75" spans="1:8" ht="15.75">
      <c r="A75" s="18">
        <v>1587</v>
      </c>
      <c r="B75" s="19">
        <v>7.801</v>
      </c>
      <c r="C75" s="19">
        <v>4.458</v>
      </c>
      <c r="D75" s="19">
        <v>2.229</v>
      </c>
      <c r="F75" s="15">
        <f t="shared" si="3"/>
        <v>0.382249</v>
      </c>
      <c r="G75" s="15">
        <f t="shared" si="4"/>
        <v>0.21844200000000003</v>
      </c>
      <c r="H75" s="15">
        <f t="shared" si="5"/>
        <v>0.10922100000000001</v>
      </c>
    </row>
    <row r="76" spans="1:8" ht="15.75">
      <c r="A76" s="18">
        <v>1588</v>
      </c>
      <c r="B76" s="19">
        <v>7.801</v>
      </c>
      <c r="C76" s="19">
        <v>2.971</v>
      </c>
      <c r="D76" s="19"/>
      <c r="F76" s="15">
        <f t="shared" si="3"/>
        <v>0.382249</v>
      </c>
      <c r="G76" s="15">
        <f t="shared" si="4"/>
        <v>0.14557900000000001</v>
      </c>
      <c r="H76" s="15">
        <f t="shared" si="5"/>
        <v>0</v>
      </c>
    </row>
    <row r="77" spans="1:8" ht="15.75">
      <c r="A77" s="18">
        <v>1589</v>
      </c>
      <c r="B77" s="19">
        <v>6.686</v>
      </c>
      <c r="C77" s="19">
        <v>3.455</v>
      </c>
      <c r="D77" s="19">
        <v>2.229</v>
      </c>
      <c r="F77" s="15">
        <f t="shared" si="3"/>
        <v>0.327614</v>
      </c>
      <c r="G77" s="15">
        <f t="shared" si="4"/>
        <v>0.169295</v>
      </c>
      <c r="H77" s="15">
        <f t="shared" si="5"/>
        <v>0.10922100000000001</v>
      </c>
    </row>
    <row r="78" spans="1:8" ht="15.75">
      <c r="A78" s="18">
        <v>1590</v>
      </c>
      <c r="B78" s="19">
        <v>8.358</v>
      </c>
      <c r="C78" s="19">
        <v>3.158</v>
      </c>
      <c r="D78" s="19">
        <v>3.176</v>
      </c>
      <c r="F78" s="15">
        <f t="shared" si="3"/>
        <v>0.409542</v>
      </c>
      <c r="G78" s="15">
        <f t="shared" si="4"/>
        <v>0.154742</v>
      </c>
      <c r="H78" s="15">
        <f t="shared" si="5"/>
        <v>0.155624</v>
      </c>
    </row>
    <row r="79" spans="1:8" ht="15.75">
      <c r="A79" s="18">
        <v>1591</v>
      </c>
      <c r="B79" s="19"/>
      <c r="C79" s="19"/>
      <c r="D79" s="19">
        <v>2.452</v>
      </c>
      <c r="F79" s="15">
        <f t="shared" si="3"/>
        <v>0</v>
      </c>
      <c r="G79" s="15">
        <f t="shared" si="4"/>
        <v>0</v>
      </c>
      <c r="H79" s="15">
        <f t="shared" si="5"/>
        <v>0.120148</v>
      </c>
    </row>
    <row r="80" spans="1:8" ht="15.75">
      <c r="A80" s="18">
        <v>1592</v>
      </c>
      <c r="B80" s="19">
        <v>8.915</v>
      </c>
      <c r="C80" s="19">
        <v>4.458</v>
      </c>
      <c r="D80" s="19">
        <v>3.305</v>
      </c>
      <c r="F80" s="15">
        <f t="shared" si="3"/>
        <v>0.436835</v>
      </c>
      <c r="G80" s="15">
        <f t="shared" si="4"/>
        <v>0.21844200000000003</v>
      </c>
      <c r="H80" s="15">
        <f t="shared" si="5"/>
        <v>0.161945</v>
      </c>
    </row>
    <row r="81" spans="1:8" ht="15.75">
      <c r="A81" s="18">
        <v>1593</v>
      </c>
      <c r="B81" s="19"/>
      <c r="C81" s="19"/>
      <c r="D81" s="19">
        <v>3.158</v>
      </c>
      <c r="F81" s="15">
        <f t="shared" si="3"/>
        <v>0</v>
      </c>
      <c r="G81" s="15">
        <f t="shared" si="4"/>
        <v>0</v>
      </c>
      <c r="H81" s="15">
        <f t="shared" si="5"/>
        <v>0.154742</v>
      </c>
    </row>
    <row r="82" spans="1:8" ht="15.75">
      <c r="A82" s="18">
        <v>1594</v>
      </c>
      <c r="B82" s="19"/>
      <c r="C82" s="19"/>
      <c r="D82" s="19">
        <v>2.86</v>
      </c>
      <c r="F82" s="15">
        <f t="shared" si="3"/>
        <v>0</v>
      </c>
      <c r="G82" s="15">
        <f t="shared" si="4"/>
        <v>0</v>
      </c>
      <c r="H82" s="15">
        <f t="shared" si="5"/>
        <v>0.14014</v>
      </c>
    </row>
    <row r="83" spans="1:8" ht="15.75">
      <c r="A83" s="18">
        <v>1595</v>
      </c>
      <c r="B83" s="19">
        <v>8.915</v>
      </c>
      <c r="C83" s="19"/>
      <c r="D83" s="19">
        <v>2.824</v>
      </c>
      <c r="F83" s="15">
        <f t="shared" si="3"/>
        <v>0.436835</v>
      </c>
      <c r="G83" s="15">
        <f t="shared" si="4"/>
        <v>0</v>
      </c>
      <c r="H83" s="15">
        <f t="shared" si="5"/>
        <v>0.138376</v>
      </c>
    </row>
    <row r="84" spans="1:8" ht="15.75">
      <c r="A84" s="18">
        <v>1596</v>
      </c>
      <c r="B84" s="19">
        <v>8.915</v>
      </c>
      <c r="C84" s="19">
        <v>3.938</v>
      </c>
      <c r="D84" s="19">
        <v>2.229</v>
      </c>
      <c r="F84" s="15">
        <f t="shared" si="3"/>
        <v>0.436835</v>
      </c>
      <c r="G84" s="15">
        <f t="shared" si="4"/>
        <v>0.19296200000000002</v>
      </c>
      <c r="H84" s="15">
        <f t="shared" si="5"/>
        <v>0.10922100000000001</v>
      </c>
    </row>
    <row r="85" spans="1:8" ht="15.75">
      <c r="A85" s="18">
        <v>1597</v>
      </c>
      <c r="B85" s="19"/>
      <c r="C85" s="19"/>
      <c r="D85" s="19">
        <v>2.229</v>
      </c>
      <c r="F85" s="15">
        <f t="shared" si="3"/>
        <v>0</v>
      </c>
      <c r="G85" s="15">
        <f t="shared" si="4"/>
        <v>0</v>
      </c>
      <c r="H85" s="15">
        <f t="shared" si="5"/>
        <v>0.10922100000000001</v>
      </c>
    </row>
    <row r="86" spans="1:8" ht="15.75">
      <c r="A86" s="18">
        <v>1598</v>
      </c>
      <c r="B86" s="19">
        <v>8.173</v>
      </c>
      <c r="C86" s="19">
        <v>4.095</v>
      </c>
      <c r="D86" s="19">
        <v>2.229</v>
      </c>
      <c r="F86" s="15">
        <f t="shared" si="3"/>
        <v>0.400477</v>
      </c>
      <c r="G86" s="15">
        <f t="shared" si="4"/>
        <v>0.200655</v>
      </c>
      <c r="H86" s="15">
        <f t="shared" si="5"/>
        <v>0.10922100000000001</v>
      </c>
    </row>
    <row r="87" spans="1:8" ht="15.75">
      <c r="A87" s="18">
        <v>1599</v>
      </c>
      <c r="B87" s="19">
        <v>11.367</v>
      </c>
      <c r="C87" s="19">
        <v>4.903</v>
      </c>
      <c r="D87" s="19">
        <v>2.712</v>
      </c>
      <c r="F87" s="15">
        <f t="shared" si="3"/>
        <v>0.5569830000000001</v>
      </c>
      <c r="G87" s="15">
        <f t="shared" si="4"/>
        <v>0.240247</v>
      </c>
      <c r="H87" s="15">
        <f t="shared" si="5"/>
        <v>0.132888</v>
      </c>
    </row>
    <row r="88" spans="1:8" ht="15.75">
      <c r="A88" s="18">
        <v>1600</v>
      </c>
      <c r="B88" s="19">
        <v>8.915</v>
      </c>
      <c r="C88" s="19"/>
      <c r="D88" s="19"/>
      <c r="F88" s="15">
        <f t="shared" si="3"/>
        <v>0.436835</v>
      </c>
      <c r="G88" s="15">
        <f t="shared" si="4"/>
        <v>0</v>
      </c>
      <c r="H88" s="15">
        <f t="shared" si="5"/>
        <v>0</v>
      </c>
    </row>
    <row r="89" spans="1:8" ht="15.75">
      <c r="A89" s="18">
        <v>1601</v>
      </c>
      <c r="B89" s="19">
        <v>9.138</v>
      </c>
      <c r="C89" s="19">
        <v>4.569</v>
      </c>
      <c r="D89" s="19">
        <v>2.229</v>
      </c>
      <c r="F89" s="15">
        <f t="shared" si="3"/>
        <v>0.447762</v>
      </c>
      <c r="G89" s="15">
        <f t="shared" si="4"/>
        <v>0.223881</v>
      </c>
      <c r="H89" s="15">
        <f t="shared" si="5"/>
        <v>0.10922100000000001</v>
      </c>
    </row>
    <row r="90" spans="1:8" ht="15.75">
      <c r="A90" s="18">
        <v>1602</v>
      </c>
      <c r="B90" s="19">
        <v>1.584</v>
      </c>
      <c r="C90" s="19">
        <v>5.238</v>
      </c>
      <c r="D90" s="19">
        <v>2.229</v>
      </c>
      <c r="F90" s="15">
        <f t="shared" si="3"/>
        <v>0.077616</v>
      </c>
      <c r="G90" s="15">
        <f t="shared" si="4"/>
        <v>0.25666200000000006</v>
      </c>
      <c r="H90" s="15">
        <f t="shared" si="5"/>
        <v>0.10922100000000001</v>
      </c>
    </row>
    <row r="91" spans="1:8" ht="15.75">
      <c r="A91" s="18">
        <v>1603</v>
      </c>
      <c r="B91" s="19">
        <v>10.03</v>
      </c>
      <c r="C91" s="19">
        <v>4.903</v>
      </c>
      <c r="D91" s="19">
        <v>2.47</v>
      </c>
      <c r="F91" s="15">
        <f t="shared" si="3"/>
        <v>0.49146999999999996</v>
      </c>
      <c r="G91" s="15">
        <f t="shared" si="4"/>
        <v>0.240247</v>
      </c>
      <c r="H91" s="15">
        <f t="shared" si="5"/>
        <v>0.12103000000000001</v>
      </c>
    </row>
    <row r="92" spans="1:8" ht="15.75">
      <c r="A92" s="18">
        <v>1604</v>
      </c>
      <c r="B92" s="19">
        <v>8.915</v>
      </c>
      <c r="C92" s="19">
        <v>4.235</v>
      </c>
      <c r="D92" s="19">
        <v>2.302</v>
      </c>
      <c r="F92" s="15">
        <f t="shared" si="3"/>
        <v>0.436835</v>
      </c>
      <c r="G92" s="15">
        <f t="shared" si="4"/>
        <v>0.20751500000000003</v>
      </c>
      <c r="H92" s="15">
        <f t="shared" si="5"/>
        <v>0.11279800000000001</v>
      </c>
    </row>
    <row r="93" spans="1:8" ht="15.75">
      <c r="A93" s="18">
        <v>1605</v>
      </c>
      <c r="B93" s="19">
        <v>10.03</v>
      </c>
      <c r="C93" s="19">
        <v>4.458</v>
      </c>
      <c r="D93" s="19">
        <v>2.657</v>
      </c>
      <c r="F93" s="15">
        <f t="shared" si="3"/>
        <v>0.49146999999999996</v>
      </c>
      <c r="G93" s="15">
        <f t="shared" si="4"/>
        <v>0.21844200000000003</v>
      </c>
      <c r="H93" s="15">
        <f t="shared" si="5"/>
        <v>0.130193</v>
      </c>
    </row>
    <row r="94" spans="1:8" ht="15.75">
      <c r="A94" s="18">
        <v>1606</v>
      </c>
      <c r="B94" s="19">
        <v>9.36</v>
      </c>
      <c r="C94" s="19">
        <v>4.607</v>
      </c>
      <c r="D94" s="19">
        <v>2.971</v>
      </c>
      <c r="F94" s="15">
        <f t="shared" si="3"/>
        <v>0.45864</v>
      </c>
      <c r="G94" s="15">
        <f t="shared" si="4"/>
        <v>0.22574300000000003</v>
      </c>
      <c r="H94" s="15">
        <f t="shared" si="5"/>
        <v>0.14557900000000001</v>
      </c>
    </row>
    <row r="95" spans="1:8" ht="15.75">
      <c r="A95" s="18">
        <v>1607</v>
      </c>
      <c r="B95" s="19">
        <v>9.64</v>
      </c>
      <c r="C95" s="19">
        <v>4.495</v>
      </c>
      <c r="D95" s="19">
        <v>3.009</v>
      </c>
      <c r="F95" s="15">
        <f t="shared" si="3"/>
        <v>0.47236000000000006</v>
      </c>
      <c r="G95" s="15">
        <f t="shared" si="4"/>
        <v>0.220255</v>
      </c>
      <c r="H95" s="15">
        <f t="shared" si="5"/>
        <v>0.147441</v>
      </c>
    </row>
    <row r="96" spans="1:8" ht="15.75">
      <c r="A96" s="18">
        <v>1608</v>
      </c>
      <c r="B96" s="19">
        <v>10.03</v>
      </c>
      <c r="C96" s="19">
        <v>4.569</v>
      </c>
      <c r="D96" s="19">
        <v>3.566</v>
      </c>
      <c r="F96" s="15">
        <f t="shared" si="3"/>
        <v>0.49146999999999996</v>
      </c>
      <c r="G96" s="15">
        <f t="shared" si="4"/>
        <v>0.223881</v>
      </c>
      <c r="H96" s="15">
        <f t="shared" si="5"/>
        <v>0.174734</v>
      </c>
    </row>
    <row r="97" spans="1:8" ht="15.75">
      <c r="A97" s="18">
        <v>1609</v>
      </c>
      <c r="B97" s="19">
        <v>10.03</v>
      </c>
      <c r="C97" s="19">
        <v>4.903</v>
      </c>
      <c r="D97" s="19">
        <v>2.971</v>
      </c>
      <c r="F97" s="15">
        <f t="shared" si="3"/>
        <v>0.49146999999999996</v>
      </c>
      <c r="G97" s="15">
        <f t="shared" si="4"/>
        <v>0.240247</v>
      </c>
      <c r="H97" s="15">
        <f t="shared" si="5"/>
        <v>0.14557900000000001</v>
      </c>
    </row>
    <row r="98" spans="1:8" ht="15.75">
      <c r="A98" s="18">
        <v>1610</v>
      </c>
      <c r="B98" s="19">
        <v>8.915</v>
      </c>
      <c r="C98" s="19">
        <v>4.551</v>
      </c>
      <c r="D98" s="19">
        <v>2.971</v>
      </c>
      <c r="F98" s="15">
        <f t="shared" si="3"/>
        <v>0.436835</v>
      </c>
      <c r="G98" s="15">
        <f t="shared" si="4"/>
        <v>0.222999</v>
      </c>
      <c r="H98" s="15">
        <f t="shared" si="5"/>
        <v>0.14557900000000001</v>
      </c>
    </row>
    <row r="99" spans="1:8" ht="15.75">
      <c r="A99" s="18">
        <v>1611</v>
      </c>
      <c r="B99" s="19">
        <v>10.475</v>
      </c>
      <c r="C99" s="19">
        <v>4.903</v>
      </c>
      <c r="D99" s="19">
        <v>4.458</v>
      </c>
      <c r="F99" s="15">
        <f t="shared" si="3"/>
        <v>0.513275</v>
      </c>
      <c r="G99" s="15">
        <f t="shared" si="4"/>
        <v>0.240247</v>
      </c>
      <c r="H99" s="15">
        <f t="shared" si="5"/>
        <v>0.21844200000000003</v>
      </c>
    </row>
    <row r="100" spans="1:8" ht="15.75">
      <c r="A100" s="18">
        <v>1612</v>
      </c>
      <c r="B100" s="19"/>
      <c r="C100" s="19"/>
      <c r="D100" s="19">
        <v>4.458</v>
      </c>
      <c r="F100" s="15">
        <f t="shared" si="3"/>
        <v>0</v>
      </c>
      <c r="G100" s="15">
        <f t="shared" si="4"/>
        <v>0</v>
      </c>
      <c r="H100" s="15">
        <f t="shared" si="5"/>
        <v>0.21844200000000003</v>
      </c>
    </row>
    <row r="101" spans="1:8" ht="15.75">
      <c r="A101" s="18">
        <v>1613</v>
      </c>
      <c r="B101" s="19"/>
      <c r="C101" s="19"/>
      <c r="D101" s="19">
        <v>3.715</v>
      </c>
      <c r="F101" s="15">
        <f t="shared" si="3"/>
        <v>0</v>
      </c>
      <c r="G101" s="15">
        <f t="shared" si="4"/>
        <v>0</v>
      </c>
      <c r="H101" s="15">
        <f t="shared" si="5"/>
        <v>0.182035</v>
      </c>
    </row>
    <row r="102" spans="1:8" ht="15.75">
      <c r="A102" s="18">
        <v>1614</v>
      </c>
      <c r="B102" s="19">
        <v>11.144</v>
      </c>
      <c r="C102" s="19">
        <v>4.903</v>
      </c>
      <c r="D102" s="19">
        <v>3.751</v>
      </c>
      <c r="F102" s="15">
        <f t="shared" si="3"/>
        <v>0.546056</v>
      </c>
      <c r="G102" s="15">
        <f t="shared" si="4"/>
        <v>0.240247</v>
      </c>
      <c r="H102" s="15">
        <f t="shared" si="5"/>
        <v>0.183799</v>
      </c>
    </row>
    <row r="103" spans="1:8" ht="15.75">
      <c r="A103" s="18">
        <v>1615</v>
      </c>
      <c r="B103" s="19">
        <v>11.886</v>
      </c>
      <c r="C103" s="19">
        <v>4.458</v>
      </c>
      <c r="D103" s="19">
        <v>2.971</v>
      </c>
      <c r="F103" s="15">
        <f t="shared" si="3"/>
        <v>0.582414</v>
      </c>
      <c r="G103" s="15">
        <f t="shared" si="4"/>
        <v>0.21844200000000003</v>
      </c>
      <c r="H103" s="15">
        <f t="shared" si="5"/>
        <v>0.14557900000000001</v>
      </c>
    </row>
    <row r="104" spans="1:8" ht="15.75">
      <c r="A104" s="18">
        <v>1616</v>
      </c>
      <c r="B104" s="19">
        <v>8.915</v>
      </c>
      <c r="C104" s="19"/>
      <c r="D104" s="19">
        <v>2.86</v>
      </c>
      <c r="F104" s="15">
        <f t="shared" si="3"/>
        <v>0.436835</v>
      </c>
      <c r="G104" s="15">
        <f t="shared" si="4"/>
        <v>0</v>
      </c>
      <c r="H104" s="15">
        <f t="shared" si="5"/>
        <v>0.14014</v>
      </c>
    </row>
    <row r="105" spans="1:8" ht="15.75">
      <c r="A105" s="18">
        <v>1617</v>
      </c>
      <c r="B105" s="19">
        <v>10.03</v>
      </c>
      <c r="C105" s="19">
        <v>4.903</v>
      </c>
      <c r="D105" s="19">
        <v>2.935</v>
      </c>
      <c r="F105" s="15">
        <f t="shared" si="3"/>
        <v>0.49146999999999996</v>
      </c>
      <c r="G105" s="15">
        <f t="shared" si="4"/>
        <v>0.240247</v>
      </c>
      <c r="H105" s="15">
        <f t="shared" si="5"/>
        <v>0.143815</v>
      </c>
    </row>
    <row r="106" spans="1:8" ht="15.75">
      <c r="A106" s="18">
        <v>1618</v>
      </c>
      <c r="B106" s="19">
        <v>9.88</v>
      </c>
      <c r="C106" s="19">
        <v>4.903</v>
      </c>
      <c r="D106" s="19">
        <v>2.229</v>
      </c>
      <c r="F106" s="15">
        <f t="shared" si="3"/>
        <v>0.48412000000000005</v>
      </c>
      <c r="G106" s="15">
        <f t="shared" si="4"/>
        <v>0.240247</v>
      </c>
      <c r="H106" s="15">
        <f t="shared" si="5"/>
        <v>0.10922100000000001</v>
      </c>
    </row>
    <row r="107" spans="1:8" ht="15.75">
      <c r="A107" s="18">
        <v>1619</v>
      </c>
      <c r="B107" s="19">
        <v>10.03</v>
      </c>
      <c r="C107" s="19">
        <v>4.458</v>
      </c>
      <c r="D107" s="19">
        <v>3.27</v>
      </c>
      <c r="F107" s="15">
        <f t="shared" si="3"/>
        <v>0.49146999999999996</v>
      </c>
      <c r="G107" s="15">
        <f t="shared" si="4"/>
        <v>0.21844200000000003</v>
      </c>
      <c r="H107" s="15">
        <f t="shared" si="5"/>
        <v>0.16023</v>
      </c>
    </row>
    <row r="108" spans="1:8" ht="15.75">
      <c r="A108" s="18">
        <v>1620</v>
      </c>
      <c r="B108" s="19"/>
      <c r="C108" s="19"/>
      <c r="D108" s="19">
        <v>3.176</v>
      </c>
      <c r="F108" s="15">
        <f t="shared" si="3"/>
        <v>0</v>
      </c>
      <c r="G108" s="15">
        <f t="shared" si="4"/>
        <v>0</v>
      </c>
      <c r="H108" s="15">
        <f t="shared" si="5"/>
        <v>0.155624</v>
      </c>
    </row>
    <row r="109" spans="1:8" ht="15.75">
      <c r="A109" s="18">
        <v>1621</v>
      </c>
      <c r="B109" s="19"/>
      <c r="C109" s="19">
        <v>4.458</v>
      </c>
      <c r="D109" s="19"/>
      <c r="F109" s="15">
        <f t="shared" si="3"/>
        <v>0</v>
      </c>
      <c r="G109" s="15">
        <f t="shared" si="4"/>
        <v>0.21844200000000003</v>
      </c>
      <c r="H109" s="15">
        <f t="shared" si="5"/>
        <v>0</v>
      </c>
    </row>
    <row r="110" spans="1:4" ht="15.75" hidden="1">
      <c r="A110" s="18">
        <v>1622</v>
      </c>
      <c r="B110" s="19"/>
      <c r="C110" s="19"/>
      <c r="D110" s="19"/>
    </row>
    <row r="111" spans="1:4" ht="15.75" hidden="1">
      <c r="A111" s="18">
        <v>1623</v>
      </c>
      <c r="B111" s="19"/>
      <c r="C111" s="19"/>
      <c r="D111" s="19"/>
    </row>
    <row r="112" spans="1:4" ht="15.75" hidden="1">
      <c r="A112" s="18">
        <v>1624</v>
      </c>
      <c r="B112" s="19"/>
      <c r="C112" s="19"/>
      <c r="D112" s="19"/>
    </row>
    <row r="113" spans="1:4" ht="15.75" hidden="1">
      <c r="A113" s="18">
        <v>1625</v>
      </c>
      <c r="B113" s="19"/>
      <c r="C113" s="19"/>
      <c r="D113" s="19"/>
    </row>
    <row r="114" spans="1:4" ht="15.75" hidden="1">
      <c r="A114" s="18">
        <v>1626</v>
      </c>
      <c r="B114" s="19"/>
      <c r="C114" s="19"/>
      <c r="D114" s="19"/>
    </row>
    <row r="115" spans="1:4" ht="15.75" hidden="1">
      <c r="A115" s="18">
        <v>1627</v>
      </c>
      <c r="B115" s="19"/>
      <c r="C115" s="19"/>
      <c r="D115" s="19"/>
    </row>
    <row r="116" spans="1:4" ht="15.75" hidden="1">
      <c r="A116" s="18">
        <v>1628</v>
      </c>
      <c r="B116" s="19"/>
      <c r="C116" s="19"/>
      <c r="D116" s="19"/>
    </row>
    <row r="117" ht="15.75" hidden="1">
      <c r="A117" s="18">
        <v>1629</v>
      </c>
    </row>
    <row r="118" ht="15.75" hidden="1">
      <c r="A118" s="18">
        <v>1630</v>
      </c>
    </row>
    <row r="119" ht="15.75" hidden="1">
      <c r="A119" s="18">
        <v>1631</v>
      </c>
    </row>
    <row r="120" ht="15.75" hidden="1">
      <c r="A120" s="18">
        <v>1632</v>
      </c>
    </row>
    <row r="121" ht="15.75" hidden="1">
      <c r="A121" s="18">
        <v>1633</v>
      </c>
    </row>
    <row r="122" ht="15.75" hidden="1">
      <c r="A122" s="18">
        <v>1634</v>
      </c>
    </row>
    <row r="123" ht="15.75" hidden="1">
      <c r="A123" s="18">
        <v>1635</v>
      </c>
    </row>
    <row r="124" ht="15.75" hidden="1">
      <c r="A124" s="18">
        <v>1636</v>
      </c>
    </row>
    <row r="125" ht="15.75" hidden="1">
      <c r="A125" s="18">
        <v>1637</v>
      </c>
    </row>
    <row r="126" ht="15.75" hidden="1">
      <c r="A126" s="18">
        <v>1638</v>
      </c>
    </row>
    <row r="127" ht="15.75" hidden="1">
      <c r="A127" s="18">
        <v>1639</v>
      </c>
    </row>
    <row r="128" ht="15.75" hidden="1">
      <c r="A128" s="18">
        <v>1640</v>
      </c>
    </row>
    <row r="129" ht="15.75" hidden="1">
      <c r="A129" s="18">
        <v>1641</v>
      </c>
    </row>
    <row r="130" ht="15.75" hidden="1">
      <c r="A130" s="18">
        <v>1642</v>
      </c>
    </row>
    <row r="131" ht="15.75" hidden="1">
      <c r="A131" s="18">
        <v>1643</v>
      </c>
    </row>
    <row r="132" ht="15.75" hidden="1">
      <c r="A132" s="18">
        <v>1644</v>
      </c>
    </row>
    <row r="133" ht="15.75" hidden="1">
      <c r="A133" s="18">
        <v>1645</v>
      </c>
    </row>
    <row r="134" ht="15.75" hidden="1">
      <c r="A134" s="18">
        <v>1646</v>
      </c>
    </row>
    <row r="135" ht="15.75" hidden="1">
      <c r="A135" s="18">
        <v>1647</v>
      </c>
    </row>
    <row r="136" ht="15.75" hidden="1">
      <c r="A136" s="18">
        <v>1648</v>
      </c>
    </row>
    <row r="137" ht="15.75" hidden="1">
      <c r="A137" s="18">
        <v>1649</v>
      </c>
    </row>
    <row r="138" ht="15.75" hidden="1">
      <c r="A138" s="18">
        <v>1650</v>
      </c>
    </row>
    <row r="139" ht="15.75" hidden="1">
      <c r="A139" s="18">
        <v>1651</v>
      </c>
    </row>
    <row r="140" ht="15.75" hidden="1">
      <c r="A140" s="18">
        <v>1652</v>
      </c>
    </row>
    <row r="141" ht="15.75" hidden="1">
      <c r="A141" s="18">
        <v>1653</v>
      </c>
    </row>
    <row r="142" ht="15.75" hidden="1">
      <c r="A142" s="18">
        <v>1654</v>
      </c>
    </row>
    <row r="143" ht="15.75" hidden="1">
      <c r="A143" s="18">
        <v>1655</v>
      </c>
    </row>
    <row r="144" ht="15.75" hidden="1">
      <c r="A144" s="18">
        <v>1656</v>
      </c>
    </row>
    <row r="145" ht="15.75" hidden="1">
      <c r="A145" s="18">
        <v>1657</v>
      </c>
    </row>
    <row r="146" ht="15.75" hidden="1">
      <c r="A146" s="18">
        <v>1658</v>
      </c>
    </row>
    <row r="147" ht="15.75" hidden="1">
      <c r="A147" s="18">
        <v>1659</v>
      </c>
    </row>
    <row r="148" ht="15.75" hidden="1">
      <c r="A148" s="18">
        <v>1660</v>
      </c>
    </row>
    <row r="149" ht="15.75" hidden="1">
      <c r="A149" s="18">
        <v>1661</v>
      </c>
    </row>
    <row r="150" ht="15.75" hidden="1">
      <c r="A150" s="18">
        <v>1662</v>
      </c>
    </row>
    <row r="151" ht="15.75" hidden="1">
      <c r="A151" s="18">
        <v>1663</v>
      </c>
    </row>
    <row r="152" ht="15.75" hidden="1">
      <c r="A152" s="18">
        <v>1664</v>
      </c>
    </row>
    <row r="153" ht="15.75" hidden="1">
      <c r="A153" s="18">
        <v>1665</v>
      </c>
    </row>
    <row r="154" ht="15.75" hidden="1">
      <c r="A154" s="18">
        <v>1666</v>
      </c>
    </row>
    <row r="155" ht="15.75" hidden="1">
      <c r="A155" s="18">
        <v>1667</v>
      </c>
    </row>
    <row r="156" ht="15.75" hidden="1">
      <c r="A156" s="18">
        <v>1668</v>
      </c>
    </row>
    <row r="157" ht="15.75" hidden="1">
      <c r="A157" s="18">
        <v>1669</v>
      </c>
    </row>
    <row r="158" ht="15.75" hidden="1">
      <c r="A158" s="18">
        <v>1670</v>
      </c>
    </row>
    <row r="159" ht="15.75" hidden="1">
      <c r="A159" s="18">
        <v>1671</v>
      </c>
    </row>
    <row r="160" ht="15.75" hidden="1">
      <c r="A160" s="18">
        <v>1672</v>
      </c>
    </row>
    <row r="161" ht="15.75" hidden="1">
      <c r="A161" s="18">
        <v>1673</v>
      </c>
    </row>
    <row r="162" ht="15.75" hidden="1">
      <c r="A162" s="18">
        <v>1674</v>
      </c>
    </row>
    <row r="163" ht="15.75" hidden="1">
      <c r="A163" s="18">
        <v>1675</v>
      </c>
    </row>
    <row r="164" ht="15.75" hidden="1">
      <c r="A164" s="18">
        <v>1676</v>
      </c>
    </row>
    <row r="165" ht="15.75" hidden="1">
      <c r="A165" s="18">
        <v>1677</v>
      </c>
    </row>
    <row r="166" ht="15.75" hidden="1">
      <c r="A166" s="18">
        <v>1678</v>
      </c>
    </row>
    <row r="167" ht="15.75" hidden="1">
      <c r="A167" s="18">
        <v>1679</v>
      </c>
    </row>
    <row r="168" ht="15.75" hidden="1">
      <c r="A168" s="18">
        <v>1680</v>
      </c>
    </row>
    <row r="169" ht="15.75" hidden="1">
      <c r="A169" s="18">
        <v>1681</v>
      </c>
    </row>
    <row r="170" ht="15.75" hidden="1">
      <c r="A170" s="18">
        <v>1682</v>
      </c>
    </row>
    <row r="171" ht="15.75" hidden="1">
      <c r="A171" s="18">
        <v>1683</v>
      </c>
    </row>
    <row r="172" ht="15.75" hidden="1">
      <c r="A172" s="18">
        <v>1684</v>
      </c>
    </row>
    <row r="173" ht="15.75" hidden="1">
      <c r="A173" s="18">
        <v>1685</v>
      </c>
    </row>
    <row r="174" ht="15.75" hidden="1">
      <c r="A174" s="18">
        <v>1686</v>
      </c>
    </row>
    <row r="175" ht="15.75" hidden="1">
      <c r="A175" s="18">
        <v>1687</v>
      </c>
    </row>
    <row r="176" ht="15.75" hidden="1">
      <c r="A176" s="18">
        <v>1688</v>
      </c>
    </row>
    <row r="177" ht="15.75" hidden="1">
      <c r="A177" s="18">
        <v>1689</v>
      </c>
    </row>
    <row r="178" ht="15.75" hidden="1">
      <c r="A178" s="18">
        <v>1690</v>
      </c>
    </row>
    <row r="179" ht="15.75" hidden="1">
      <c r="A179" s="18">
        <v>1691</v>
      </c>
    </row>
    <row r="180" ht="15.75" hidden="1">
      <c r="A180" s="18">
        <v>1692</v>
      </c>
    </row>
    <row r="181" ht="15.75" hidden="1">
      <c r="A181" s="18">
        <v>1693</v>
      </c>
    </row>
    <row r="182" ht="15.75" hidden="1">
      <c r="A182" s="18">
        <v>1694</v>
      </c>
    </row>
    <row r="183" ht="15.75" hidden="1">
      <c r="A183" s="18">
        <v>1695</v>
      </c>
    </row>
    <row r="184" ht="15.75" hidden="1">
      <c r="A184" s="18">
        <v>1696</v>
      </c>
    </row>
    <row r="185" ht="15.75" hidden="1">
      <c r="A185" s="18">
        <v>1697</v>
      </c>
    </row>
    <row r="186" ht="15.75" hidden="1">
      <c r="A186" s="18">
        <v>1698</v>
      </c>
    </row>
    <row r="187" ht="15.75" hidden="1">
      <c r="A187" s="18">
        <v>1699</v>
      </c>
    </row>
    <row r="188" ht="15.75" hidden="1">
      <c r="A188" s="18">
        <v>1700</v>
      </c>
    </row>
    <row r="189" ht="15.75" hidden="1">
      <c r="A189" s="20">
        <v>1701</v>
      </c>
    </row>
    <row r="190" ht="15.75" hidden="1">
      <c r="A190" s="20">
        <v>1702</v>
      </c>
    </row>
    <row r="191" ht="15.75" hidden="1">
      <c r="A191" s="20">
        <v>1703</v>
      </c>
    </row>
    <row r="192" ht="15.75" hidden="1">
      <c r="A192" s="20">
        <v>1704</v>
      </c>
    </row>
    <row r="193" ht="15.75" hidden="1">
      <c r="A193" s="20">
        <v>1705</v>
      </c>
    </row>
    <row r="194" ht="15.75" hidden="1">
      <c r="A194" s="20">
        <v>1706</v>
      </c>
    </row>
    <row r="195" ht="15.75" hidden="1">
      <c r="A195" s="20">
        <v>1707</v>
      </c>
    </row>
    <row r="196" ht="15.75" hidden="1">
      <c r="A196" s="20">
        <v>1708</v>
      </c>
    </row>
    <row r="197" ht="15.75" hidden="1">
      <c r="A197" s="20">
        <v>1709</v>
      </c>
    </row>
    <row r="198" ht="15.75" hidden="1">
      <c r="A198" s="20">
        <v>1710</v>
      </c>
    </row>
    <row r="199" ht="15.75" hidden="1">
      <c r="A199" s="20">
        <v>1711</v>
      </c>
    </row>
    <row r="200" ht="15.75" hidden="1">
      <c r="A200" s="20">
        <v>1712</v>
      </c>
    </row>
    <row r="201" ht="15.75" hidden="1">
      <c r="A201" s="20">
        <v>1713</v>
      </c>
    </row>
    <row r="202" ht="15.75" hidden="1">
      <c r="A202" s="20">
        <v>1714</v>
      </c>
    </row>
    <row r="203" ht="15.75" hidden="1">
      <c r="A203" s="20">
        <v>1715</v>
      </c>
    </row>
    <row r="204" ht="15.75" hidden="1">
      <c r="A204" s="20">
        <v>1716</v>
      </c>
    </row>
    <row r="205" ht="15.75" hidden="1">
      <c r="A205" s="20">
        <v>1717</v>
      </c>
    </row>
    <row r="206" ht="15.75" hidden="1">
      <c r="A206" s="20">
        <v>1718</v>
      </c>
    </row>
    <row r="207" ht="15.75" hidden="1">
      <c r="A207" s="20">
        <v>1719</v>
      </c>
    </row>
    <row r="208" ht="15.75" hidden="1">
      <c r="A208" s="20">
        <v>1720</v>
      </c>
    </row>
    <row r="209" ht="15.75" hidden="1">
      <c r="A209" s="20">
        <v>1721</v>
      </c>
    </row>
    <row r="210" ht="15.75" hidden="1">
      <c r="A210" s="20">
        <v>1722</v>
      </c>
    </row>
    <row r="211" ht="15.75" hidden="1">
      <c r="A211" s="20">
        <v>1723</v>
      </c>
    </row>
    <row r="212" ht="15.75" hidden="1">
      <c r="A212" s="20">
        <v>1724</v>
      </c>
    </row>
    <row r="213" ht="15.75" hidden="1">
      <c r="A213" s="20">
        <v>1725</v>
      </c>
    </row>
    <row r="214" ht="15.75" hidden="1">
      <c r="A214" s="20">
        <v>1726</v>
      </c>
    </row>
    <row r="215" ht="15.75" hidden="1">
      <c r="A215" s="20">
        <v>1727</v>
      </c>
    </row>
    <row r="216" ht="15.75" hidden="1">
      <c r="A216" s="20">
        <v>1728</v>
      </c>
    </row>
    <row r="217" ht="15.75" hidden="1">
      <c r="A217" s="20">
        <v>1729</v>
      </c>
    </row>
    <row r="218" ht="15.75" hidden="1">
      <c r="A218" s="20">
        <v>1730</v>
      </c>
    </row>
    <row r="219" ht="15.75" hidden="1">
      <c r="A219" s="20">
        <v>1731</v>
      </c>
    </row>
    <row r="220" ht="15.75" hidden="1">
      <c r="A220" s="20">
        <v>1732</v>
      </c>
    </row>
    <row r="221" ht="15.75" hidden="1">
      <c r="A221" s="20">
        <v>1733</v>
      </c>
    </row>
    <row r="222" ht="15.75" hidden="1">
      <c r="A222" s="20">
        <v>1734</v>
      </c>
    </row>
    <row r="223" ht="15.75" hidden="1">
      <c r="A223" s="20">
        <v>1735</v>
      </c>
    </row>
    <row r="224" ht="15.75" hidden="1">
      <c r="A224" s="20">
        <v>1736</v>
      </c>
    </row>
    <row r="225" ht="15.75" hidden="1">
      <c r="A225" s="20">
        <v>1737</v>
      </c>
    </row>
    <row r="226" ht="15.75" hidden="1">
      <c r="A226" s="20">
        <v>1738</v>
      </c>
    </row>
    <row r="227" ht="15.75" hidden="1">
      <c r="A227" s="20">
        <v>1739</v>
      </c>
    </row>
    <row r="228" ht="15.75" hidden="1">
      <c r="A228" s="20">
        <v>1740</v>
      </c>
    </row>
    <row r="229" ht="15.75" hidden="1">
      <c r="A229" s="20">
        <v>1741</v>
      </c>
    </row>
    <row r="230" ht="15.75" hidden="1">
      <c r="A230" s="20">
        <v>1742</v>
      </c>
    </row>
    <row r="231" ht="15.75" hidden="1">
      <c r="A231" s="20">
        <v>1743</v>
      </c>
    </row>
    <row r="232" ht="15.75" hidden="1">
      <c r="A232" s="20">
        <v>1744</v>
      </c>
    </row>
    <row r="233" ht="15.75" hidden="1">
      <c r="A233" s="20">
        <v>1745</v>
      </c>
    </row>
    <row r="234" ht="15.75" hidden="1">
      <c r="A234" s="20">
        <v>1746</v>
      </c>
    </row>
    <row r="235" ht="15.75" hidden="1">
      <c r="A235" s="20">
        <v>1747</v>
      </c>
    </row>
    <row r="236" ht="15.75" hidden="1">
      <c r="A236" s="20">
        <v>1748</v>
      </c>
    </row>
    <row r="237" ht="15.75" hidden="1">
      <c r="A237" s="20">
        <v>1749</v>
      </c>
    </row>
    <row r="238" ht="15.75" hidden="1">
      <c r="A238" s="20">
        <v>1750</v>
      </c>
    </row>
    <row r="239" ht="15.75" hidden="1">
      <c r="A239" s="20">
        <v>1751</v>
      </c>
    </row>
    <row r="240" ht="15.75" hidden="1">
      <c r="A240" s="20">
        <v>1752</v>
      </c>
    </row>
    <row r="241" ht="15.75" hidden="1">
      <c r="A241" s="20">
        <v>1753</v>
      </c>
    </row>
    <row r="242" ht="15.75" hidden="1">
      <c r="A242" s="20">
        <v>1754</v>
      </c>
    </row>
    <row r="243" ht="15.75" hidden="1">
      <c r="A243" s="20">
        <v>1755</v>
      </c>
    </row>
    <row r="244" ht="15.75" hidden="1">
      <c r="A244" s="20">
        <v>1756</v>
      </c>
    </row>
    <row r="245" ht="15.75" hidden="1">
      <c r="A245" s="20">
        <v>1757</v>
      </c>
    </row>
    <row r="246" ht="15.75" hidden="1">
      <c r="A246" s="20">
        <v>1758</v>
      </c>
    </row>
    <row r="247" ht="15.75" hidden="1">
      <c r="A247" s="20">
        <v>1759</v>
      </c>
    </row>
    <row r="248" ht="15.75" hidden="1">
      <c r="A248" s="20">
        <v>1760</v>
      </c>
    </row>
    <row r="249" ht="15.75" hidden="1">
      <c r="A249" s="20">
        <v>1761</v>
      </c>
    </row>
    <row r="250" ht="15.75" hidden="1">
      <c r="A250" s="20">
        <v>1762</v>
      </c>
    </row>
    <row r="251" ht="15.75" hidden="1">
      <c r="A251" s="20">
        <v>1763</v>
      </c>
    </row>
    <row r="252" ht="15.75" hidden="1">
      <c r="A252" s="20">
        <v>1764</v>
      </c>
    </row>
    <row r="253" ht="15.75" hidden="1">
      <c r="A253" s="20">
        <v>1765</v>
      </c>
    </row>
    <row r="254" ht="15.75" hidden="1">
      <c r="A254" s="20">
        <v>1766</v>
      </c>
    </row>
    <row r="255" ht="15.75" hidden="1">
      <c r="A255" s="20">
        <v>1767</v>
      </c>
    </row>
    <row r="256" ht="15.75" hidden="1">
      <c r="A256" s="20">
        <v>1768</v>
      </c>
    </row>
    <row r="257" ht="15.75" hidden="1">
      <c r="A257" s="20">
        <v>1769</v>
      </c>
    </row>
    <row r="258" ht="15.75" hidden="1">
      <c r="A258" s="20">
        <v>1770</v>
      </c>
    </row>
    <row r="259" ht="15.75" hidden="1">
      <c r="A259" s="20">
        <v>1771</v>
      </c>
    </row>
    <row r="260" ht="15.75" hidden="1">
      <c r="A260" s="20">
        <v>1772</v>
      </c>
    </row>
    <row r="261" ht="15.75" hidden="1">
      <c r="A261" s="20">
        <v>1773</v>
      </c>
    </row>
    <row r="262" ht="15.75" hidden="1">
      <c r="A262" s="20">
        <v>1774</v>
      </c>
    </row>
    <row r="263" ht="15.75" hidden="1">
      <c r="A263" s="20">
        <v>1775</v>
      </c>
    </row>
    <row r="264" ht="15.75" hidden="1">
      <c r="A264" s="20">
        <v>1776</v>
      </c>
    </row>
    <row r="265" ht="15.75" hidden="1">
      <c r="A265" s="20">
        <v>1777</v>
      </c>
    </row>
    <row r="266" ht="15.75" hidden="1">
      <c r="A266" s="20">
        <v>1778</v>
      </c>
    </row>
    <row r="267" ht="15.75" hidden="1">
      <c r="A267" s="20">
        <v>1779</v>
      </c>
    </row>
    <row r="268" ht="15.75" hidden="1">
      <c r="A268" s="20">
        <v>1780</v>
      </c>
    </row>
    <row r="269" ht="15.75" hidden="1">
      <c r="A269" s="20">
        <v>1781</v>
      </c>
    </row>
    <row r="270" ht="15.75" hidden="1">
      <c r="A270" s="20">
        <v>1782</v>
      </c>
    </row>
    <row r="271" ht="15.75" hidden="1">
      <c r="A271" s="20">
        <v>1783</v>
      </c>
    </row>
    <row r="272" ht="15.75" hidden="1">
      <c r="A272" s="20">
        <v>1784</v>
      </c>
    </row>
    <row r="273" ht="15.75" hidden="1">
      <c r="A273" s="20">
        <v>1785</v>
      </c>
    </row>
    <row r="274" ht="15.75" hidden="1">
      <c r="A274" s="20">
        <v>1786</v>
      </c>
    </row>
    <row r="275" ht="15.75" hidden="1">
      <c r="A275" s="20">
        <v>1787</v>
      </c>
    </row>
    <row r="276" ht="15.75" hidden="1">
      <c r="A276" s="20">
        <v>1788</v>
      </c>
    </row>
    <row r="277" ht="15.75" hidden="1">
      <c r="A277" s="20">
        <v>1789</v>
      </c>
    </row>
    <row r="278" ht="15.75" hidden="1">
      <c r="A278" s="20">
        <v>1790</v>
      </c>
    </row>
    <row r="279" ht="15.75" hidden="1">
      <c r="A279" s="20">
        <v>1791</v>
      </c>
    </row>
    <row r="280" ht="15.75" hidden="1">
      <c r="A280" s="20">
        <v>1792</v>
      </c>
    </row>
    <row r="281" ht="15.75" hidden="1">
      <c r="A281" s="20">
        <v>1793</v>
      </c>
    </row>
    <row r="282" ht="15.75" hidden="1">
      <c r="A282" s="20">
        <v>1794</v>
      </c>
    </row>
    <row r="283" ht="15.75" hidden="1">
      <c r="A283" s="20">
        <v>1795</v>
      </c>
    </row>
    <row r="284" ht="15.75" hidden="1">
      <c r="A284" s="20">
        <v>1796</v>
      </c>
    </row>
    <row r="285" ht="15.75" hidden="1">
      <c r="A285" s="20">
        <v>1797</v>
      </c>
    </row>
    <row r="286" ht="15.75" hidden="1">
      <c r="A286" s="20">
        <v>1798</v>
      </c>
    </row>
    <row r="287" ht="15.75" hidden="1">
      <c r="A287" s="20">
        <v>1799</v>
      </c>
    </row>
    <row r="288" ht="15.75" hidden="1">
      <c r="A288" s="20">
        <v>1800</v>
      </c>
    </row>
    <row r="289" ht="15.75" hidden="1">
      <c r="A289" s="20">
        <v>1801</v>
      </c>
    </row>
    <row r="290" ht="15.75" hidden="1">
      <c r="A290" s="20">
        <v>1802</v>
      </c>
    </row>
    <row r="291" ht="15.75" hidden="1">
      <c r="A291" s="20">
        <v>1803</v>
      </c>
    </row>
    <row r="292" ht="15.75" hidden="1">
      <c r="A292" s="20">
        <v>1804</v>
      </c>
    </row>
    <row r="293" ht="15.75" hidden="1">
      <c r="A293" s="20">
        <v>1805</v>
      </c>
    </row>
    <row r="294" ht="15.75" hidden="1">
      <c r="A294" s="20">
        <v>1806</v>
      </c>
    </row>
    <row r="295" ht="15.75" hidden="1">
      <c r="A295" s="20">
        <v>1807</v>
      </c>
    </row>
    <row r="296" ht="15.75" hidden="1">
      <c r="A296" s="20">
        <v>1808</v>
      </c>
    </row>
    <row r="297" ht="15.75" hidden="1">
      <c r="A297" s="20">
        <v>1809</v>
      </c>
    </row>
    <row r="298" ht="15.75" hidden="1">
      <c r="A298" s="20">
        <v>1810</v>
      </c>
    </row>
    <row r="299" ht="15.75" hidden="1">
      <c r="A299" s="20">
        <v>1811</v>
      </c>
    </row>
    <row r="300" ht="15.75" hidden="1">
      <c r="A300" s="20">
        <v>1812</v>
      </c>
    </row>
    <row r="301" ht="15.75" hidden="1">
      <c r="A301" s="20">
        <v>1813</v>
      </c>
    </row>
    <row r="302" ht="15.75" hidden="1">
      <c r="A302" s="20">
        <v>1814</v>
      </c>
    </row>
    <row r="303" ht="15.75" hidden="1">
      <c r="A303" s="20">
        <v>1815</v>
      </c>
    </row>
    <row r="304" ht="15.75" hidden="1">
      <c r="A304" s="20">
        <v>1816</v>
      </c>
    </row>
    <row r="305" ht="15.75" hidden="1">
      <c r="A305" s="20">
        <v>1817</v>
      </c>
    </row>
    <row r="306" ht="15.75" hidden="1">
      <c r="A306" s="20">
        <v>1818</v>
      </c>
    </row>
    <row r="307" ht="15.75" hidden="1">
      <c r="A307" s="20">
        <v>1819</v>
      </c>
    </row>
    <row r="308" ht="15.75" hidden="1">
      <c r="A308" s="20">
        <v>1820</v>
      </c>
    </row>
    <row r="309" ht="15.75" hidden="1">
      <c r="A309" s="20">
        <v>1821</v>
      </c>
    </row>
    <row r="310" ht="15.75" hidden="1">
      <c r="A310" s="20">
        <v>1822</v>
      </c>
    </row>
    <row r="311" ht="15.75" hidden="1">
      <c r="A311" s="20">
        <v>1823</v>
      </c>
    </row>
    <row r="312" ht="15.75" hidden="1">
      <c r="A312" s="20">
        <v>1824</v>
      </c>
    </row>
    <row r="313" ht="15.75" hidden="1">
      <c r="A313" s="20">
        <v>1825</v>
      </c>
    </row>
    <row r="314" ht="15.75" hidden="1">
      <c r="A314" s="20">
        <v>1826</v>
      </c>
    </row>
    <row r="315" ht="15.75" hidden="1">
      <c r="A315" s="20">
        <v>1827</v>
      </c>
    </row>
    <row r="316" ht="15.75" hidden="1">
      <c r="A316" s="20">
        <v>1828</v>
      </c>
    </row>
    <row r="317" ht="15.75" hidden="1">
      <c r="A317" s="20">
        <v>1829</v>
      </c>
    </row>
    <row r="318" ht="15.75" hidden="1">
      <c r="A318" s="20">
        <v>1830</v>
      </c>
    </row>
    <row r="319" ht="15.75" hidden="1">
      <c r="A319" s="20">
        <v>1831</v>
      </c>
    </row>
    <row r="320" ht="15.75" hidden="1">
      <c r="A320" s="20">
        <v>1832</v>
      </c>
    </row>
    <row r="321" ht="15.75" hidden="1">
      <c r="A321" s="20">
        <v>1833</v>
      </c>
    </row>
    <row r="322" ht="15.75" hidden="1">
      <c r="A322" s="20">
        <v>1834</v>
      </c>
    </row>
    <row r="323" ht="15.75" hidden="1">
      <c r="A323" s="20">
        <v>1835</v>
      </c>
    </row>
    <row r="324" ht="15.75" hidden="1">
      <c r="A324" s="20">
        <v>1836</v>
      </c>
    </row>
    <row r="325" ht="15.75" hidden="1">
      <c r="A325" s="20">
        <v>1837</v>
      </c>
    </row>
    <row r="326" ht="15.75" hidden="1">
      <c r="A326" s="20">
        <v>1838</v>
      </c>
    </row>
    <row r="327" ht="15.75" hidden="1">
      <c r="A327" s="20">
        <v>1839</v>
      </c>
    </row>
    <row r="328" ht="15.75" hidden="1">
      <c r="A328" s="20">
        <v>1840</v>
      </c>
    </row>
    <row r="329" ht="15.75" hidden="1">
      <c r="A329" s="20">
        <v>1841</v>
      </c>
    </row>
    <row r="330" ht="15.75" hidden="1">
      <c r="A330" s="20">
        <v>1842</v>
      </c>
    </row>
    <row r="331" ht="15.75" hidden="1">
      <c r="A331" s="20">
        <v>1843</v>
      </c>
    </row>
    <row r="332" ht="15.75" hidden="1">
      <c r="A332" s="20">
        <v>1844</v>
      </c>
    </row>
    <row r="333" ht="15.75" hidden="1">
      <c r="A333" s="20">
        <v>1845</v>
      </c>
    </row>
    <row r="334" ht="15.75" hidden="1">
      <c r="A334" s="20">
        <v>1846</v>
      </c>
    </row>
    <row r="335" ht="15.75" hidden="1">
      <c r="A335" s="20">
        <v>1847</v>
      </c>
    </row>
    <row r="336" ht="15.75" hidden="1">
      <c r="A336" s="20">
        <v>1848</v>
      </c>
    </row>
    <row r="337" ht="15.75" hidden="1">
      <c r="A337" s="20">
        <v>1849</v>
      </c>
    </row>
    <row r="338" ht="15.75" hidden="1">
      <c r="A338" s="20">
        <v>1850</v>
      </c>
    </row>
    <row r="339" ht="15.75" hidden="1">
      <c r="A339" s="20">
        <v>1851</v>
      </c>
    </row>
    <row r="340" ht="15.75" hidden="1">
      <c r="A340" s="20">
        <v>1852</v>
      </c>
    </row>
    <row r="341" ht="15.75" hidden="1">
      <c r="A341" s="20">
        <v>1853</v>
      </c>
    </row>
    <row r="342" ht="15.75" hidden="1">
      <c r="A342" s="20">
        <v>1854</v>
      </c>
    </row>
    <row r="343" ht="15.75" hidden="1">
      <c r="A343" s="20">
        <v>1855</v>
      </c>
    </row>
    <row r="344" ht="15.75" hidden="1">
      <c r="A344" s="20">
        <v>1856</v>
      </c>
    </row>
    <row r="345" ht="15.75" hidden="1">
      <c r="A345" s="20">
        <v>1857</v>
      </c>
    </row>
    <row r="346" ht="15.75" hidden="1">
      <c r="A346" s="20">
        <v>1858</v>
      </c>
    </row>
    <row r="347" ht="15.75" hidden="1">
      <c r="A347" s="20">
        <v>1859</v>
      </c>
    </row>
    <row r="348" ht="15.75" hidden="1">
      <c r="A348" s="20">
        <v>1860</v>
      </c>
    </row>
    <row r="349" ht="15.75" hidden="1">
      <c r="A349" s="20">
        <v>1861</v>
      </c>
    </row>
    <row r="350" ht="15.75" hidden="1">
      <c r="A350" s="20">
        <v>1862</v>
      </c>
    </row>
    <row r="351" ht="15.75" hidden="1">
      <c r="A351" s="20">
        <v>1863</v>
      </c>
    </row>
    <row r="352" ht="15.75" hidden="1">
      <c r="A352" s="20">
        <v>1864</v>
      </c>
    </row>
    <row r="353" ht="15.75" hidden="1">
      <c r="A353" s="20">
        <v>1865</v>
      </c>
    </row>
    <row r="354" ht="15.75" hidden="1">
      <c r="A354" s="20">
        <v>1866</v>
      </c>
    </row>
    <row r="355" ht="15.75" hidden="1">
      <c r="A355" s="20">
        <v>1867</v>
      </c>
    </row>
    <row r="356" ht="15.75" hidden="1">
      <c r="A356" s="20">
        <v>1868</v>
      </c>
    </row>
    <row r="357" ht="15.75" hidden="1">
      <c r="A357" s="20">
        <v>1869</v>
      </c>
    </row>
    <row r="358" ht="15.75" hidden="1">
      <c r="A358" s="20">
        <v>1870</v>
      </c>
    </row>
    <row r="359" ht="15.75" hidden="1">
      <c r="A359" s="20">
        <v>1871</v>
      </c>
    </row>
    <row r="360" ht="15.75" hidden="1">
      <c r="A360" s="20">
        <v>1872</v>
      </c>
    </row>
    <row r="361" ht="15.75" hidden="1">
      <c r="A361" s="20">
        <v>1873</v>
      </c>
    </row>
    <row r="362" ht="15.75" hidden="1">
      <c r="A362" s="20">
        <v>1874</v>
      </c>
    </row>
    <row r="363" ht="15.75" hidden="1">
      <c r="A363" s="20">
        <v>1875</v>
      </c>
    </row>
    <row r="364" ht="15.75" hidden="1">
      <c r="A364" s="20">
        <v>1876</v>
      </c>
    </row>
    <row r="365" ht="15.75" hidden="1">
      <c r="A365" s="20">
        <v>1877</v>
      </c>
    </row>
    <row r="366" ht="15.75" hidden="1">
      <c r="A366" s="20">
        <v>1878</v>
      </c>
    </row>
    <row r="367" ht="15.75" hidden="1">
      <c r="A367" s="20">
        <v>1879</v>
      </c>
    </row>
    <row r="368" ht="15.75" hidden="1">
      <c r="A368" s="20">
        <v>1880</v>
      </c>
    </row>
    <row r="369" ht="15.75" hidden="1">
      <c r="A369" s="20">
        <v>1881</v>
      </c>
    </row>
    <row r="370" ht="15.75" hidden="1">
      <c r="A370" s="20">
        <v>1882</v>
      </c>
    </row>
    <row r="371" ht="15.75" hidden="1">
      <c r="A371" s="20">
        <v>1883</v>
      </c>
    </row>
    <row r="372" ht="15.75" hidden="1">
      <c r="A372" s="20">
        <v>1884</v>
      </c>
    </row>
    <row r="373" ht="15.75" hidden="1">
      <c r="A373" s="20">
        <v>1885</v>
      </c>
    </row>
    <row r="374" ht="15.75" hidden="1">
      <c r="A374" s="20">
        <v>1886</v>
      </c>
    </row>
    <row r="375" ht="15.75" hidden="1">
      <c r="A375" s="20">
        <v>1887</v>
      </c>
    </row>
    <row r="376" ht="15.75" hidden="1">
      <c r="A376" s="20">
        <v>1888</v>
      </c>
    </row>
    <row r="377" ht="15.75" hidden="1">
      <c r="A377" s="20">
        <v>1889</v>
      </c>
    </row>
    <row r="378" ht="15.75" hidden="1">
      <c r="A378" s="20">
        <v>1890</v>
      </c>
    </row>
    <row r="379" ht="15.75" hidden="1">
      <c r="A379" s="20">
        <v>1891</v>
      </c>
    </row>
    <row r="380" ht="15.75" hidden="1">
      <c r="A380" s="20">
        <v>1892</v>
      </c>
    </row>
    <row r="381" ht="15.75" hidden="1">
      <c r="A381" s="20">
        <v>1893</v>
      </c>
    </row>
    <row r="382" ht="15.75" hidden="1">
      <c r="A382" s="20">
        <v>1894</v>
      </c>
    </row>
    <row r="383" ht="15.75" hidden="1">
      <c r="A383" s="20">
        <v>1895</v>
      </c>
    </row>
    <row r="384" ht="15.75" hidden="1">
      <c r="A384" s="20">
        <v>1896</v>
      </c>
    </row>
    <row r="385" ht="15.75" hidden="1">
      <c r="A385" s="20">
        <v>1897</v>
      </c>
    </row>
    <row r="386" ht="15.75" hidden="1">
      <c r="A386" s="20">
        <v>1898</v>
      </c>
    </row>
    <row r="387" ht="15.75" hidden="1">
      <c r="A387" s="20">
        <v>1899</v>
      </c>
    </row>
    <row r="388" ht="15.75" hidden="1">
      <c r="A388" s="20">
        <v>1900</v>
      </c>
    </row>
  </sheetData>
  <printOptions gridLines="1"/>
  <pageMargins left="0.75" right="0.75" top="0.43" bottom="0.47" header="0.28" footer="0.3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Adriana Leticia Arroyo Abad</cp:lastModifiedBy>
  <cp:lastPrinted>2000-08-21T05:02:06Z</cp:lastPrinted>
  <dcterms:created xsi:type="dcterms:W3CDTF">2000-08-11T03:49:07Z</dcterms:created>
  <dcterms:modified xsi:type="dcterms:W3CDTF">2005-07-19T20:09:44Z</dcterms:modified>
  <cp:category/>
  <cp:version/>
  <cp:contentType/>
  <cp:contentStatus/>
</cp:coreProperties>
</file>