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0" yWindow="0" windowWidth="19220" windowHeight="15640"/>
  </bookViews>
  <sheets>
    <sheet name="Prices" sheetId="5" r:id="rId1"/>
    <sheet name="Wages" sheetId="4" r:id="rId2"/>
    <sheet name="Sources &amp; Comments" sheetId="3" r:id="rId3"/>
  </sheets>
  <definedNames>
    <definedName name="_Regression_Out" hidden="1">#REF!</definedName>
    <definedName name="_Regression_X" hidden="1">#REF!</definedName>
    <definedName name="_Regression_Y" hidden="1">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83" i="5" l="1"/>
  <c r="BL83" i="5"/>
  <c r="AT83" i="5"/>
  <c r="BM83" i="5"/>
  <c r="BP83" i="5"/>
  <c r="BQ83" i="5"/>
  <c r="CA83" i="5"/>
  <c r="CB83" i="5"/>
  <c r="BL581" i="5"/>
  <c r="AK441" i="5"/>
  <c r="BL441" i="5"/>
  <c r="AK442" i="5"/>
  <c r="BL442" i="5"/>
  <c r="AK443" i="5"/>
  <c r="BL443" i="5"/>
  <c r="AK444" i="5"/>
  <c r="BL444" i="5"/>
  <c r="AK445" i="5"/>
  <c r="BL445" i="5"/>
  <c r="AK446" i="5"/>
  <c r="BL446" i="5"/>
  <c r="AK447" i="5"/>
  <c r="BL447" i="5"/>
  <c r="AK448" i="5"/>
  <c r="BL448" i="5"/>
  <c r="AK449" i="5"/>
  <c r="BL449" i="5"/>
  <c r="AK450" i="5"/>
  <c r="BL450" i="5"/>
  <c r="AK451" i="5"/>
  <c r="BL451" i="5"/>
  <c r="BL576" i="5"/>
  <c r="BL582" i="5"/>
  <c r="AT441" i="5"/>
  <c r="BM441" i="5"/>
  <c r="AT442" i="5"/>
  <c r="BM442" i="5"/>
  <c r="AT443" i="5"/>
  <c r="BM443" i="5"/>
  <c r="AT444" i="5"/>
  <c r="BM444" i="5"/>
  <c r="AT445" i="5"/>
  <c r="BM445" i="5"/>
  <c r="AT446" i="5"/>
  <c r="BM446" i="5"/>
  <c r="AT447" i="5"/>
  <c r="BM447" i="5"/>
  <c r="AT448" i="5"/>
  <c r="BM448" i="5"/>
  <c r="AT449" i="5"/>
  <c r="BM449" i="5"/>
  <c r="AT450" i="5"/>
  <c r="BM450" i="5"/>
  <c r="AT451" i="5"/>
  <c r="BM451" i="5"/>
  <c r="BM576" i="5"/>
  <c r="BM582" i="5"/>
  <c r="AP441" i="5"/>
  <c r="BN441" i="5"/>
  <c r="AP442" i="5"/>
  <c r="BN442" i="5"/>
  <c r="AP443" i="5"/>
  <c r="BN443" i="5"/>
  <c r="AP444" i="5"/>
  <c r="BN444" i="5"/>
  <c r="AP445" i="5"/>
  <c r="BN445" i="5"/>
  <c r="AP446" i="5"/>
  <c r="BN446" i="5"/>
  <c r="AP447" i="5"/>
  <c r="BN447" i="5"/>
  <c r="AP448" i="5"/>
  <c r="BN448" i="5"/>
  <c r="AP449" i="5"/>
  <c r="BN449" i="5"/>
  <c r="AP450" i="5"/>
  <c r="BN450" i="5"/>
  <c r="AP451" i="5"/>
  <c r="BN451" i="5"/>
  <c r="BN576" i="5"/>
  <c r="BN582" i="5"/>
  <c r="BB441" i="5"/>
  <c r="BO441" i="5"/>
  <c r="BB442" i="5"/>
  <c r="BO442" i="5"/>
  <c r="BB443" i="5"/>
  <c r="BO443" i="5"/>
  <c r="BB444" i="5"/>
  <c r="BO444" i="5"/>
  <c r="BB445" i="5"/>
  <c r="BO445" i="5"/>
  <c r="BB446" i="5"/>
  <c r="BO446" i="5"/>
  <c r="BB447" i="5"/>
  <c r="BO447" i="5"/>
  <c r="BB448" i="5"/>
  <c r="BO448" i="5"/>
  <c r="BB449" i="5"/>
  <c r="BO449" i="5"/>
  <c r="BB450" i="5"/>
  <c r="BO450" i="5"/>
  <c r="BO576" i="5"/>
  <c r="BO582" i="5"/>
  <c r="AY441" i="5"/>
  <c r="BP441" i="5"/>
  <c r="AY442" i="5"/>
  <c r="BP442" i="5"/>
  <c r="AY443" i="5"/>
  <c r="BP443" i="5"/>
  <c r="AY444" i="5"/>
  <c r="BP444" i="5"/>
  <c r="AY445" i="5"/>
  <c r="BP445" i="5"/>
  <c r="AY446" i="5"/>
  <c r="BP446" i="5"/>
  <c r="AY447" i="5"/>
  <c r="BP447" i="5"/>
  <c r="AY448" i="5"/>
  <c r="BP448" i="5"/>
  <c r="AY449" i="5"/>
  <c r="BP449" i="5"/>
  <c r="AY450" i="5"/>
  <c r="BP450" i="5"/>
  <c r="AY451" i="5"/>
  <c r="BP451" i="5"/>
  <c r="BP576" i="5"/>
  <c r="BP582" i="5"/>
  <c r="BA441" i="5"/>
  <c r="BQ441" i="5"/>
  <c r="BA442" i="5"/>
  <c r="BQ442" i="5"/>
  <c r="BA443" i="5"/>
  <c r="BQ443" i="5"/>
  <c r="BA446" i="5"/>
  <c r="BQ446" i="5"/>
  <c r="BA449" i="5"/>
  <c r="BQ449" i="5"/>
  <c r="BA450" i="5"/>
  <c r="BQ450" i="5"/>
  <c r="BQ576" i="5"/>
  <c r="BQ582" i="5"/>
  <c r="AR442" i="5"/>
  <c r="BR442" i="5"/>
  <c r="AR443" i="5"/>
  <c r="BR443" i="5"/>
  <c r="AR446" i="5"/>
  <c r="BR446" i="5"/>
  <c r="AR447" i="5"/>
  <c r="BR447" i="5"/>
  <c r="BR576" i="5"/>
  <c r="BR582" i="5"/>
  <c r="AW442" i="5"/>
  <c r="BS442" i="5"/>
  <c r="AW443" i="5"/>
  <c r="BS443" i="5"/>
  <c r="AW444" i="5"/>
  <c r="BS444" i="5"/>
  <c r="AW446" i="5"/>
  <c r="BS446" i="5"/>
  <c r="AW448" i="5"/>
  <c r="BS448" i="5"/>
  <c r="AW450" i="5"/>
  <c r="BS450" i="5"/>
  <c r="AW451" i="5"/>
  <c r="BS451" i="5"/>
  <c r="BS576" i="5"/>
  <c r="BS582" i="5"/>
  <c r="AS441" i="5"/>
  <c r="BT441" i="5"/>
  <c r="AS442" i="5"/>
  <c r="BT442" i="5"/>
  <c r="AS443" i="5"/>
  <c r="BT443" i="5"/>
  <c r="AS444" i="5"/>
  <c r="BT444" i="5"/>
  <c r="AS445" i="5"/>
  <c r="BT445" i="5"/>
  <c r="AS446" i="5"/>
  <c r="BT446" i="5"/>
  <c r="AS447" i="5"/>
  <c r="BT447" i="5"/>
  <c r="AS448" i="5"/>
  <c r="BT448" i="5"/>
  <c r="AS449" i="5"/>
  <c r="BT449" i="5"/>
  <c r="AS450" i="5"/>
  <c r="BT450" i="5"/>
  <c r="AS451" i="5"/>
  <c r="BT451" i="5"/>
  <c r="BT576" i="5"/>
  <c r="BT582" i="5"/>
  <c r="BH441" i="5"/>
  <c r="BV441" i="5"/>
  <c r="BH442" i="5"/>
  <c r="BV442" i="5"/>
  <c r="BH443" i="5"/>
  <c r="BV443" i="5"/>
  <c r="BH444" i="5"/>
  <c r="BV444" i="5"/>
  <c r="BH445" i="5"/>
  <c r="BV445" i="5"/>
  <c r="BH446" i="5"/>
  <c r="BV446" i="5"/>
  <c r="BH447" i="5"/>
  <c r="BV447" i="5"/>
  <c r="BH448" i="5"/>
  <c r="BV448" i="5"/>
  <c r="BH449" i="5"/>
  <c r="BV449" i="5"/>
  <c r="BH450" i="5"/>
  <c r="BV450" i="5"/>
  <c r="BH451" i="5"/>
  <c r="BV451" i="5"/>
  <c r="BV576" i="5"/>
  <c r="BV582" i="5"/>
  <c r="BC441" i="5"/>
  <c r="BW441" i="5"/>
  <c r="BC442" i="5"/>
  <c r="BW442" i="5"/>
  <c r="BC443" i="5"/>
  <c r="BW443" i="5"/>
  <c r="BC444" i="5"/>
  <c r="BW444" i="5"/>
  <c r="BC445" i="5"/>
  <c r="BW445" i="5"/>
  <c r="BC446" i="5"/>
  <c r="BW446" i="5"/>
  <c r="BC447" i="5"/>
  <c r="BW447" i="5"/>
  <c r="BC448" i="5"/>
  <c r="BW448" i="5"/>
  <c r="BC449" i="5"/>
  <c r="BW449" i="5"/>
  <c r="BC450" i="5"/>
  <c r="BW450" i="5"/>
  <c r="BC451" i="5"/>
  <c r="BW451" i="5"/>
  <c r="BW576" i="5"/>
  <c r="BW582" i="5"/>
  <c r="AU441" i="5"/>
  <c r="BX441" i="5"/>
  <c r="AU442" i="5"/>
  <c r="BX442" i="5"/>
  <c r="AU443" i="5"/>
  <c r="BX443" i="5"/>
  <c r="AU444" i="5"/>
  <c r="BX444" i="5"/>
  <c r="AU445" i="5"/>
  <c r="BX445" i="5"/>
  <c r="AU446" i="5"/>
  <c r="BX446" i="5"/>
  <c r="AU447" i="5"/>
  <c r="BX447" i="5"/>
  <c r="AU448" i="5"/>
  <c r="BX448" i="5"/>
  <c r="AU449" i="5"/>
  <c r="BX449" i="5"/>
  <c r="AU450" i="5"/>
  <c r="BX450" i="5"/>
  <c r="AU451" i="5"/>
  <c r="BX451" i="5"/>
  <c r="BX576" i="5"/>
  <c r="BX582" i="5"/>
  <c r="AO441" i="5"/>
  <c r="BY441" i="5"/>
  <c r="AO442" i="5"/>
  <c r="BY442" i="5"/>
  <c r="AO443" i="5"/>
  <c r="BY443" i="5"/>
  <c r="AO444" i="5"/>
  <c r="BY444" i="5"/>
  <c r="AO445" i="5"/>
  <c r="BY445" i="5"/>
  <c r="AO446" i="5"/>
  <c r="BY446" i="5"/>
  <c r="AO447" i="5"/>
  <c r="BY447" i="5"/>
  <c r="AO448" i="5"/>
  <c r="BY448" i="5"/>
  <c r="AO449" i="5"/>
  <c r="BY449" i="5"/>
  <c r="AO450" i="5"/>
  <c r="BY450" i="5"/>
  <c r="AO451" i="5"/>
  <c r="BY451" i="5"/>
  <c r="BY576" i="5"/>
  <c r="BY582" i="5"/>
  <c r="BJ441" i="5"/>
  <c r="BZ441" i="5"/>
  <c r="BJ442" i="5"/>
  <c r="BZ442" i="5"/>
  <c r="BJ443" i="5"/>
  <c r="BZ443" i="5"/>
  <c r="BJ444" i="5"/>
  <c r="BZ444" i="5"/>
  <c r="BJ445" i="5"/>
  <c r="BZ445" i="5"/>
  <c r="BJ446" i="5"/>
  <c r="BZ446" i="5"/>
  <c r="BJ447" i="5"/>
  <c r="BZ447" i="5"/>
  <c r="BJ448" i="5"/>
  <c r="BZ448" i="5"/>
  <c r="BJ449" i="5"/>
  <c r="BZ449" i="5"/>
  <c r="BJ450" i="5"/>
  <c r="BZ450" i="5"/>
  <c r="BJ451" i="5"/>
  <c r="BZ451" i="5"/>
  <c r="BZ576" i="5"/>
  <c r="BZ582" i="5"/>
  <c r="CA441" i="5"/>
  <c r="CA442" i="5"/>
  <c r="CA443" i="5"/>
  <c r="CA444" i="5"/>
  <c r="CA445" i="5"/>
  <c r="CA446" i="5"/>
  <c r="CA447" i="5"/>
  <c r="CA448" i="5"/>
  <c r="CA449" i="5"/>
  <c r="CA450" i="5"/>
  <c r="CA451" i="5"/>
  <c r="CA576" i="5"/>
  <c r="CA582" i="5"/>
  <c r="CB441" i="5"/>
  <c r="CB442" i="5"/>
  <c r="CB443" i="5"/>
  <c r="CB444" i="5"/>
  <c r="CB445" i="5"/>
  <c r="CB446" i="5"/>
  <c r="CB447" i="5"/>
  <c r="CB448" i="5"/>
  <c r="CB449" i="5"/>
  <c r="CB450" i="5"/>
  <c r="CB451" i="5"/>
  <c r="CB576" i="5"/>
  <c r="CB582" i="5"/>
  <c r="BG433" i="5"/>
  <c r="CC433" i="5"/>
  <c r="BG500" i="5"/>
  <c r="CC500" i="5"/>
  <c r="CC441" i="5"/>
  <c r="CC442" i="5"/>
  <c r="CC443" i="5"/>
  <c r="CC444" i="5"/>
  <c r="CC445" i="5"/>
  <c r="CC446" i="5"/>
  <c r="CC447" i="5"/>
  <c r="CC448" i="5"/>
  <c r="CC449" i="5"/>
  <c r="CC450" i="5"/>
  <c r="CC451" i="5"/>
  <c r="CC576" i="5"/>
  <c r="CC582" i="5"/>
  <c r="BD441" i="5"/>
  <c r="CD441" i="5"/>
  <c r="BD442" i="5"/>
  <c r="CD442" i="5"/>
  <c r="BD443" i="5"/>
  <c r="CD443" i="5"/>
  <c r="BD444" i="5"/>
  <c r="CD444" i="5"/>
  <c r="BD445" i="5"/>
  <c r="CD445" i="5"/>
  <c r="BD446" i="5"/>
  <c r="CD446" i="5"/>
  <c r="BD447" i="5"/>
  <c r="CD447" i="5"/>
  <c r="BD448" i="5"/>
  <c r="CD448" i="5"/>
  <c r="BD449" i="5"/>
  <c r="CD449" i="5"/>
  <c r="BD450" i="5"/>
  <c r="CD450" i="5"/>
  <c r="BD451" i="5"/>
  <c r="CD451" i="5"/>
  <c r="CD576" i="5"/>
  <c r="CD582" i="5"/>
  <c r="BE441" i="5"/>
  <c r="CE441" i="5"/>
  <c r="BE442" i="5"/>
  <c r="CE442" i="5"/>
  <c r="BE444" i="5"/>
  <c r="CE444" i="5"/>
  <c r="BE446" i="5"/>
  <c r="CE446" i="5"/>
  <c r="BE447" i="5"/>
  <c r="CE447" i="5"/>
  <c r="BE449" i="5"/>
  <c r="CE449" i="5"/>
  <c r="CE576" i="5"/>
  <c r="CE582" i="5"/>
  <c r="BF441" i="5"/>
  <c r="CF441" i="5"/>
  <c r="BF442" i="5"/>
  <c r="CF442" i="5"/>
  <c r="BF444" i="5"/>
  <c r="CF444" i="5"/>
  <c r="BF446" i="5"/>
  <c r="CF446" i="5"/>
  <c r="BF447" i="5"/>
  <c r="CF447" i="5"/>
  <c r="BF449" i="5"/>
  <c r="CF449" i="5"/>
  <c r="CF576" i="5"/>
  <c r="CF582" i="5"/>
  <c r="CG441" i="5"/>
  <c r="CG442" i="5"/>
  <c r="CG443" i="5"/>
  <c r="CG444" i="5"/>
  <c r="CG445" i="5"/>
  <c r="CG446" i="5"/>
  <c r="CG447" i="5"/>
  <c r="CG448" i="5"/>
  <c r="CG449" i="5"/>
  <c r="CG450" i="5"/>
  <c r="CG451" i="5"/>
  <c r="CG576" i="5"/>
  <c r="CG582" i="5"/>
  <c r="CI582" i="5"/>
  <c r="CK83" i="5"/>
  <c r="CM83" i="5"/>
  <c r="AK84" i="5"/>
  <c r="BL84" i="5"/>
  <c r="AT84" i="5"/>
  <c r="BM84" i="5"/>
  <c r="BP84" i="5"/>
  <c r="BQ84" i="5"/>
  <c r="CA84" i="5"/>
  <c r="CB84" i="5"/>
  <c r="CK84" i="5"/>
  <c r="CM84" i="5"/>
  <c r="BP85" i="5"/>
  <c r="BQ85" i="5"/>
  <c r="CA85" i="5"/>
  <c r="CB85" i="5"/>
  <c r="CK85" i="5"/>
  <c r="CM85" i="5"/>
  <c r="AK86" i="5"/>
  <c r="BL86" i="5"/>
  <c r="AT86" i="5"/>
  <c r="BM86" i="5"/>
  <c r="BP86" i="5"/>
  <c r="BQ86" i="5"/>
  <c r="CA86" i="5"/>
  <c r="CB86" i="5"/>
  <c r="CK86" i="5"/>
  <c r="CM86" i="5"/>
  <c r="BP87" i="5"/>
  <c r="BQ87" i="5"/>
  <c r="CA87" i="5"/>
  <c r="CB87" i="5"/>
  <c r="CK87" i="5"/>
  <c r="CM87" i="5"/>
  <c r="AK88" i="5"/>
  <c r="BL88" i="5"/>
  <c r="BP88" i="5"/>
  <c r="BQ88" i="5"/>
  <c r="CA88" i="5"/>
  <c r="CB88" i="5"/>
  <c r="CK88" i="5"/>
  <c r="CM88" i="5"/>
  <c r="AK89" i="5"/>
  <c r="BL89" i="5"/>
  <c r="BP89" i="5"/>
  <c r="BQ89" i="5"/>
  <c r="CA89" i="5"/>
  <c r="CB89" i="5"/>
  <c r="CK89" i="5"/>
  <c r="CM89" i="5"/>
  <c r="AK90" i="5"/>
  <c r="BL90" i="5"/>
  <c r="BP90" i="5"/>
  <c r="BQ90" i="5"/>
  <c r="CA90" i="5"/>
  <c r="CB90" i="5"/>
  <c r="CK90" i="5"/>
  <c r="CM90" i="5"/>
  <c r="G91" i="4"/>
  <c r="AI91" i="5"/>
  <c r="BV91" i="5"/>
  <c r="AK91" i="5"/>
  <c r="BL91" i="5"/>
  <c r="BP91" i="5"/>
  <c r="BQ91" i="5"/>
  <c r="CA91" i="5"/>
  <c r="CB91" i="5"/>
  <c r="CK91" i="5"/>
  <c r="CM91" i="5"/>
  <c r="AK92" i="5"/>
  <c r="BL92" i="5"/>
  <c r="BP92" i="5"/>
  <c r="BQ92" i="5"/>
  <c r="CA92" i="5"/>
  <c r="CB92" i="5"/>
  <c r="CK92" i="5"/>
  <c r="CM92" i="5"/>
  <c r="BP93" i="5"/>
  <c r="BQ93" i="5"/>
  <c r="CA93" i="5"/>
  <c r="CB93" i="5"/>
  <c r="CK93" i="5"/>
  <c r="CM93" i="5"/>
  <c r="BP94" i="5"/>
  <c r="BQ94" i="5"/>
  <c r="CA94" i="5"/>
  <c r="CB94" i="5"/>
  <c r="CK94" i="5"/>
  <c r="CM94" i="5"/>
  <c r="AK95" i="5"/>
  <c r="BL95" i="5"/>
  <c r="BP95" i="5"/>
  <c r="BQ95" i="5"/>
  <c r="CA95" i="5"/>
  <c r="CB95" i="5"/>
  <c r="CK95" i="5"/>
  <c r="CM95" i="5"/>
  <c r="AK96" i="5"/>
  <c r="BL96" i="5"/>
  <c r="BP96" i="5"/>
  <c r="BQ96" i="5"/>
  <c r="AU197" i="5"/>
  <c r="BX197" i="5"/>
  <c r="BX96" i="5"/>
  <c r="CA96" i="5"/>
  <c r="CB96" i="5"/>
  <c r="CK96" i="5"/>
  <c r="CM96" i="5"/>
  <c r="AK97" i="5"/>
  <c r="BL97" i="5"/>
  <c r="BP97" i="5"/>
  <c r="BQ97" i="5"/>
  <c r="BX97" i="5"/>
  <c r="BJ97" i="5"/>
  <c r="BZ97" i="5"/>
  <c r="CA97" i="5"/>
  <c r="CB97" i="5"/>
  <c r="CK97" i="5"/>
  <c r="CM97" i="5"/>
  <c r="AK98" i="5"/>
  <c r="BL98" i="5"/>
  <c r="BP98" i="5"/>
  <c r="BQ98" i="5"/>
  <c r="BX98" i="5"/>
  <c r="BJ98" i="5"/>
  <c r="BZ98" i="5"/>
  <c r="CA98" i="5"/>
  <c r="CB98" i="5"/>
  <c r="CK98" i="5"/>
  <c r="CM98" i="5"/>
  <c r="BP99" i="5"/>
  <c r="BQ99" i="5"/>
  <c r="BX99" i="5"/>
  <c r="BJ99" i="5"/>
  <c r="BZ99" i="5"/>
  <c r="CA99" i="5"/>
  <c r="CB99" i="5"/>
  <c r="CK99" i="5"/>
  <c r="CM99" i="5"/>
  <c r="AK100" i="5"/>
  <c r="BL100" i="5"/>
  <c r="BP100" i="5"/>
  <c r="BQ100" i="5"/>
  <c r="BX100" i="5"/>
  <c r="BJ100" i="5"/>
  <c r="BZ100" i="5"/>
  <c r="CA100" i="5"/>
  <c r="CB100" i="5"/>
  <c r="CK100" i="5"/>
  <c r="CM100" i="5"/>
  <c r="AK101" i="5"/>
  <c r="BL101" i="5"/>
  <c r="BP101" i="5"/>
  <c r="BQ101" i="5"/>
  <c r="BX101" i="5"/>
  <c r="BJ101" i="5"/>
  <c r="BZ101" i="5"/>
  <c r="CA101" i="5"/>
  <c r="CB101" i="5"/>
  <c r="CK101" i="5"/>
  <c r="CM101" i="5"/>
  <c r="AK102" i="5"/>
  <c r="BL102" i="5"/>
  <c r="AT102" i="5"/>
  <c r="BM102" i="5"/>
  <c r="BB102" i="5"/>
  <c r="BO102" i="5"/>
  <c r="BP102" i="5"/>
  <c r="BA102" i="5"/>
  <c r="BQ102" i="5"/>
  <c r="BX102" i="5"/>
  <c r="BJ102" i="5"/>
  <c r="BZ102" i="5"/>
  <c r="CA102" i="5"/>
  <c r="CB102" i="5"/>
  <c r="CK102" i="5"/>
  <c r="CM102" i="5"/>
  <c r="AT103" i="5"/>
  <c r="BM103" i="5"/>
  <c r="BP103" i="5"/>
  <c r="BX103" i="5"/>
  <c r="BJ103" i="5"/>
  <c r="BZ103" i="5"/>
  <c r="CA103" i="5"/>
  <c r="CB103" i="5"/>
  <c r="CK103" i="5"/>
  <c r="CM103" i="5"/>
  <c r="AK104" i="5"/>
  <c r="BL104" i="5"/>
  <c r="BP104" i="5"/>
  <c r="BX104" i="5"/>
  <c r="BJ104" i="5"/>
  <c r="BZ104" i="5"/>
  <c r="CA104" i="5"/>
  <c r="CB104" i="5"/>
  <c r="CK104" i="5"/>
  <c r="CM104" i="5"/>
  <c r="BP105" i="5"/>
  <c r="BX105" i="5"/>
  <c r="BJ105" i="5"/>
  <c r="BZ105" i="5"/>
  <c r="CA105" i="5"/>
  <c r="CB105" i="5"/>
  <c r="CK105" i="5"/>
  <c r="CM105" i="5"/>
  <c r="AK106" i="5"/>
  <c r="BL106" i="5"/>
  <c r="BP106" i="5"/>
  <c r="BX106" i="5"/>
  <c r="BJ106" i="5"/>
  <c r="BZ106" i="5"/>
  <c r="CA106" i="5"/>
  <c r="CB106" i="5"/>
  <c r="CK106" i="5"/>
  <c r="CM106" i="5"/>
  <c r="AK107" i="5"/>
  <c r="BL107" i="5"/>
  <c r="BP107" i="5"/>
  <c r="BX107" i="5"/>
  <c r="BJ107" i="5"/>
  <c r="BZ107" i="5"/>
  <c r="CA107" i="5"/>
  <c r="CB107" i="5"/>
  <c r="CK107" i="5"/>
  <c r="CM107" i="5"/>
  <c r="AK108" i="5"/>
  <c r="BL108" i="5"/>
  <c r="BP108" i="5"/>
  <c r="BX108" i="5"/>
  <c r="BJ108" i="5"/>
  <c r="BZ108" i="5"/>
  <c r="CA108" i="5"/>
  <c r="CB108" i="5"/>
  <c r="CK108" i="5"/>
  <c r="CM108" i="5"/>
  <c r="AK109" i="5"/>
  <c r="BL109" i="5"/>
  <c r="AT109" i="5"/>
  <c r="BM109" i="5"/>
  <c r="BP109" i="5"/>
  <c r="BX109" i="5"/>
  <c r="BJ109" i="5"/>
  <c r="BZ109" i="5"/>
  <c r="CA109" i="5"/>
  <c r="CB109" i="5"/>
  <c r="CK109" i="5"/>
  <c r="CM109" i="5"/>
  <c r="G110" i="4"/>
  <c r="AI110" i="5"/>
  <c r="BV110" i="5"/>
  <c r="AK110" i="5"/>
  <c r="BL110" i="5"/>
  <c r="AT110" i="5"/>
  <c r="BM110" i="5"/>
  <c r="BP110" i="5"/>
  <c r="BX110" i="5"/>
  <c r="BJ110" i="5"/>
  <c r="BZ110" i="5"/>
  <c r="CA110" i="5"/>
  <c r="CB110" i="5"/>
  <c r="CK110" i="5"/>
  <c r="CM110" i="5"/>
  <c r="AK111" i="5"/>
  <c r="BL111" i="5"/>
  <c r="AT111" i="5"/>
  <c r="BM111" i="5"/>
  <c r="BP111" i="5"/>
  <c r="BX111" i="5"/>
  <c r="BJ111" i="5"/>
  <c r="BZ111" i="5"/>
  <c r="CA111" i="5"/>
  <c r="CB111" i="5"/>
  <c r="CK111" i="5"/>
  <c r="CM111" i="5"/>
  <c r="AT112" i="5"/>
  <c r="BM112" i="5"/>
  <c r="BP112" i="5"/>
  <c r="BX112" i="5"/>
  <c r="BJ112" i="5"/>
  <c r="BZ112" i="5"/>
  <c r="CA112" i="5"/>
  <c r="CB112" i="5"/>
  <c r="CK112" i="5"/>
  <c r="CM112" i="5"/>
  <c r="AK113" i="5"/>
  <c r="BL113" i="5"/>
  <c r="AT113" i="5"/>
  <c r="BM113" i="5"/>
  <c r="BP113" i="5"/>
  <c r="BA113" i="5"/>
  <c r="BQ113" i="5"/>
  <c r="BX113" i="5"/>
  <c r="BJ113" i="5"/>
  <c r="BZ113" i="5"/>
  <c r="CA113" i="5"/>
  <c r="CB113" i="5"/>
  <c r="BE113" i="5"/>
  <c r="CE113" i="5"/>
  <c r="CG113" i="5"/>
  <c r="CK113" i="5"/>
  <c r="CM113" i="5"/>
  <c r="AK114" i="5"/>
  <c r="BL114" i="5"/>
  <c r="AT114" i="5"/>
  <c r="BM114" i="5"/>
  <c r="BP114" i="5"/>
  <c r="BX114" i="5"/>
  <c r="BJ114" i="5"/>
  <c r="BZ114" i="5"/>
  <c r="CA114" i="5"/>
  <c r="CB114" i="5"/>
  <c r="BE114" i="5"/>
  <c r="CE114" i="5"/>
  <c r="CG114" i="5"/>
  <c r="CK114" i="5"/>
  <c r="CM114" i="5"/>
  <c r="AK115" i="5"/>
  <c r="BL115" i="5"/>
  <c r="AT115" i="5"/>
  <c r="BM115" i="5"/>
  <c r="BP115" i="5"/>
  <c r="BX115" i="5"/>
  <c r="BJ115" i="5"/>
  <c r="BZ115" i="5"/>
  <c r="CA115" i="5"/>
  <c r="CB115" i="5"/>
  <c r="BE115" i="5"/>
  <c r="CE115" i="5"/>
  <c r="CG115" i="5"/>
  <c r="CK115" i="5"/>
  <c r="CM115" i="5"/>
  <c r="G116" i="4"/>
  <c r="AI116" i="5"/>
  <c r="BV116" i="5"/>
  <c r="AK116" i="5"/>
  <c r="BL116" i="5"/>
  <c r="AT116" i="5"/>
  <c r="BM116" i="5"/>
  <c r="BP116" i="5"/>
  <c r="BX116" i="5"/>
  <c r="BJ116" i="5"/>
  <c r="BZ116" i="5"/>
  <c r="CA116" i="5"/>
  <c r="CB116" i="5"/>
  <c r="BE116" i="5"/>
  <c r="CE116" i="5"/>
  <c r="CG116" i="5"/>
  <c r="CK116" i="5"/>
  <c r="CM116" i="5"/>
  <c r="AK117" i="5"/>
  <c r="BL117" i="5"/>
  <c r="AT117" i="5"/>
  <c r="BM117" i="5"/>
  <c r="BP117" i="5"/>
  <c r="BX117" i="5"/>
  <c r="BJ117" i="5"/>
  <c r="BZ117" i="5"/>
  <c r="CA117" i="5"/>
  <c r="CB117" i="5"/>
  <c r="CG117" i="5"/>
  <c r="CK117" i="5"/>
  <c r="CM117" i="5"/>
  <c r="AK118" i="5"/>
  <c r="BL118" i="5"/>
  <c r="AT118" i="5"/>
  <c r="BM118" i="5"/>
  <c r="BP118" i="5"/>
  <c r="BX118" i="5"/>
  <c r="BJ118" i="5"/>
  <c r="BZ118" i="5"/>
  <c r="CA118" i="5"/>
  <c r="CB118" i="5"/>
  <c r="CG118" i="5"/>
  <c r="CK118" i="5"/>
  <c r="CM118" i="5"/>
  <c r="AK119" i="5"/>
  <c r="BL119" i="5"/>
  <c r="AT119" i="5"/>
  <c r="BM119" i="5"/>
  <c r="BP119" i="5"/>
  <c r="BA119" i="5"/>
  <c r="BQ119" i="5"/>
  <c r="BX119" i="5"/>
  <c r="BJ119" i="5"/>
  <c r="BZ119" i="5"/>
  <c r="CA119" i="5"/>
  <c r="CB119" i="5"/>
  <c r="CG119" i="5"/>
  <c r="CK119" i="5"/>
  <c r="CM119" i="5"/>
  <c r="AK120" i="5"/>
  <c r="BL120" i="5"/>
  <c r="BP120" i="5"/>
  <c r="BX120" i="5"/>
  <c r="BJ120" i="5"/>
  <c r="BZ120" i="5"/>
  <c r="CA120" i="5"/>
  <c r="CB120" i="5"/>
  <c r="BE120" i="5"/>
  <c r="CE120" i="5"/>
  <c r="CG120" i="5"/>
  <c r="CK120" i="5"/>
  <c r="CM120" i="5"/>
  <c r="AK121" i="5"/>
  <c r="BL121" i="5"/>
  <c r="AT121" i="5"/>
  <c r="BM121" i="5"/>
  <c r="BP121" i="5"/>
  <c r="BX121" i="5"/>
  <c r="BJ121" i="5"/>
  <c r="BZ121" i="5"/>
  <c r="CA121" i="5"/>
  <c r="CB121" i="5"/>
  <c r="BE121" i="5"/>
  <c r="CE121" i="5"/>
  <c r="CG121" i="5"/>
  <c r="CK121" i="5"/>
  <c r="CM121" i="5"/>
  <c r="AK122" i="5"/>
  <c r="BL122" i="5"/>
  <c r="AP122" i="5"/>
  <c r="BN122" i="5"/>
  <c r="BP122" i="5"/>
  <c r="BH122" i="5"/>
  <c r="BV122" i="5"/>
  <c r="BX122" i="5"/>
  <c r="BJ122" i="5"/>
  <c r="BZ122" i="5"/>
  <c r="CA122" i="5"/>
  <c r="CB122" i="5"/>
  <c r="BE122" i="5"/>
  <c r="CE122" i="5"/>
  <c r="CG122" i="5"/>
  <c r="CK122" i="5"/>
  <c r="CM122" i="5"/>
  <c r="AK123" i="5"/>
  <c r="BL123" i="5"/>
  <c r="AT123" i="5"/>
  <c r="BM123" i="5"/>
  <c r="AP123" i="5"/>
  <c r="BN123" i="5"/>
  <c r="BP123" i="5"/>
  <c r="BH123" i="5"/>
  <c r="BV123" i="5"/>
  <c r="BX123" i="5"/>
  <c r="BJ123" i="5"/>
  <c r="BZ123" i="5"/>
  <c r="CA123" i="5"/>
  <c r="CB123" i="5"/>
  <c r="CG123" i="5"/>
  <c r="CK123" i="5"/>
  <c r="CM123" i="5"/>
  <c r="AK124" i="5"/>
  <c r="BL124" i="5"/>
  <c r="AT124" i="5"/>
  <c r="BM124" i="5"/>
  <c r="AP124" i="5"/>
  <c r="BN124" i="5"/>
  <c r="BP124" i="5"/>
  <c r="BH124" i="5"/>
  <c r="BV124" i="5"/>
  <c r="BX124" i="5"/>
  <c r="BJ124" i="5"/>
  <c r="BZ124" i="5"/>
  <c r="CA124" i="5"/>
  <c r="CB124" i="5"/>
  <c r="CG124" i="5"/>
  <c r="CK124" i="5"/>
  <c r="CM124" i="5"/>
  <c r="AK125" i="5"/>
  <c r="BL125" i="5"/>
  <c r="AP125" i="5"/>
  <c r="BN125" i="5"/>
  <c r="BP125" i="5"/>
  <c r="BH125" i="5"/>
  <c r="BV125" i="5"/>
  <c r="BX125" i="5"/>
  <c r="BJ125" i="5"/>
  <c r="BZ125" i="5"/>
  <c r="CA125" i="5"/>
  <c r="CB125" i="5"/>
  <c r="CG125" i="5"/>
  <c r="CK125" i="5"/>
  <c r="CM125" i="5"/>
  <c r="AT126" i="5"/>
  <c r="BM126" i="5"/>
  <c r="AP126" i="5"/>
  <c r="BN126" i="5"/>
  <c r="BP126" i="5"/>
  <c r="BH126" i="5"/>
  <c r="BV126" i="5"/>
  <c r="BX126" i="5"/>
  <c r="BJ126" i="5"/>
  <c r="BZ126" i="5"/>
  <c r="CA126" i="5"/>
  <c r="CB126" i="5"/>
  <c r="BE126" i="5"/>
  <c r="CE126" i="5"/>
  <c r="CG126" i="5"/>
  <c r="CK126" i="5"/>
  <c r="CM126" i="5"/>
  <c r="AK127" i="5"/>
  <c r="BL127" i="5"/>
  <c r="AT127" i="5"/>
  <c r="BM127" i="5"/>
  <c r="AP127" i="5"/>
  <c r="BN127" i="5"/>
  <c r="BP127" i="5"/>
  <c r="BA127" i="5"/>
  <c r="BQ127" i="5"/>
  <c r="BH127" i="5"/>
  <c r="BV127" i="5"/>
  <c r="BX127" i="5"/>
  <c r="BJ127" i="5"/>
  <c r="BZ127" i="5"/>
  <c r="CA127" i="5"/>
  <c r="CB127" i="5"/>
  <c r="CG127" i="5"/>
  <c r="CK127" i="5"/>
  <c r="CM127" i="5"/>
  <c r="AT128" i="5"/>
  <c r="BM128" i="5"/>
  <c r="AP128" i="5"/>
  <c r="BN128" i="5"/>
  <c r="BP128" i="5"/>
  <c r="BH128" i="5"/>
  <c r="BV128" i="5"/>
  <c r="BX128" i="5"/>
  <c r="BJ128" i="5"/>
  <c r="BZ128" i="5"/>
  <c r="CA128" i="5"/>
  <c r="CB128" i="5"/>
  <c r="CG128" i="5"/>
  <c r="CK128" i="5"/>
  <c r="CM128" i="5"/>
  <c r="AP129" i="5"/>
  <c r="BN129" i="5"/>
  <c r="BP129" i="5"/>
  <c r="BH129" i="5"/>
  <c r="BV129" i="5"/>
  <c r="BX129" i="5"/>
  <c r="BJ129" i="5"/>
  <c r="BZ129" i="5"/>
  <c r="CA129" i="5"/>
  <c r="CB129" i="5"/>
  <c r="CG129" i="5"/>
  <c r="CK129" i="5"/>
  <c r="CM129" i="5"/>
  <c r="AP130" i="5"/>
  <c r="BN130" i="5"/>
  <c r="BP130" i="5"/>
  <c r="BH130" i="5"/>
  <c r="BV130" i="5"/>
  <c r="BX130" i="5"/>
  <c r="BJ130" i="5"/>
  <c r="BZ130" i="5"/>
  <c r="CA130" i="5"/>
  <c r="CB130" i="5"/>
  <c r="CG130" i="5"/>
  <c r="CK130" i="5"/>
  <c r="CM130" i="5"/>
  <c r="AT131" i="5"/>
  <c r="BM131" i="5"/>
  <c r="AP131" i="5"/>
  <c r="BN131" i="5"/>
  <c r="BP131" i="5"/>
  <c r="BH131" i="5"/>
  <c r="BV131" i="5"/>
  <c r="BX131" i="5"/>
  <c r="BJ131" i="5"/>
  <c r="BZ131" i="5"/>
  <c r="CA131" i="5"/>
  <c r="CB131" i="5"/>
  <c r="CG131" i="5"/>
  <c r="CK131" i="5"/>
  <c r="CM131" i="5"/>
  <c r="AP132" i="5"/>
  <c r="BN132" i="5"/>
  <c r="BP132" i="5"/>
  <c r="BH132" i="5"/>
  <c r="BV132" i="5"/>
  <c r="BX132" i="5"/>
  <c r="BJ132" i="5"/>
  <c r="BZ132" i="5"/>
  <c r="CA132" i="5"/>
  <c r="CB132" i="5"/>
  <c r="CG132" i="5"/>
  <c r="CK132" i="5"/>
  <c r="CM132" i="5"/>
  <c r="AK133" i="5"/>
  <c r="BL133" i="5"/>
  <c r="AP133" i="5"/>
  <c r="BN133" i="5"/>
  <c r="BP133" i="5"/>
  <c r="BH133" i="5"/>
  <c r="BV133" i="5"/>
  <c r="BX133" i="5"/>
  <c r="BJ133" i="5"/>
  <c r="BZ133" i="5"/>
  <c r="CA133" i="5"/>
  <c r="CB133" i="5"/>
  <c r="CG133" i="5"/>
  <c r="CK133" i="5"/>
  <c r="CM133" i="5"/>
  <c r="AP134" i="5"/>
  <c r="BN134" i="5"/>
  <c r="BP134" i="5"/>
  <c r="BH134" i="5"/>
  <c r="BV134" i="5"/>
  <c r="BX134" i="5"/>
  <c r="BJ134" i="5"/>
  <c r="BZ134" i="5"/>
  <c r="CA134" i="5"/>
  <c r="CB134" i="5"/>
  <c r="CG134" i="5"/>
  <c r="CK134" i="5"/>
  <c r="CM134" i="5"/>
  <c r="AK135" i="5"/>
  <c r="BL135" i="5"/>
  <c r="AP135" i="5"/>
  <c r="BN135" i="5"/>
  <c r="BP135" i="5"/>
  <c r="BH135" i="5"/>
  <c r="BV135" i="5"/>
  <c r="BX135" i="5"/>
  <c r="BJ135" i="5"/>
  <c r="BZ135" i="5"/>
  <c r="CA135" i="5"/>
  <c r="CB135" i="5"/>
  <c r="CG135" i="5"/>
  <c r="CK135" i="5"/>
  <c r="CM135" i="5"/>
  <c r="AK136" i="5"/>
  <c r="BL136" i="5"/>
  <c r="AP136" i="5"/>
  <c r="BN136" i="5"/>
  <c r="BP136" i="5"/>
  <c r="BH136" i="5"/>
  <c r="BV136" i="5"/>
  <c r="BX136" i="5"/>
  <c r="BJ136" i="5"/>
  <c r="BZ136" i="5"/>
  <c r="CA136" i="5"/>
  <c r="CB136" i="5"/>
  <c r="CG136" i="5"/>
  <c r="CK136" i="5"/>
  <c r="CM136" i="5"/>
  <c r="AP137" i="5"/>
  <c r="BN137" i="5"/>
  <c r="BB137" i="5"/>
  <c r="BO137" i="5"/>
  <c r="BP137" i="5"/>
  <c r="BH137" i="5"/>
  <c r="BV137" i="5"/>
  <c r="BX137" i="5"/>
  <c r="BJ137" i="5"/>
  <c r="BZ137" i="5"/>
  <c r="CA137" i="5"/>
  <c r="CB137" i="5"/>
  <c r="CG137" i="5"/>
  <c r="CK137" i="5"/>
  <c r="CM137" i="5"/>
  <c r="AP138" i="5"/>
  <c r="BN138" i="5"/>
  <c r="BP138" i="5"/>
  <c r="BH138" i="5"/>
  <c r="BV138" i="5"/>
  <c r="BX138" i="5"/>
  <c r="BJ138" i="5"/>
  <c r="BZ138" i="5"/>
  <c r="CA138" i="5"/>
  <c r="CB138" i="5"/>
  <c r="CG138" i="5"/>
  <c r="CK138" i="5"/>
  <c r="CM138" i="5"/>
  <c r="AP139" i="5"/>
  <c r="BN139" i="5"/>
  <c r="BP139" i="5"/>
  <c r="BH139" i="5"/>
  <c r="BV139" i="5"/>
  <c r="BX139" i="5"/>
  <c r="BJ139" i="5"/>
  <c r="BZ139" i="5"/>
  <c r="CA139" i="5"/>
  <c r="CB139" i="5"/>
  <c r="CG139" i="5"/>
  <c r="CK139" i="5"/>
  <c r="CM139" i="5"/>
  <c r="AT140" i="5"/>
  <c r="BM140" i="5"/>
  <c r="AP140" i="5"/>
  <c r="BN140" i="5"/>
  <c r="BP140" i="5"/>
  <c r="BH140" i="5"/>
  <c r="BV140" i="5"/>
  <c r="BX140" i="5"/>
  <c r="BJ140" i="5"/>
  <c r="BZ140" i="5"/>
  <c r="CA140" i="5"/>
  <c r="CB140" i="5"/>
  <c r="CG140" i="5"/>
  <c r="CK140" i="5"/>
  <c r="CM140" i="5"/>
  <c r="AK141" i="5"/>
  <c r="BL141" i="5"/>
  <c r="AP141" i="5"/>
  <c r="BN141" i="5"/>
  <c r="BP141" i="5"/>
  <c r="BH141" i="5"/>
  <c r="BV141" i="5"/>
  <c r="BX141" i="5"/>
  <c r="BJ141" i="5"/>
  <c r="BZ141" i="5"/>
  <c r="CA141" i="5"/>
  <c r="CB141" i="5"/>
  <c r="CG141" i="5"/>
  <c r="CK141" i="5"/>
  <c r="CM141" i="5"/>
  <c r="AK142" i="5"/>
  <c r="BL142" i="5"/>
  <c r="AP142" i="5"/>
  <c r="BN142" i="5"/>
  <c r="BP142" i="5"/>
  <c r="BH142" i="5"/>
  <c r="BV142" i="5"/>
  <c r="BX142" i="5"/>
  <c r="BJ142" i="5"/>
  <c r="BZ142" i="5"/>
  <c r="CA142" i="5"/>
  <c r="CB142" i="5"/>
  <c r="CG142" i="5"/>
  <c r="CK142" i="5"/>
  <c r="CM142" i="5"/>
  <c r="AP143" i="5"/>
  <c r="BN143" i="5"/>
  <c r="BP143" i="5"/>
  <c r="BH143" i="5"/>
  <c r="BV143" i="5"/>
  <c r="BX143" i="5"/>
  <c r="BJ143" i="5"/>
  <c r="BZ143" i="5"/>
  <c r="CA143" i="5"/>
  <c r="CB143" i="5"/>
  <c r="CG143" i="5"/>
  <c r="CK143" i="5"/>
  <c r="CM143" i="5"/>
  <c r="AK144" i="5"/>
  <c r="BL144" i="5"/>
  <c r="AP144" i="5"/>
  <c r="BN144" i="5"/>
  <c r="BP144" i="5"/>
  <c r="BH144" i="5"/>
  <c r="BV144" i="5"/>
  <c r="BX144" i="5"/>
  <c r="BJ144" i="5"/>
  <c r="BZ144" i="5"/>
  <c r="CA144" i="5"/>
  <c r="CB144" i="5"/>
  <c r="CG144" i="5"/>
  <c r="CK144" i="5"/>
  <c r="CM144" i="5"/>
  <c r="AK145" i="5"/>
  <c r="BL145" i="5"/>
  <c r="AT145" i="5"/>
  <c r="BM145" i="5"/>
  <c r="AP145" i="5"/>
  <c r="BN145" i="5"/>
  <c r="BP145" i="5"/>
  <c r="BH145" i="5"/>
  <c r="BV145" i="5"/>
  <c r="BX145" i="5"/>
  <c r="BJ145" i="5"/>
  <c r="BZ145" i="5"/>
  <c r="CA145" i="5"/>
  <c r="CB145" i="5"/>
  <c r="CG145" i="5"/>
  <c r="CK145" i="5"/>
  <c r="CM145" i="5"/>
  <c r="AK146" i="5"/>
  <c r="BL146" i="5"/>
  <c r="AP146" i="5"/>
  <c r="BN146" i="5"/>
  <c r="BP146" i="5"/>
  <c r="BH146" i="5"/>
  <c r="BV146" i="5"/>
  <c r="BX146" i="5"/>
  <c r="BJ146" i="5"/>
  <c r="BZ146" i="5"/>
  <c r="CA146" i="5"/>
  <c r="CB146" i="5"/>
  <c r="CG146" i="5"/>
  <c r="CK146" i="5"/>
  <c r="CM146" i="5"/>
  <c r="AK147" i="5"/>
  <c r="BL147" i="5"/>
  <c r="AT147" i="5"/>
  <c r="BM147" i="5"/>
  <c r="AP147" i="5"/>
  <c r="BN147" i="5"/>
  <c r="BP147" i="5"/>
  <c r="BX147" i="5"/>
  <c r="BJ147" i="5"/>
  <c r="BZ147" i="5"/>
  <c r="CA147" i="5"/>
  <c r="CB147" i="5"/>
  <c r="BE147" i="5"/>
  <c r="CE147" i="5"/>
  <c r="CG147" i="5"/>
  <c r="CK147" i="5"/>
  <c r="CM147" i="5"/>
  <c r="AK148" i="5"/>
  <c r="BL148" i="5"/>
  <c r="AP148" i="5"/>
  <c r="BN148" i="5"/>
  <c r="BP148" i="5"/>
  <c r="BX148" i="5"/>
  <c r="BJ148" i="5"/>
  <c r="BZ148" i="5"/>
  <c r="CA148" i="5"/>
  <c r="CB148" i="5"/>
  <c r="CG148" i="5"/>
  <c r="CK148" i="5"/>
  <c r="CM148" i="5"/>
  <c r="AP149" i="5"/>
  <c r="BN149" i="5"/>
  <c r="BP149" i="5"/>
  <c r="BX149" i="5"/>
  <c r="BJ149" i="5"/>
  <c r="BZ149" i="5"/>
  <c r="CA149" i="5"/>
  <c r="CB149" i="5"/>
  <c r="CG149" i="5"/>
  <c r="CK149" i="5"/>
  <c r="CM149" i="5"/>
  <c r="AP150" i="5"/>
  <c r="BN150" i="5"/>
  <c r="BP150" i="5"/>
  <c r="BX150" i="5"/>
  <c r="BJ150" i="5"/>
  <c r="BZ150" i="5"/>
  <c r="CA150" i="5"/>
  <c r="CB150" i="5"/>
  <c r="CG150" i="5"/>
  <c r="CK150" i="5"/>
  <c r="CM150" i="5"/>
  <c r="AP151" i="5"/>
  <c r="BN151" i="5"/>
  <c r="BP151" i="5"/>
  <c r="BX151" i="5"/>
  <c r="BJ151" i="5"/>
  <c r="BZ151" i="5"/>
  <c r="CA151" i="5"/>
  <c r="CB151" i="5"/>
  <c r="CG151" i="5"/>
  <c r="CK151" i="5"/>
  <c r="CM151" i="5"/>
  <c r="AP152" i="5"/>
  <c r="BN152" i="5"/>
  <c r="BP152" i="5"/>
  <c r="BX152" i="5"/>
  <c r="BJ152" i="5"/>
  <c r="BZ152" i="5"/>
  <c r="CA152" i="5"/>
  <c r="CB152" i="5"/>
  <c r="CG152" i="5"/>
  <c r="CK152" i="5"/>
  <c r="CM152" i="5"/>
  <c r="AP153" i="5"/>
  <c r="BN153" i="5"/>
  <c r="BP153" i="5"/>
  <c r="BX153" i="5"/>
  <c r="BJ153" i="5"/>
  <c r="BZ153" i="5"/>
  <c r="CA153" i="5"/>
  <c r="CB153" i="5"/>
  <c r="CG153" i="5"/>
  <c r="CK153" i="5"/>
  <c r="CM153" i="5"/>
  <c r="AK154" i="5"/>
  <c r="BL154" i="5"/>
  <c r="AP154" i="5"/>
  <c r="BN154" i="5"/>
  <c r="BP154" i="5"/>
  <c r="BX154" i="5"/>
  <c r="BJ154" i="5"/>
  <c r="BZ154" i="5"/>
  <c r="CA154" i="5"/>
  <c r="CB154" i="5"/>
  <c r="CG154" i="5"/>
  <c r="CK154" i="5"/>
  <c r="CM154" i="5"/>
  <c r="AT155" i="5"/>
  <c r="BM155" i="5"/>
  <c r="AP155" i="5"/>
  <c r="BN155" i="5"/>
  <c r="BP155" i="5"/>
  <c r="BA155" i="5"/>
  <c r="BQ155" i="5"/>
  <c r="BX155" i="5"/>
  <c r="BJ155" i="5"/>
  <c r="BZ155" i="5"/>
  <c r="CA155" i="5"/>
  <c r="CB155" i="5"/>
  <c r="BE155" i="5"/>
  <c r="CE155" i="5"/>
  <c r="CG155" i="5"/>
  <c r="CK155" i="5"/>
  <c r="CM155" i="5"/>
  <c r="AK156" i="5"/>
  <c r="BL156" i="5"/>
  <c r="AP156" i="5"/>
  <c r="BN156" i="5"/>
  <c r="BP156" i="5"/>
  <c r="BA156" i="5"/>
  <c r="BQ156" i="5"/>
  <c r="BX156" i="5"/>
  <c r="BJ156" i="5"/>
  <c r="BZ156" i="5"/>
  <c r="CA156" i="5"/>
  <c r="CB156" i="5"/>
  <c r="CG156" i="5"/>
  <c r="CK156" i="5"/>
  <c r="CM156" i="5"/>
  <c r="AK157" i="5"/>
  <c r="BL157" i="5"/>
  <c r="AT157" i="5"/>
  <c r="BM157" i="5"/>
  <c r="AP157" i="5"/>
  <c r="BN157" i="5"/>
  <c r="BP157" i="5"/>
  <c r="BA157" i="5"/>
  <c r="BQ157" i="5"/>
  <c r="BX157" i="5"/>
  <c r="BJ157" i="5"/>
  <c r="BZ157" i="5"/>
  <c r="CA157" i="5"/>
  <c r="CB157" i="5"/>
  <c r="CG157" i="5"/>
  <c r="CK157" i="5"/>
  <c r="CM157" i="5"/>
  <c r="AK158" i="5"/>
  <c r="BL158" i="5"/>
  <c r="AT158" i="5"/>
  <c r="BM158" i="5"/>
  <c r="AP158" i="5"/>
  <c r="BN158" i="5"/>
  <c r="BP158" i="5"/>
  <c r="BA158" i="5"/>
  <c r="BQ158" i="5"/>
  <c r="BX158" i="5"/>
  <c r="BJ158" i="5"/>
  <c r="BZ158" i="5"/>
  <c r="CA158" i="5"/>
  <c r="CB158" i="5"/>
  <c r="CG158" i="5"/>
  <c r="CK158" i="5"/>
  <c r="CM158" i="5"/>
  <c r="AK159" i="5"/>
  <c r="BL159" i="5"/>
  <c r="AP159" i="5"/>
  <c r="BN159" i="5"/>
  <c r="BP159" i="5"/>
  <c r="BX159" i="5"/>
  <c r="BJ159" i="5"/>
  <c r="BZ159" i="5"/>
  <c r="CA159" i="5"/>
  <c r="CB159" i="5"/>
  <c r="CG159" i="5"/>
  <c r="CK159" i="5"/>
  <c r="CM159" i="5"/>
  <c r="AK160" i="5"/>
  <c r="BL160" i="5"/>
  <c r="AP160" i="5"/>
  <c r="BN160" i="5"/>
  <c r="BP160" i="5"/>
  <c r="BX160" i="5"/>
  <c r="BJ160" i="5"/>
  <c r="BZ160" i="5"/>
  <c r="CA160" i="5"/>
  <c r="CB160" i="5"/>
  <c r="CG160" i="5"/>
  <c r="CK160" i="5"/>
  <c r="CM160" i="5"/>
  <c r="AK161" i="5"/>
  <c r="BL161" i="5"/>
  <c r="AT161" i="5"/>
  <c r="BM161" i="5"/>
  <c r="AP161" i="5"/>
  <c r="BN161" i="5"/>
  <c r="BP161" i="5"/>
  <c r="BX161" i="5"/>
  <c r="BJ161" i="5"/>
  <c r="BZ161" i="5"/>
  <c r="CA161" i="5"/>
  <c r="AW161" i="5"/>
  <c r="BS161" i="5"/>
  <c r="CB161" i="5"/>
  <c r="BE161" i="5"/>
  <c r="CE161" i="5"/>
  <c r="CG161" i="5"/>
  <c r="CK161" i="5"/>
  <c r="CM161" i="5"/>
  <c r="AP162" i="5"/>
  <c r="BN162" i="5"/>
  <c r="BP162" i="5"/>
  <c r="BX162" i="5"/>
  <c r="BJ162" i="5"/>
  <c r="BZ162" i="5"/>
  <c r="CA162" i="5"/>
  <c r="CB162" i="5"/>
  <c r="CG162" i="5"/>
  <c r="CK162" i="5"/>
  <c r="CM162" i="5"/>
  <c r="AP163" i="5"/>
  <c r="BN163" i="5"/>
  <c r="BP163" i="5"/>
  <c r="BX163" i="5"/>
  <c r="BJ163" i="5"/>
  <c r="BZ163" i="5"/>
  <c r="CA163" i="5"/>
  <c r="CB163" i="5"/>
  <c r="CG163" i="5"/>
  <c r="CK163" i="5"/>
  <c r="CM163" i="5"/>
  <c r="AP164" i="5"/>
  <c r="BN164" i="5"/>
  <c r="BP164" i="5"/>
  <c r="BX164" i="5"/>
  <c r="BJ164" i="5"/>
  <c r="BZ164" i="5"/>
  <c r="CA164" i="5"/>
  <c r="CB164" i="5"/>
  <c r="CG164" i="5"/>
  <c r="CK164" i="5"/>
  <c r="CM164" i="5"/>
  <c r="AK165" i="5"/>
  <c r="BL165" i="5"/>
  <c r="AP165" i="5"/>
  <c r="BN165" i="5"/>
  <c r="BP165" i="5"/>
  <c r="BX165" i="5"/>
  <c r="BJ165" i="5"/>
  <c r="BZ165" i="5"/>
  <c r="CA165" i="5"/>
  <c r="CB165" i="5"/>
  <c r="CG165" i="5"/>
  <c r="CK165" i="5"/>
  <c r="CM165" i="5"/>
  <c r="AK166" i="5"/>
  <c r="BL166" i="5"/>
  <c r="AP166" i="5"/>
  <c r="BN166" i="5"/>
  <c r="BB166" i="5"/>
  <c r="BO166" i="5"/>
  <c r="BP166" i="5"/>
  <c r="BX166" i="5"/>
  <c r="BJ166" i="5"/>
  <c r="BZ166" i="5"/>
  <c r="CA166" i="5"/>
  <c r="CB166" i="5"/>
  <c r="CG166" i="5"/>
  <c r="CK166" i="5"/>
  <c r="CM166" i="5"/>
  <c r="AK167" i="5"/>
  <c r="BL167" i="5"/>
  <c r="AT167" i="5"/>
  <c r="BM167" i="5"/>
  <c r="AP167" i="5"/>
  <c r="BN167" i="5"/>
  <c r="BB167" i="5"/>
  <c r="BO167" i="5"/>
  <c r="BP167" i="5"/>
  <c r="BX167" i="5"/>
  <c r="BJ167" i="5"/>
  <c r="BZ167" i="5"/>
  <c r="CA167" i="5"/>
  <c r="CB167" i="5"/>
  <c r="CG167" i="5"/>
  <c r="CK167" i="5"/>
  <c r="CM167" i="5"/>
  <c r="AK168" i="5"/>
  <c r="BL168" i="5"/>
  <c r="AT168" i="5"/>
  <c r="BM168" i="5"/>
  <c r="AP168" i="5"/>
  <c r="BN168" i="5"/>
  <c r="BB168" i="5"/>
  <c r="BO168" i="5"/>
  <c r="BP168" i="5"/>
  <c r="BA168" i="5"/>
  <c r="BQ168" i="5"/>
  <c r="BX168" i="5"/>
  <c r="BJ168" i="5"/>
  <c r="BZ168" i="5"/>
  <c r="CA168" i="5"/>
  <c r="CB168" i="5"/>
  <c r="CG168" i="5"/>
  <c r="CK168" i="5"/>
  <c r="CM168" i="5"/>
  <c r="AP169" i="5"/>
  <c r="BN169" i="5"/>
  <c r="BP169" i="5"/>
  <c r="BX169" i="5"/>
  <c r="BJ169" i="5"/>
  <c r="BZ169" i="5"/>
  <c r="CA169" i="5"/>
  <c r="CB169" i="5"/>
  <c r="CG169" i="5"/>
  <c r="CK169" i="5"/>
  <c r="CM169" i="5"/>
  <c r="AP170" i="5"/>
  <c r="BN170" i="5"/>
  <c r="BP170" i="5"/>
  <c r="BX170" i="5"/>
  <c r="BJ170" i="5"/>
  <c r="BZ170" i="5"/>
  <c r="CA170" i="5"/>
  <c r="CB170" i="5"/>
  <c r="CG170" i="5"/>
  <c r="CK170" i="5"/>
  <c r="CM170" i="5"/>
  <c r="AK171" i="5"/>
  <c r="BL171" i="5"/>
  <c r="AP171" i="5"/>
  <c r="BN171" i="5"/>
  <c r="BB171" i="5"/>
  <c r="BO171" i="5"/>
  <c r="BP171" i="5"/>
  <c r="BX171" i="5"/>
  <c r="BJ171" i="5"/>
  <c r="BZ171" i="5"/>
  <c r="CA171" i="5"/>
  <c r="AW171" i="5"/>
  <c r="BS171" i="5"/>
  <c r="CB171" i="5"/>
  <c r="CG171" i="5"/>
  <c r="CK171" i="5"/>
  <c r="CM171" i="5"/>
  <c r="AK172" i="5"/>
  <c r="BL172" i="5"/>
  <c r="AT172" i="5"/>
  <c r="BM172" i="5"/>
  <c r="AP172" i="5"/>
  <c r="BN172" i="5"/>
  <c r="BP172" i="5"/>
  <c r="BX172" i="5"/>
  <c r="BJ172" i="5"/>
  <c r="BZ172" i="5"/>
  <c r="CA172" i="5"/>
  <c r="CB172" i="5"/>
  <c r="CG172" i="5"/>
  <c r="CK172" i="5"/>
  <c r="CM172" i="5"/>
  <c r="AP173" i="5"/>
  <c r="BN173" i="5"/>
  <c r="BP173" i="5"/>
  <c r="BX173" i="5"/>
  <c r="BJ173" i="5"/>
  <c r="BZ173" i="5"/>
  <c r="CA173" i="5"/>
  <c r="CB173" i="5"/>
  <c r="CG173" i="5"/>
  <c r="CK173" i="5"/>
  <c r="CM173" i="5"/>
  <c r="AK174" i="5"/>
  <c r="BL174" i="5"/>
  <c r="AT174" i="5"/>
  <c r="BM174" i="5"/>
  <c r="AP174" i="5"/>
  <c r="BN174" i="5"/>
  <c r="BB174" i="5"/>
  <c r="BO174" i="5"/>
  <c r="BP174" i="5"/>
  <c r="BA174" i="5"/>
  <c r="BQ174" i="5"/>
  <c r="BX174" i="5"/>
  <c r="BJ174" i="5"/>
  <c r="BZ174" i="5"/>
  <c r="CA174" i="5"/>
  <c r="CB174" i="5"/>
  <c r="BE174" i="5"/>
  <c r="CE174" i="5"/>
  <c r="CG174" i="5"/>
  <c r="CK174" i="5"/>
  <c r="CM174" i="5"/>
  <c r="AP175" i="5"/>
  <c r="BN175" i="5"/>
  <c r="BP175" i="5"/>
  <c r="BX175" i="5"/>
  <c r="BJ175" i="5"/>
  <c r="BZ175" i="5"/>
  <c r="CA175" i="5"/>
  <c r="CB175" i="5"/>
  <c r="CG175" i="5"/>
  <c r="CK175" i="5"/>
  <c r="CM175" i="5"/>
  <c r="AK176" i="5"/>
  <c r="BL176" i="5"/>
  <c r="AP176" i="5"/>
  <c r="BN176" i="5"/>
  <c r="BB176" i="5"/>
  <c r="BO176" i="5"/>
  <c r="BP176" i="5"/>
  <c r="BX176" i="5"/>
  <c r="BJ176" i="5"/>
  <c r="BZ176" i="5"/>
  <c r="CA176" i="5"/>
  <c r="CB176" i="5"/>
  <c r="CG176" i="5"/>
  <c r="CK176" i="5"/>
  <c r="CM176" i="5"/>
  <c r="AK177" i="5"/>
  <c r="BL177" i="5"/>
  <c r="AP177" i="5"/>
  <c r="BN177" i="5"/>
  <c r="BP177" i="5"/>
  <c r="BX177" i="5"/>
  <c r="BJ177" i="5"/>
  <c r="BZ177" i="5"/>
  <c r="CA177" i="5"/>
  <c r="CB177" i="5"/>
  <c r="BE177" i="5"/>
  <c r="CE177" i="5"/>
  <c r="CG177" i="5"/>
  <c r="CK177" i="5"/>
  <c r="CM177" i="5"/>
  <c r="AK178" i="5"/>
  <c r="BL178" i="5"/>
  <c r="AP178" i="5"/>
  <c r="BN178" i="5"/>
  <c r="BP178" i="5"/>
  <c r="BX178" i="5"/>
  <c r="BJ178" i="5"/>
  <c r="BZ178" i="5"/>
  <c r="CA178" i="5"/>
  <c r="CB178" i="5"/>
  <c r="CG178" i="5"/>
  <c r="CK178" i="5"/>
  <c r="CM178" i="5"/>
  <c r="AK179" i="5"/>
  <c r="BL179" i="5"/>
  <c r="AT179" i="5"/>
  <c r="BM179" i="5"/>
  <c r="AP179" i="5"/>
  <c r="BN179" i="5"/>
  <c r="BB179" i="5"/>
  <c r="BO179" i="5"/>
  <c r="BP179" i="5"/>
  <c r="BA179" i="5"/>
  <c r="BQ179" i="5"/>
  <c r="BX179" i="5"/>
  <c r="BJ179" i="5"/>
  <c r="BZ179" i="5"/>
  <c r="CA179" i="5"/>
  <c r="CB179" i="5"/>
  <c r="BE179" i="5"/>
  <c r="CE179" i="5"/>
  <c r="CG179" i="5"/>
  <c r="CK179" i="5"/>
  <c r="CM179" i="5"/>
  <c r="AK180" i="5"/>
  <c r="BL180" i="5"/>
  <c r="AT180" i="5"/>
  <c r="BM180" i="5"/>
  <c r="AP180" i="5"/>
  <c r="BN180" i="5"/>
  <c r="BP180" i="5"/>
  <c r="BX180" i="5"/>
  <c r="BJ180" i="5"/>
  <c r="BZ180" i="5"/>
  <c r="CA180" i="5"/>
  <c r="CB180" i="5"/>
  <c r="CG180" i="5"/>
  <c r="CK180" i="5"/>
  <c r="CM180" i="5"/>
  <c r="AK181" i="5"/>
  <c r="BL181" i="5"/>
  <c r="AT181" i="5"/>
  <c r="BM181" i="5"/>
  <c r="AP181" i="5"/>
  <c r="BN181" i="5"/>
  <c r="BP181" i="5"/>
  <c r="BX181" i="5"/>
  <c r="BJ181" i="5"/>
  <c r="BZ181" i="5"/>
  <c r="CA181" i="5"/>
  <c r="CB181" i="5"/>
  <c r="CG181" i="5"/>
  <c r="CK181" i="5"/>
  <c r="CM181" i="5"/>
  <c r="AK182" i="5"/>
  <c r="BL182" i="5"/>
  <c r="AT182" i="5"/>
  <c r="BM182" i="5"/>
  <c r="AP182" i="5"/>
  <c r="BN182" i="5"/>
  <c r="BP182" i="5"/>
  <c r="BX182" i="5"/>
  <c r="BJ182" i="5"/>
  <c r="BZ182" i="5"/>
  <c r="CA182" i="5"/>
  <c r="CB182" i="5"/>
  <c r="CG182" i="5"/>
  <c r="CK182" i="5"/>
  <c r="CM182" i="5"/>
  <c r="AK183" i="5"/>
  <c r="BL183" i="5"/>
  <c r="AT183" i="5"/>
  <c r="BM183" i="5"/>
  <c r="AP183" i="5"/>
  <c r="BN183" i="5"/>
  <c r="BP183" i="5"/>
  <c r="BX183" i="5"/>
  <c r="BJ183" i="5"/>
  <c r="BZ183" i="5"/>
  <c r="CA183" i="5"/>
  <c r="CB183" i="5"/>
  <c r="CG183" i="5"/>
  <c r="CK183" i="5"/>
  <c r="CM183" i="5"/>
  <c r="AK184" i="5"/>
  <c r="BL184" i="5"/>
  <c r="AT184" i="5"/>
  <c r="BM184" i="5"/>
  <c r="AP184" i="5"/>
  <c r="BN184" i="5"/>
  <c r="BP184" i="5"/>
  <c r="BX184" i="5"/>
  <c r="BJ184" i="5"/>
  <c r="BZ184" i="5"/>
  <c r="CA184" i="5"/>
  <c r="CB184" i="5"/>
  <c r="CG184" i="5"/>
  <c r="CK184" i="5"/>
  <c r="CM184" i="5"/>
  <c r="AK185" i="5"/>
  <c r="BL185" i="5"/>
  <c r="AT185" i="5"/>
  <c r="BM185" i="5"/>
  <c r="AP185" i="5"/>
  <c r="BN185" i="5"/>
  <c r="BB185" i="5"/>
  <c r="BO185" i="5"/>
  <c r="BP185" i="5"/>
  <c r="BA185" i="5"/>
  <c r="BQ185" i="5"/>
  <c r="BX185" i="5"/>
  <c r="BJ185" i="5"/>
  <c r="BZ185" i="5"/>
  <c r="CA185" i="5"/>
  <c r="CB185" i="5"/>
  <c r="CG185" i="5"/>
  <c r="CK185" i="5"/>
  <c r="CM185" i="5"/>
  <c r="AK186" i="5"/>
  <c r="BL186" i="5"/>
  <c r="AP186" i="5"/>
  <c r="BN186" i="5"/>
  <c r="BP186" i="5"/>
  <c r="BX186" i="5"/>
  <c r="BJ186" i="5"/>
  <c r="BZ186" i="5"/>
  <c r="CA186" i="5"/>
  <c r="CB186" i="5"/>
  <c r="CG186" i="5"/>
  <c r="CK186" i="5"/>
  <c r="CM186" i="5"/>
  <c r="AK187" i="5"/>
  <c r="BL187" i="5"/>
  <c r="AT187" i="5"/>
  <c r="BM187" i="5"/>
  <c r="AP187" i="5"/>
  <c r="BN187" i="5"/>
  <c r="BP187" i="5"/>
  <c r="BX187" i="5"/>
  <c r="BJ187" i="5"/>
  <c r="BZ187" i="5"/>
  <c r="CA187" i="5"/>
  <c r="CB187" i="5"/>
  <c r="BE187" i="5"/>
  <c r="CE187" i="5"/>
  <c r="CG187" i="5"/>
  <c r="CK187" i="5"/>
  <c r="CM187" i="5"/>
  <c r="AK188" i="5"/>
  <c r="BL188" i="5"/>
  <c r="AT188" i="5"/>
  <c r="BM188" i="5"/>
  <c r="AP188" i="5"/>
  <c r="BN188" i="5"/>
  <c r="BP188" i="5"/>
  <c r="BA188" i="5"/>
  <c r="BQ188" i="5"/>
  <c r="BX188" i="5"/>
  <c r="BJ188" i="5"/>
  <c r="BZ188" i="5"/>
  <c r="CA188" i="5"/>
  <c r="CB188" i="5"/>
  <c r="CG188" i="5"/>
  <c r="CK188" i="5"/>
  <c r="CM188" i="5"/>
  <c r="AK189" i="5"/>
  <c r="BL189" i="5"/>
  <c r="AP189" i="5"/>
  <c r="BN189" i="5"/>
  <c r="BB189" i="5"/>
  <c r="BO189" i="5"/>
  <c r="BP189" i="5"/>
  <c r="BX189" i="5"/>
  <c r="BJ189" i="5"/>
  <c r="BZ189" i="5"/>
  <c r="CA189" i="5"/>
  <c r="CB189" i="5"/>
  <c r="CG189" i="5"/>
  <c r="CK189" i="5"/>
  <c r="CM189" i="5"/>
  <c r="AK190" i="5"/>
  <c r="BL190" i="5"/>
  <c r="AP190" i="5"/>
  <c r="BN190" i="5"/>
  <c r="BP190" i="5"/>
  <c r="BX190" i="5"/>
  <c r="BJ190" i="5"/>
  <c r="BZ190" i="5"/>
  <c r="CA190" i="5"/>
  <c r="CB190" i="5"/>
  <c r="CG190" i="5"/>
  <c r="CK190" i="5"/>
  <c r="CM190" i="5"/>
  <c r="AK191" i="5"/>
  <c r="BL191" i="5"/>
  <c r="AP191" i="5"/>
  <c r="BN191" i="5"/>
  <c r="BP191" i="5"/>
  <c r="BX191" i="5"/>
  <c r="BJ191" i="5"/>
  <c r="BZ191" i="5"/>
  <c r="CA191" i="5"/>
  <c r="CB191" i="5"/>
  <c r="CG191" i="5"/>
  <c r="CK191" i="5"/>
  <c r="CM191" i="5"/>
  <c r="AK192" i="5"/>
  <c r="BL192" i="5"/>
  <c r="AP192" i="5"/>
  <c r="BN192" i="5"/>
  <c r="BP192" i="5"/>
  <c r="BX192" i="5"/>
  <c r="BJ192" i="5"/>
  <c r="BZ192" i="5"/>
  <c r="CA192" i="5"/>
  <c r="CB192" i="5"/>
  <c r="CG192" i="5"/>
  <c r="CK192" i="5"/>
  <c r="CM192" i="5"/>
  <c r="AP193" i="5"/>
  <c r="BN193" i="5"/>
  <c r="BP193" i="5"/>
  <c r="BX193" i="5"/>
  <c r="BJ193" i="5"/>
  <c r="BZ193" i="5"/>
  <c r="CA193" i="5"/>
  <c r="AW193" i="5"/>
  <c r="BS193" i="5"/>
  <c r="CB193" i="5"/>
  <c r="CG193" i="5"/>
  <c r="CK193" i="5"/>
  <c r="CM193" i="5"/>
  <c r="AK194" i="5"/>
  <c r="BL194" i="5"/>
  <c r="AP194" i="5"/>
  <c r="BN194" i="5"/>
  <c r="BP194" i="5"/>
  <c r="BX194" i="5"/>
  <c r="BJ194" i="5"/>
  <c r="BZ194" i="5"/>
  <c r="CA194" i="5"/>
  <c r="CB194" i="5"/>
  <c r="CG194" i="5"/>
  <c r="CK194" i="5"/>
  <c r="CM194" i="5"/>
  <c r="AK195" i="5"/>
  <c r="BL195" i="5"/>
  <c r="AP195" i="5"/>
  <c r="BN195" i="5"/>
  <c r="BP195" i="5"/>
  <c r="BX195" i="5"/>
  <c r="BJ195" i="5"/>
  <c r="BZ195" i="5"/>
  <c r="CA195" i="5"/>
  <c r="AW195" i="5"/>
  <c r="BS195" i="5"/>
  <c r="CB195" i="5"/>
  <c r="CG195" i="5"/>
  <c r="CK195" i="5"/>
  <c r="CM195" i="5"/>
  <c r="AK196" i="5"/>
  <c r="BL196" i="5"/>
  <c r="AP196" i="5"/>
  <c r="BN196" i="5"/>
  <c r="BP196" i="5"/>
  <c r="BX196" i="5"/>
  <c r="BJ196" i="5"/>
  <c r="BZ196" i="5"/>
  <c r="CA196" i="5"/>
  <c r="AW196" i="5"/>
  <c r="BS196" i="5"/>
  <c r="CB196" i="5"/>
  <c r="CG196" i="5"/>
  <c r="CK196" i="5"/>
  <c r="CM196" i="5"/>
  <c r="AK197" i="5"/>
  <c r="BL197" i="5"/>
  <c r="AP197" i="5"/>
  <c r="BN197" i="5"/>
  <c r="BP197" i="5"/>
  <c r="BJ197" i="5"/>
  <c r="BZ197" i="5"/>
  <c r="CA197" i="5"/>
  <c r="CB197" i="5"/>
  <c r="CG197" i="5"/>
  <c r="CK197" i="5"/>
  <c r="CM197" i="5"/>
  <c r="AK198" i="5"/>
  <c r="BL198" i="5"/>
  <c r="AP198" i="5"/>
  <c r="BN198" i="5"/>
  <c r="BP198" i="5"/>
  <c r="AU198" i="5"/>
  <c r="BX198" i="5"/>
  <c r="BJ198" i="5"/>
  <c r="BZ198" i="5"/>
  <c r="CA198" i="5"/>
  <c r="CB198" i="5"/>
  <c r="CG198" i="5"/>
  <c r="CK198" i="5"/>
  <c r="CM198" i="5"/>
  <c r="AK199" i="5"/>
  <c r="BL199" i="5"/>
  <c r="AP199" i="5"/>
  <c r="BN199" i="5"/>
  <c r="BP199" i="5"/>
  <c r="AU199" i="5"/>
  <c r="BX199" i="5"/>
  <c r="BJ199" i="5"/>
  <c r="BZ199" i="5"/>
  <c r="CA199" i="5"/>
  <c r="CB199" i="5"/>
  <c r="CG199" i="5"/>
  <c r="CK199" i="5"/>
  <c r="CM199" i="5"/>
  <c r="AK200" i="5"/>
  <c r="BL200" i="5"/>
  <c r="AP200" i="5"/>
  <c r="BN200" i="5"/>
  <c r="BB200" i="5"/>
  <c r="BO200" i="5"/>
  <c r="BP200" i="5"/>
  <c r="AU200" i="5"/>
  <c r="BX200" i="5"/>
  <c r="BJ200" i="5"/>
  <c r="BZ200" i="5"/>
  <c r="CB200" i="5"/>
  <c r="CG200" i="5"/>
  <c r="CK200" i="5"/>
  <c r="CM200" i="5"/>
  <c r="AT201" i="5"/>
  <c r="BM201" i="5"/>
  <c r="AP201" i="5"/>
  <c r="BN201" i="5"/>
  <c r="BP201" i="5"/>
  <c r="AU201" i="5"/>
  <c r="BX201" i="5"/>
  <c r="BJ201" i="5"/>
  <c r="BZ201" i="5"/>
  <c r="CB201" i="5"/>
  <c r="CG201" i="5"/>
  <c r="CK201" i="5"/>
  <c r="CM201" i="5"/>
  <c r="AK202" i="5"/>
  <c r="BL202" i="5"/>
  <c r="AP202" i="5"/>
  <c r="BN202" i="5"/>
  <c r="BP202" i="5"/>
  <c r="AU202" i="5"/>
  <c r="BX202" i="5"/>
  <c r="BJ202" i="5"/>
  <c r="BZ202" i="5"/>
  <c r="CB202" i="5"/>
  <c r="CG202" i="5"/>
  <c r="CK202" i="5"/>
  <c r="CM202" i="5"/>
  <c r="AK203" i="5"/>
  <c r="BL203" i="5"/>
  <c r="AP203" i="5"/>
  <c r="BN203" i="5"/>
  <c r="BP203" i="5"/>
  <c r="AU203" i="5"/>
  <c r="BX203" i="5"/>
  <c r="BJ203" i="5"/>
  <c r="BZ203" i="5"/>
  <c r="CA203" i="5"/>
  <c r="AW203" i="5"/>
  <c r="BS203" i="5"/>
  <c r="CB203" i="5"/>
  <c r="CG203" i="5"/>
  <c r="CK203" i="5"/>
  <c r="CM203" i="5"/>
  <c r="AP204" i="5"/>
  <c r="BN204" i="5"/>
  <c r="BP204" i="5"/>
  <c r="AU204" i="5"/>
  <c r="BX204" i="5"/>
  <c r="BJ204" i="5"/>
  <c r="BZ204" i="5"/>
  <c r="CA204" i="5"/>
  <c r="CB204" i="5"/>
  <c r="CG204" i="5"/>
  <c r="CK204" i="5"/>
  <c r="CM204" i="5"/>
  <c r="AK205" i="5"/>
  <c r="BL205" i="5"/>
  <c r="AT205" i="5"/>
  <c r="BM205" i="5"/>
  <c r="AP205" i="5"/>
  <c r="BN205" i="5"/>
  <c r="BP205" i="5"/>
  <c r="AU205" i="5"/>
  <c r="BX205" i="5"/>
  <c r="BJ205" i="5"/>
  <c r="BZ205" i="5"/>
  <c r="CA205" i="5"/>
  <c r="CB205" i="5"/>
  <c r="CG205" i="5"/>
  <c r="CK205" i="5"/>
  <c r="CM205" i="5"/>
  <c r="AP206" i="5"/>
  <c r="BN206" i="5"/>
  <c r="BP206" i="5"/>
  <c r="AU206" i="5"/>
  <c r="BX206" i="5"/>
  <c r="BJ206" i="5"/>
  <c r="BZ206" i="5"/>
  <c r="CA206" i="5"/>
  <c r="CB206" i="5"/>
  <c r="CG206" i="5"/>
  <c r="CK206" i="5"/>
  <c r="CM206" i="5"/>
  <c r="AK207" i="5"/>
  <c r="BL207" i="5"/>
  <c r="AP207" i="5"/>
  <c r="BN207" i="5"/>
  <c r="BP207" i="5"/>
  <c r="AU207" i="5"/>
  <c r="BX207" i="5"/>
  <c r="BJ207" i="5"/>
  <c r="BZ207" i="5"/>
  <c r="CA207" i="5"/>
  <c r="CB207" i="5"/>
  <c r="CG207" i="5"/>
  <c r="CK207" i="5"/>
  <c r="CM207" i="5"/>
  <c r="AK208" i="5"/>
  <c r="BL208" i="5"/>
  <c r="AP208" i="5"/>
  <c r="BN208" i="5"/>
  <c r="BP208" i="5"/>
  <c r="AU208" i="5"/>
  <c r="BX208" i="5"/>
  <c r="BJ208" i="5"/>
  <c r="BZ208" i="5"/>
  <c r="CA208" i="5"/>
  <c r="CB208" i="5"/>
  <c r="CG208" i="5"/>
  <c r="CK208" i="5"/>
  <c r="CM208" i="5"/>
  <c r="AK209" i="5"/>
  <c r="BL209" i="5"/>
  <c r="AT209" i="5"/>
  <c r="BM209" i="5"/>
  <c r="AP209" i="5"/>
  <c r="BN209" i="5"/>
  <c r="BP209" i="5"/>
  <c r="AU209" i="5"/>
  <c r="BX209" i="5"/>
  <c r="BJ209" i="5"/>
  <c r="BZ209" i="5"/>
  <c r="CA209" i="5"/>
  <c r="CB209" i="5"/>
  <c r="CG209" i="5"/>
  <c r="CK209" i="5"/>
  <c r="CM209" i="5"/>
  <c r="AK210" i="5"/>
  <c r="BL210" i="5"/>
  <c r="AT210" i="5"/>
  <c r="BM210" i="5"/>
  <c r="AP210" i="5"/>
  <c r="BN210" i="5"/>
  <c r="BP210" i="5"/>
  <c r="AU210" i="5"/>
  <c r="BX210" i="5"/>
  <c r="BJ210" i="5"/>
  <c r="BZ210" i="5"/>
  <c r="CA210" i="5"/>
  <c r="CB210" i="5"/>
  <c r="BE210" i="5"/>
  <c r="CE210" i="5"/>
  <c r="CG210" i="5"/>
  <c r="CK210" i="5"/>
  <c r="CM210" i="5"/>
  <c r="AP211" i="5"/>
  <c r="BN211" i="5"/>
  <c r="BP211" i="5"/>
  <c r="AU211" i="5"/>
  <c r="BX211" i="5"/>
  <c r="BJ211" i="5"/>
  <c r="BZ211" i="5"/>
  <c r="CA211" i="5"/>
  <c r="CB211" i="5"/>
  <c r="CG211" i="5"/>
  <c r="CK211" i="5"/>
  <c r="CM211" i="5"/>
  <c r="AK212" i="5"/>
  <c r="BL212" i="5"/>
  <c r="AP212" i="5"/>
  <c r="BN212" i="5"/>
  <c r="BP212" i="5"/>
  <c r="AU212" i="5"/>
  <c r="BX212" i="5"/>
  <c r="BJ212" i="5"/>
  <c r="BZ212" i="5"/>
  <c r="CA212" i="5"/>
  <c r="CB212" i="5"/>
  <c r="BE212" i="5"/>
  <c r="CE212" i="5"/>
  <c r="CG212" i="5"/>
  <c r="CK212" i="5"/>
  <c r="CM212" i="5"/>
  <c r="AK213" i="5"/>
  <c r="BL213" i="5"/>
  <c r="AT213" i="5"/>
  <c r="BM213" i="5"/>
  <c r="AP213" i="5"/>
  <c r="BN213" i="5"/>
  <c r="BP213" i="5"/>
  <c r="AU213" i="5"/>
  <c r="BX213" i="5"/>
  <c r="BJ213" i="5"/>
  <c r="BZ213" i="5"/>
  <c r="CA213" i="5"/>
  <c r="AW213" i="5"/>
  <c r="BS213" i="5"/>
  <c r="CB213" i="5"/>
  <c r="CG213" i="5"/>
  <c r="CK213" i="5"/>
  <c r="CM213" i="5"/>
  <c r="AK214" i="5"/>
  <c r="BL214" i="5"/>
  <c r="AP214" i="5"/>
  <c r="BN214" i="5"/>
  <c r="BP214" i="5"/>
  <c r="AU214" i="5"/>
  <c r="BX214" i="5"/>
  <c r="BJ214" i="5"/>
  <c r="BZ214" i="5"/>
  <c r="CA214" i="5"/>
  <c r="AW214" i="5"/>
  <c r="BS214" i="5"/>
  <c r="CB214" i="5"/>
  <c r="BE214" i="5"/>
  <c r="CE214" i="5"/>
  <c r="CG214" i="5"/>
  <c r="CK214" i="5"/>
  <c r="CM214" i="5"/>
  <c r="AK215" i="5"/>
  <c r="BL215" i="5"/>
  <c r="AP215" i="5"/>
  <c r="BN215" i="5"/>
  <c r="BP215" i="5"/>
  <c r="AU215" i="5"/>
  <c r="BX215" i="5"/>
  <c r="BJ215" i="5"/>
  <c r="BZ215" i="5"/>
  <c r="CA215" i="5"/>
  <c r="CB215" i="5"/>
  <c r="BE215" i="5"/>
  <c r="CE215" i="5"/>
  <c r="CG215" i="5"/>
  <c r="CK215" i="5"/>
  <c r="CM215" i="5"/>
  <c r="AK216" i="5"/>
  <c r="BL216" i="5"/>
  <c r="AP216" i="5"/>
  <c r="BN216" i="5"/>
  <c r="BP216" i="5"/>
  <c r="AU216" i="5"/>
  <c r="BX216" i="5"/>
  <c r="BJ216" i="5"/>
  <c r="BZ216" i="5"/>
  <c r="CA216" i="5"/>
  <c r="CB216" i="5"/>
  <c r="CG216" i="5"/>
  <c r="CK216" i="5"/>
  <c r="CM216" i="5"/>
  <c r="AK217" i="5"/>
  <c r="BL217" i="5"/>
  <c r="AP217" i="5"/>
  <c r="BN217" i="5"/>
  <c r="BP217" i="5"/>
  <c r="AU217" i="5"/>
  <c r="BX217" i="5"/>
  <c r="BJ217" i="5"/>
  <c r="BZ217" i="5"/>
  <c r="CA217" i="5"/>
  <c r="CB217" i="5"/>
  <c r="CG217" i="5"/>
  <c r="CK217" i="5"/>
  <c r="CM217" i="5"/>
  <c r="AK218" i="5"/>
  <c r="BL218" i="5"/>
  <c r="AP218" i="5"/>
  <c r="BN218" i="5"/>
  <c r="BP218" i="5"/>
  <c r="AU218" i="5"/>
  <c r="BX218" i="5"/>
  <c r="BJ218" i="5"/>
  <c r="BZ218" i="5"/>
  <c r="CA218" i="5"/>
  <c r="CB218" i="5"/>
  <c r="BE218" i="5"/>
  <c r="CE218" i="5"/>
  <c r="CG218" i="5"/>
  <c r="CK218" i="5"/>
  <c r="CM218" i="5"/>
  <c r="AK219" i="5"/>
  <c r="BL219" i="5"/>
  <c r="AT219" i="5"/>
  <c r="BM219" i="5"/>
  <c r="AP219" i="5"/>
  <c r="BN219" i="5"/>
  <c r="BB219" i="5"/>
  <c r="BO219" i="5"/>
  <c r="BP219" i="5"/>
  <c r="BA219" i="5"/>
  <c r="BQ219" i="5"/>
  <c r="AU219" i="5"/>
  <c r="BX219" i="5"/>
  <c r="BJ219" i="5"/>
  <c r="BZ219" i="5"/>
  <c r="CA219" i="5"/>
  <c r="AW219" i="5"/>
  <c r="BS219" i="5"/>
  <c r="CB219" i="5"/>
  <c r="BE219" i="5"/>
  <c r="CE219" i="5"/>
  <c r="CG219" i="5"/>
  <c r="CK219" i="5"/>
  <c r="CM219" i="5"/>
  <c r="AK220" i="5"/>
  <c r="BL220" i="5"/>
  <c r="AP220" i="5"/>
  <c r="BN220" i="5"/>
  <c r="BP220" i="5"/>
  <c r="AU220" i="5"/>
  <c r="BX220" i="5"/>
  <c r="BJ220" i="5"/>
  <c r="BZ220" i="5"/>
  <c r="CA220" i="5"/>
  <c r="CB220" i="5"/>
  <c r="CG220" i="5"/>
  <c r="CK220" i="5"/>
  <c r="CM220" i="5"/>
  <c r="AP221" i="5"/>
  <c r="BN221" i="5"/>
  <c r="BP221" i="5"/>
  <c r="AU221" i="5"/>
  <c r="BX221" i="5"/>
  <c r="BJ221" i="5"/>
  <c r="BZ221" i="5"/>
  <c r="CA221" i="5"/>
  <c r="CB221" i="5"/>
  <c r="CG221" i="5"/>
  <c r="CK221" i="5"/>
  <c r="CM221" i="5"/>
  <c r="AK222" i="5"/>
  <c r="BL222" i="5"/>
  <c r="AT222" i="5"/>
  <c r="BM222" i="5"/>
  <c r="AP222" i="5"/>
  <c r="BN222" i="5"/>
  <c r="BP222" i="5"/>
  <c r="BH222" i="5"/>
  <c r="BV222" i="5"/>
  <c r="AU347" i="5"/>
  <c r="BX347" i="5"/>
  <c r="BX222" i="5"/>
  <c r="BJ222" i="5"/>
  <c r="BZ222" i="5"/>
  <c r="CA222" i="5"/>
  <c r="CB222" i="5"/>
  <c r="CG222" i="5"/>
  <c r="CK222" i="5"/>
  <c r="CM222" i="5"/>
  <c r="AK223" i="5"/>
  <c r="BL223" i="5"/>
  <c r="AP223" i="5"/>
  <c r="BN223" i="5"/>
  <c r="BP223" i="5"/>
  <c r="BH223" i="5"/>
  <c r="BV223" i="5"/>
  <c r="BX223" i="5"/>
  <c r="BJ223" i="5"/>
  <c r="BZ223" i="5"/>
  <c r="CA223" i="5"/>
  <c r="CB223" i="5"/>
  <c r="CG223" i="5"/>
  <c r="CK223" i="5"/>
  <c r="CM223" i="5"/>
  <c r="AP224" i="5"/>
  <c r="BN224" i="5"/>
  <c r="BP224" i="5"/>
  <c r="BH224" i="5"/>
  <c r="BV224" i="5"/>
  <c r="BX224" i="5"/>
  <c r="BJ224" i="5"/>
  <c r="BZ224" i="5"/>
  <c r="CA224" i="5"/>
  <c r="CB224" i="5"/>
  <c r="CG224" i="5"/>
  <c r="CK224" i="5"/>
  <c r="CM224" i="5"/>
  <c r="AP225" i="5"/>
  <c r="BN225" i="5"/>
  <c r="BP225" i="5"/>
  <c r="BH225" i="5"/>
  <c r="BV225" i="5"/>
  <c r="BX225" i="5"/>
  <c r="BJ225" i="5"/>
  <c r="BZ225" i="5"/>
  <c r="CA225" i="5"/>
  <c r="CB225" i="5"/>
  <c r="CG225" i="5"/>
  <c r="CK225" i="5"/>
  <c r="CM225" i="5"/>
  <c r="AP226" i="5"/>
  <c r="BN226" i="5"/>
  <c r="BP226" i="5"/>
  <c r="BH226" i="5"/>
  <c r="BV226" i="5"/>
  <c r="BX226" i="5"/>
  <c r="BJ226" i="5"/>
  <c r="BZ226" i="5"/>
  <c r="CA226" i="5"/>
  <c r="CB226" i="5"/>
  <c r="CG226" i="5"/>
  <c r="CK226" i="5"/>
  <c r="CM226" i="5"/>
  <c r="AK227" i="5"/>
  <c r="BL227" i="5"/>
  <c r="AP227" i="5"/>
  <c r="BN227" i="5"/>
  <c r="BP227" i="5"/>
  <c r="BH227" i="5"/>
  <c r="BV227" i="5"/>
  <c r="BX227" i="5"/>
  <c r="BJ227" i="5"/>
  <c r="BZ227" i="5"/>
  <c r="CA227" i="5"/>
  <c r="CB227" i="5"/>
  <c r="CG227" i="5"/>
  <c r="CK227" i="5"/>
  <c r="CM227" i="5"/>
  <c r="AK228" i="5"/>
  <c r="BL228" i="5"/>
  <c r="AP228" i="5"/>
  <c r="BN228" i="5"/>
  <c r="BP228" i="5"/>
  <c r="BH228" i="5"/>
  <c r="BV228" i="5"/>
  <c r="BX228" i="5"/>
  <c r="BJ228" i="5"/>
  <c r="BZ228" i="5"/>
  <c r="CA228" i="5"/>
  <c r="CB228" i="5"/>
  <c r="CG228" i="5"/>
  <c r="CK228" i="5"/>
  <c r="CM228" i="5"/>
  <c r="AK229" i="5"/>
  <c r="BL229" i="5"/>
  <c r="AT229" i="5"/>
  <c r="BM229" i="5"/>
  <c r="AP229" i="5"/>
  <c r="BN229" i="5"/>
  <c r="BP229" i="5"/>
  <c r="BH229" i="5"/>
  <c r="BV229" i="5"/>
  <c r="BX229" i="5"/>
  <c r="BJ229" i="5"/>
  <c r="BZ229" i="5"/>
  <c r="CA229" i="5"/>
  <c r="CB229" i="5"/>
  <c r="CG229" i="5"/>
  <c r="CK229" i="5"/>
  <c r="CM229" i="5"/>
  <c r="AK230" i="5"/>
  <c r="BL230" i="5"/>
  <c r="AT230" i="5"/>
  <c r="BM230" i="5"/>
  <c r="AP230" i="5"/>
  <c r="BN230" i="5"/>
  <c r="BP230" i="5"/>
  <c r="BH230" i="5"/>
  <c r="BV230" i="5"/>
  <c r="BX230" i="5"/>
  <c r="BJ230" i="5"/>
  <c r="BZ230" i="5"/>
  <c r="CA230" i="5"/>
  <c r="CB230" i="5"/>
  <c r="CG230" i="5"/>
  <c r="CK230" i="5"/>
  <c r="CM230" i="5"/>
  <c r="AK231" i="5"/>
  <c r="BL231" i="5"/>
  <c r="AP231" i="5"/>
  <c r="BN231" i="5"/>
  <c r="BP231" i="5"/>
  <c r="BH231" i="5"/>
  <c r="BV231" i="5"/>
  <c r="BX231" i="5"/>
  <c r="BJ231" i="5"/>
  <c r="BZ231" i="5"/>
  <c r="CA231" i="5"/>
  <c r="CB231" i="5"/>
  <c r="CG231" i="5"/>
  <c r="CK231" i="5"/>
  <c r="CM231" i="5"/>
  <c r="AK232" i="5"/>
  <c r="BL232" i="5"/>
  <c r="AP232" i="5"/>
  <c r="BN232" i="5"/>
  <c r="BP232" i="5"/>
  <c r="BH232" i="5"/>
  <c r="BV232" i="5"/>
  <c r="BX232" i="5"/>
  <c r="BJ232" i="5"/>
  <c r="BZ232" i="5"/>
  <c r="CA232" i="5"/>
  <c r="CB232" i="5"/>
  <c r="BE232" i="5"/>
  <c r="CE232" i="5"/>
  <c r="CG232" i="5"/>
  <c r="CK232" i="5"/>
  <c r="CM232" i="5"/>
  <c r="AK233" i="5"/>
  <c r="BL233" i="5"/>
  <c r="AT233" i="5"/>
  <c r="BM233" i="5"/>
  <c r="AP233" i="5"/>
  <c r="BN233" i="5"/>
  <c r="BP233" i="5"/>
  <c r="BH233" i="5"/>
  <c r="BV233" i="5"/>
  <c r="BX233" i="5"/>
  <c r="BJ233" i="5"/>
  <c r="BZ233" i="5"/>
  <c r="CA233" i="5"/>
  <c r="CB233" i="5"/>
  <c r="BE233" i="5"/>
  <c r="CE233" i="5"/>
  <c r="CG233" i="5"/>
  <c r="CK233" i="5"/>
  <c r="CM233" i="5"/>
  <c r="AK234" i="5"/>
  <c r="BL234" i="5"/>
  <c r="AP234" i="5"/>
  <c r="BN234" i="5"/>
  <c r="BP234" i="5"/>
  <c r="BH234" i="5"/>
  <c r="BV234" i="5"/>
  <c r="BX234" i="5"/>
  <c r="BJ234" i="5"/>
  <c r="BZ234" i="5"/>
  <c r="CA234" i="5"/>
  <c r="AW234" i="5"/>
  <c r="BS234" i="5"/>
  <c r="CB234" i="5"/>
  <c r="CG234" i="5"/>
  <c r="CK234" i="5"/>
  <c r="CM234" i="5"/>
  <c r="AK235" i="5"/>
  <c r="BL235" i="5"/>
  <c r="AT235" i="5"/>
  <c r="BM235" i="5"/>
  <c r="AP235" i="5"/>
  <c r="BN235" i="5"/>
  <c r="BP235" i="5"/>
  <c r="BH235" i="5"/>
  <c r="BV235" i="5"/>
  <c r="BX235" i="5"/>
  <c r="BJ235" i="5"/>
  <c r="BZ235" i="5"/>
  <c r="CA235" i="5"/>
  <c r="CB235" i="5"/>
  <c r="BE235" i="5"/>
  <c r="CE235" i="5"/>
  <c r="CG235" i="5"/>
  <c r="CK235" i="5"/>
  <c r="CM235" i="5"/>
  <c r="AK236" i="5"/>
  <c r="BL236" i="5"/>
  <c r="AP236" i="5"/>
  <c r="BN236" i="5"/>
  <c r="BP236" i="5"/>
  <c r="BH236" i="5"/>
  <c r="BV236" i="5"/>
  <c r="BX236" i="5"/>
  <c r="BJ236" i="5"/>
  <c r="BZ236" i="5"/>
  <c r="CA236" i="5"/>
  <c r="CB236" i="5"/>
  <c r="BE236" i="5"/>
  <c r="CE236" i="5"/>
  <c r="CG236" i="5"/>
  <c r="CK236" i="5"/>
  <c r="CM236" i="5"/>
  <c r="AK237" i="5"/>
  <c r="BL237" i="5"/>
  <c r="AP237" i="5"/>
  <c r="BN237" i="5"/>
  <c r="BB237" i="5"/>
  <c r="BO237" i="5"/>
  <c r="BP237" i="5"/>
  <c r="BH237" i="5"/>
  <c r="BV237" i="5"/>
  <c r="BX237" i="5"/>
  <c r="BJ237" i="5"/>
  <c r="BZ237" i="5"/>
  <c r="CA237" i="5"/>
  <c r="CB237" i="5"/>
  <c r="BE237" i="5"/>
  <c r="CE237" i="5"/>
  <c r="CG237" i="5"/>
  <c r="CK237" i="5"/>
  <c r="CM237" i="5"/>
  <c r="AK238" i="5"/>
  <c r="BL238" i="5"/>
  <c r="AP238" i="5"/>
  <c r="BN238" i="5"/>
  <c r="BP238" i="5"/>
  <c r="BH238" i="5"/>
  <c r="BV238" i="5"/>
  <c r="BX238" i="5"/>
  <c r="BJ238" i="5"/>
  <c r="BZ238" i="5"/>
  <c r="CA238" i="5"/>
  <c r="CB238" i="5"/>
  <c r="CG238" i="5"/>
  <c r="CK238" i="5"/>
  <c r="CM238" i="5"/>
  <c r="AK239" i="5"/>
  <c r="BL239" i="5"/>
  <c r="AP239" i="5"/>
  <c r="BN239" i="5"/>
  <c r="BP239" i="5"/>
  <c r="BH239" i="5"/>
  <c r="BV239" i="5"/>
  <c r="BX239" i="5"/>
  <c r="BJ239" i="5"/>
  <c r="BZ239" i="5"/>
  <c r="CA239" i="5"/>
  <c r="CB239" i="5"/>
  <c r="CG239" i="5"/>
  <c r="CK239" i="5"/>
  <c r="CM239" i="5"/>
  <c r="AK240" i="5"/>
  <c r="BL240" i="5"/>
  <c r="AP240" i="5"/>
  <c r="BN240" i="5"/>
  <c r="BB240" i="5"/>
  <c r="BO240" i="5"/>
  <c r="BP240" i="5"/>
  <c r="BA240" i="5"/>
  <c r="BQ240" i="5"/>
  <c r="BH240" i="5"/>
  <c r="BV240" i="5"/>
  <c r="BX240" i="5"/>
  <c r="BJ240" i="5"/>
  <c r="BZ240" i="5"/>
  <c r="CA240" i="5"/>
  <c r="CB240" i="5"/>
  <c r="BE240" i="5"/>
  <c r="CE240" i="5"/>
  <c r="CG240" i="5"/>
  <c r="CK240" i="5"/>
  <c r="CM240" i="5"/>
  <c r="AK241" i="5"/>
  <c r="BL241" i="5"/>
  <c r="AP241" i="5"/>
  <c r="BN241" i="5"/>
  <c r="BP241" i="5"/>
  <c r="BH241" i="5"/>
  <c r="BV241" i="5"/>
  <c r="BX241" i="5"/>
  <c r="BJ241" i="5"/>
  <c r="BZ241" i="5"/>
  <c r="CA241" i="5"/>
  <c r="CB241" i="5"/>
  <c r="CG241" i="5"/>
  <c r="CK241" i="5"/>
  <c r="CM241" i="5"/>
  <c r="AK242" i="5"/>
  <c r="BL242" i="5"/>
  <c r="AP242" i="5"/>
  <c r="BN242" i="5"/>
  <c r="BB242" i="5"/>
  <c r="BO242" i="5"/>
  <c r="BP242" i="5"/>
  <c r="BH242" i="5"/>
  <c r="BV242" i="5"/>
  <c r="BX242" i="5"/>
  <c r="BJ242" i="5"/>
  <c r="BZ242" i="5"/>
  <c r="CA242" i="5"/>
  <c r="CB242" i="5"/>
  <c r="CG242" i="5"/>
  <c r="CK242" i="5"/>
  <c r="CM242" i="5"/>
  <c r="AK243" i="5"/>
  <c r="BL243" i="5"/>
  <c r="AT243" i="5"/>
  <c r="BM243" i="5"/>
  <c r="AP243" i="5"/>
  <c r="BN243" i="5"/>
  <c r="BB243" i="5"/>
  <c r="BO243" i="5"/>
  <c r="BP243" i="5"/>
  <c r="BH243" i="5"/>
  <c r="BV243" i="5"/>
  <c r="BX243" i="5"/>
  <c r="BJ243" i="5"/>
  <c r="BZ243" i="5"/>
  <c r="CA243" i="5"/>
  <c r="CB243" i="5"/>
  <c r="CG243" i="5"/>
  <c r="CK243" i="5"/>
  <c r="CM243" i="5"/>
  <c r="AK244" i="5"/>
  <c r="BL244" i="5"/>
  <c r="AT244" i="5"/>
  <c r="BM244" i="5"/>
  <c r="AP244" i="5"/>
  <c r="BN244" i="5"/>
  <c r="BB244" i="5"/>
  <c r="BO244" i="5"/>
  <c r="BP244" i="5"/>
  <c r="BH244" i="5"/>
  <c r="BV244" i="5"/>
  <c r="BX244" i="5"/>
  <c r="BJ244" i="5"/>
  <c r="BZ244" i="5"/>
  <c r="CA244" i="5"/>
  <c r="CB244" i="5"/>
  <c r="BE244" i="5"/>
  <c r="CE244" i="5"/>
  <c r="CG244" i="5"/>
  <c r="CK244" i="5"/>
  <c r="CM244" i="5"/>
  <c r="AK245" i="5"/>
  <c r="BL245" i="5"/>
  <c r="AT245" i="5"/>
  <c r="BM245" i="5"/>
  <c r="AP245" i="5"/>
  <c r="BN245" i="5"/>
  <c r="BB245" i="5"/>
  <c r="BO245" i="5"/>
  <c r="BP245" i="5"/>
  <c r="BH245" i="5"/>
  <c r="BV245" i="5"/>
  <c r="BX245" i="5"/>
  <c r="BJ245" i="5"/>
  <c r="BZ245" i="5"/>
  <c r="CA245" i="5"/>
  <c r="CB245" i="5"/>
  <c r="CG245" i="5"/>
  <c r="CK245" i="5"/>
  <c r="CM245" i="5"/>
  <c r="AK246" i="5"/>
  <c r="BL246" i="5"/>
  <c r="AT246" i="5"/>
  <c r="BM246" i="5"/>
  <c r="AP246" i="5"/>
  <c r="BN246" i="5"/>
  <c r="BB246" i="5"/>
  <c r="BO246" i="5"/>
  <c r="BP246" i="5"/>
  <c r="BH246" i="5"/>
  <c r="BV246" i="5"/>
  <c r="BX246" i="5"/>
  <c r="BJ246" i="5"/>
  <c r="BZ246" i="5"/>
  <c r="CA246" i="5"/>
  <c r="CB246" i="5"/>
  <c r="BE246" i="5"/>
  <c r="CE246" i="5"/>
  <c r="CG246" i="5"/>
  <c r="CK246" i="5"/>
  <c r="CM246" i="5"/>
  <c r="AT247" i="5"/>
  <c r="BM247" i="5"/>
  <c r="AP247" i="5"/>
  <c r="BN247" i="5"/>
  <c r="BB247" i="5"/>
  <c r="BO247" i="5"/>
  <c r="BP247" i="5"/>
  <c r="BH247" i="5"/>
  <c r="BV247" i="5"/>
  <c r="BX247" i="5"/>
  <c r="BJ247" i="5"/>
  <c r="BZ247" i="5"/>
  <c r="CA247" i="5"/>
  <c r="CB247" i="5"/>
  <c r="BE247" i="5"/>
  <c r="CE247" i="5"/>
  <c r="CG247" i="5"/>
  <c r="CK247" i="5"/>
  <c r="CM247" i="5"/>
  <c r="AT248" i="5"/>
  <c r="BM248" i="5"/>
  <c r="AP248" i="5"/>
  <c r="BN248" i="5"/>
  <c r="BB248" i="5"/>
  <c r="BO248" i="5"/>
  <c r="BP248" i="5"/>
  <c r="BH248" i="5"/>
  <c r="BV248" i="5"/>
  <c r="BX248" i="5"/>
  <c r="BJ248" i="5"/>
  <c r="BZ248" i="5"/>
  <c r="CA248" i="5"/>
  <c r="CB248" i="5"/>
  <c r="CG248" i="5"/>
  <c r="CK248" i="5"/>
  <c r="CM248" i="5"/>
  <c r="AT249" i="5"/>
  <c r="BM249" i="5"/>
  <c r="AP249" i="5"/>
  <c r="BN249" i="5"/>
  <c r="BB249" i="5"/>
  <c r="BO249" i="5"/>
  <c r="BP249" i="5"/>
  <c r="BH249" i="5"/>
  <c r="BV249" i="5"/>
  <c r="BX249" i="5"/>
  <c r="BJ249" i="5"/>
  <c r="BZ249" i="5"/>
  <c r="CA249" i="5"/>
  <c r="CB249" i="5"/>
  <c r="BE249" i="5"/>
  <c r="CE249" i="5"/>
  <c r="CG249" i="5"/>
  <c r="CK249" i="5"/>
  <c r="CM249" i="5"/>
  <c r="AK250" i="5"/>
  <c r="BL250" i="5"/>
  <c r="AP250" i="5"/>
  <c r="BN250" i="5"/>
  <c r="BB250" i="5"/>
  <c r="BO250" i="5"/>
  <c r="BP250" i="5"/>
  <c r="BH250" i="5"/>
  <c r="BV250" i="5"/>
  <c r="BX250" i="5"/>
  <c r="BJ250" i="5"/>
  <c r="BZ250" i="5"/>
  <c r="CA250" i="5"/>
  <c r="CB250" i="5"/>
  <c r="CG250" i="5"/>
  <c r="CK250" i="5"/>
  <c r="CM250" i="5"/>
  <c r="AP251" i="5"/>
  <c r="BN251" i="5"/>
  <c r="BB251" i="5"/>
  <c r="BO251" i="5"/>
  <c r="BP251" i="5"/>
  <c r="BH251" i="5"/>
  <c r="BV251" i="5"/>
  <c r="BX251" i="5"/>
  <c r="BJ251" i="5"/>
  <c r="BZ251" i="5"/>
  <c r="CA251" i="5"/>
  <c r="CB251" i="5"/>
  <c r="CG251" i="5"/>
  <c r="CK251" i="5"/>
  <c r="CM251" i="5"/>
  <c r="AK252" i="5"/>
  <c r="BL252" i="5"/>
  <c r="AP252" i="5"/>
  <c r="BN252" i="5"/>
  <c r="BP252" i="5"/>
  <c r="BH252" i="5"/>
  <c r="BV252" i="5"/>
  <c r="BX252" i="5"/>
  <c r="BJ252" i="5"/>
  <c r="BZ252" i="5"/>
  <c r="CA252" i="5"/>
  <c r="CB252" i="5"/>
  <c r="CG252" i="5"/>
  <c r="CK252" i="5"/>
  <c r="CM252" i="5"/>
  <c r="AK253" i="5"/>
  <c r="BL253" i="5"/>
  <c r="AT253" i="5"/>
  <c r="BM253" i="5"/>
  <c r="AP253" i="5"/>
  <c r="BN253" i="5"/>
  <c r="BB253" i="5"/>
  <c r="BO253" i="5"/>
  <c r="BP253" i="5"/>
  <c r="BA253" i="5"/>
  <c r="BQ253" i="5"/>
  <c r="BH253" i="5"/>
  <c r="BV253" i="5"/>
  <c r="BX253" i="5"/>
  <c r="BJ253" i="5"/>
  <c r="BZ253" i="5"/>
  <c r="CA253" i="5"/>
  <c r="CB253" i="5"/>
  <c r="CG253" i="5"/>
  <c r="CK253" i="5"/>
  <c r="CM253" i="5"/>
  <c r="AK254" i="5"/>
  <c r="BL254" i="5"/>
  <c r="AT254" i="5"/>
  <c r="BM254" i="5"/>
  <c r="AP254" i="5"/>
  <c r="BN254" i="5"/>
  <c r="BB254" i="5"/>
  <c r="BO254" i="5"/>
  <c r="BP254" i="5"/>
  <c r="BA254" i="5"/>
  <c r="BQ254" i="5"/>
  <c r="BH254" i="5"/>
  <c r="BV254" i="5"/>
  <c r="BX254" i="5"/>
  <c r="BJ254" i="5"/>
  <c r="BZ254" i="5"/>
  <c r="CA254" i="5"/>
  <c r="CB254" i="5"/>
  <c r="CG254" i="5"/>
  <c r="CK254" i="5"/>
  <c r="CM254" i="5"/>
  <c r="AK255" i="5"/>
  <c r="BL255" i="5"/>
  <c r="AP255" i="5"/>
  <c r="BN255" i="5"/>
  <c r="BP255" i="5"/>
  <c r="BH255" i="5"/>
  <c r="BV255" i="5"/>
  <c r="BX255" i="5"/>
  <c r="BJ255" i="5"/>
  <c r="BZ255" i="5"/>
  <c r="CA255" i="5"/>
  <c r="CB255" i="5"/>
  <c r="CG255" i="5"/>
  <c r="CK255" i="5"/>
  <c r="CM255" i="5"/>
  <c r="AK256" i="5"/>
  <c r="BL256" i="5"/>
  <c r="AP256" i="5"/>
  <c r="BN256" i="5"/>
  <c r="BP256" i="5"/>
  <c r="BH256" i="5"/>
  <c r="BV256" i="5"/>
  <c r="BX256" i="5"/>
  <c r="BJ256" i="5"/>
  <c r="BZ256" i="5"/>
  <c r="CA256" i="5"/>
  <c r="CB256" i="5"/>
  <c r="CG256" i="5"/>
  <c r="CK256" i="5"/>
  <c r="CM256" i="5"/>
  <c r="AK257" i="5"/>
  <c r="BL257" i="5"/>
  <c r="AT257" i="5"/>
  <c r="BM257" i="5"/>
  <c r="AP257" i="5"/>
  <c r="BN257" i="5"/>
  <c r="BB257" i="5"/>
  <c r="BO257" i="5"/>
  <c r="BP257" i="5"/>
  <c r="BA257" i="5"/>
  <c r="BQ257" i="5"/>
  <c r="BH257" i="5"/>
  <c r="BV257" i="5"/>
  <c r="BX257" i="5"/>
  <c r="BJ257" i="5"/>
  <c r="BZ257" i="5"/>
  <c r="CA257" i="5"/>
  <c r="CB257" i="5"/>
  <c r="CG257" i="5"/>
  <c r="CK257" i="5"/>
  <c r="CM257" i="5"/>
  <c r="AK258" i="5"/>
  <c r="BL258" i="5"/>
  <c r="AT258" i="5"/>
  <c r="BM258" i="5"/>
  <c r="AP258" i="5"/>
  <c r="BN258" i="5"/>
  <c r="BP258" i="5"/>
  <c r="BH258" i="5"/>
  <c r="BV258" i="5"/>
  <c r="BX258" i="5"/>
  <c r="BJ258" i="5"/>
  <c r="BZ258" i="5"/>
  <c r="CA258" i="5"/>
  <c r="CB258" i="5"/>
  <c r="CG258" i="5"/>
  <c r="CK258" i="5"/>
  <c r="CM258" i="5"/>
  <c r="AK259" i="5"/>
  <c r="BL259" i="5"/>
  <c r="AT259" i="5"/>
  <c r="BM259" i="5"/>
  <c r="AP259" i="5"/>
  <c r="BN259" i="5"/>
  <c r="BP259" i="5"/>
  <c r="BH259" i="5"/>
  <c r="BV259" i="5"/>
  <c r="BX259" i="5"/>
  <c r="BJ259" i="5"/>
  <c r="BZ259" i="5"/>
  <c r="CA259" i="5"/>
  <c r="AW259" i="5"/>
  <c r="BS259" i="5"/>
  <c r="CB259" i="5"/>
  <c r="CG259" i="5"/>
  <c r="CK259" i="5"/>
  <c r="CM259" i="5"/>
  <c r="AK260" i="5"/>
  <c r="BL260" i="5"/>
  <c r="AT260" i="5"/>
  <c r="BM260" i="5"/>
  <c r="AP260" i="5"/>
  <c r="BN260" i="5"/>
  <c r="BP260" i="5"/>
  <c r="BH260" i="5"/>
  <c r="BV260" i="5"/>
  <c r="BX260" i="5"/>
  <c r="BJ260" i="5"/>
  <c r="BZ260" i="5"/>
  <c r="CA260" i="5"/>
  <c r="AW260" i="5"/>
  <c r="BS260" i="5"/>
  <c r="CB260" i="5"/>
  <c r="CG260" i="5"/>
  <c r="CK260" i="5"/>
  <c r="CM260" i="5"/>
  <c r="AT261" i="5"/>
  <c r="BM261" i="5"/>
  <c r="AP261" i="5"/>
  <c r="BN261" i="5"/>
  <c r="BB261" i="5"/>
  <c r="BO261" i="5"/>
  <c r="BP261" i="5"/>
  <c r="BA261" i="5"/>
  <c r="BQ261" i="5"/>
  <c r="BH261" i="5"/>
  <c r="BV261" i="5"/>
  <c r="BX261" i="5"/>
  <c r="BJ261" i="5"/>
  <c r="BZ261" i="5"/>
  <c r="CA261" i="5"/>
  <c r="AW261" i="5"/>
  <c r="BS261" i="5"/>
  <c r="CB261" i="5"/>
  <c r="CG261" i="5"/>
  <c r="CK261" i="5"/>
  <c r="CM261" i="5"/>
  <c r="AK262" i="5"/>
  <c r="BL262" i="5"/>
  <c r="AP262" i="5"/>
  <c r="BN262" i="5"/>
  <c r="BB262" i="5"/>
  <c r="BO262" i="5"/>
  <c r="BP262" i="5"/>
  <c r="BA262" i="5"/>
  <c r="BQ262" i="5"/>
  <c r="BH262" i="5"/>
  <c r="BV262" i="5"/>
  <c r="BX262" i="5"/>
  <c r="BJ262" i="5"/>
  <c r="BZ262" i="5"/>
  <c r="CA262" i="5"/>
  <c r="CB262" i="5"/>
  <c r="CG262" i="5"/>
  <c r="CK262" i="5"/>
  <c r="CM262" i="5"/>
  <c r="AK263" i="5"/>
  <c r="BL263" i="5"/>
  <c r="AP263" i="5"/>
  <c r="BN263" i="5"/>
  <c r="BB263" i="5"/>
  <c r="BO263" i="5"/>
  <c r="BP263" i="5"/>
  <c r="BA263" i="5"/>
  <c r="BQ263" i="5"/>
  <c r="BH263" i="5"/>
  <c r="BV263" i="5"/>
  <c r="BX263" i="5"/>
  <c r="BJ263" i="5"/>
  <c r="BZ263" i="5"/>
  <c r="CB263" i="5"/>
  <c r="CG263" i="5"/>
  <c r="CK263" i="5"/>
  <c r="CM263" i="5"/>
  <c r="AK264" i="5"/>
  <c r="BL264" i="5"/>
  <c r="AP264" i="5"/>
  <c r="BN264" i="5"/>
  <c r="BB264" i="5"/>
  <c r="BO264" i="5"/>
  <c r="BP264" i="5"/>
  <c r="BA264" i="5"/>
  <c r="BQ264" i="5"/>
  <c r="BH264" i="5"/>
  <c r="BV264" i="5"/>
  <c r="BX264" i="5"/>
  <c r="BJ264" i="5"/>
  <c r="BZ264" i="5"/>
  <c r="CB264" i="5"/>
  <c r="CG264" i="5"/>
  <c r="CK264" i="5"/>
  <c r="CM264" i="5"/>
  <c r="AK265" i="5"/>
  <c r="BL265" i="5"/>
  <c r="AT265" i="5"/>
  <c r="BM265" i="5"/>
  <c r="AP265" i="5"/>
  <c r="BN265" i="5"/>
  <c r="BB265" i="5"/>
  <c r="BO265" i="5"/>
  <c r="BP265" i="5"/>
  <c r="BA265" i="5"/>
  <c r="BQ265" i="5"/>
  <c r="BH265" i="5"/>
  <c r="BV265" i="5"/>
  <c r="BX265" i="5"/>
  <c r="BJ265" i="5"/>
  <c r="BZ265" i="5"/>
  <c r="AW265" i="5"/>
  <c r="BS265" i="5"/>
  <c r="CB265" i="5"/>
  <c r="CG265" i="5"/>
  <c r="CK265" i="5"/>
  <c r="CM265" i="5"/>
  <c r="AK266" i="5"/>
  <c r="BL266" i="5"/>
  <c r="AP266" i="5"/>
  <c r="BN266" i="5"/>
  <c r="BB266" i="5"/>
  <c r="BO266" i="5"/>
  <c r="BP266" i="5"/>
  <c r="BA266" i="5"/>
  <c r="BQ266" i="5"/>
  <c r="BH266" i="5"/>
  <c r="BV266" i="5"/>
  <c r="BX266" i="5"/>
  <c r="BJ266" i="5"/>
  <c r="BZ266" i="5"/>
  <c r="CA266" i="5"/>
  <c r="AW266" i="5"/>
  <c r="BS266" i="5"/>
  <c r="CB266" i="5"/>
  <c r="CG266" i="5"/>
  <c r="CK266" i="5"/>
  <c r="CM266" i="5"/>
  <c r="AK267" i="5"/>
  <c r="BL267" i="5"/>
  <c r="AP267" i="5"/>
  <c r="BN267" i="5"/>
  <c r="BB267" i="5"/>
  <c r="BO267" i="5"/>
  <c r="BP267" i="5"/>
  <c r="BA267" i="5"/>
  <c r="BQ267" i="5"/>
  <c r="BH267" i="5"/>
  <c r="BV267" i="5"/>
  <c r="BX267" i="5"/>
  <c r="BJ267" i="5"/>
  <c r="BZ267" i="5"/>
  <c r="CA296" i="5"/>
  <c r="CA267" i="5"/>
  <c r="AW267" i="5"/>
  <c r="BS267" i="5"/>
  <c r="CB267" i="5"/>
  <c r="CG267" i="5"/>
  <c r="CK267" i="5"/>
  <c r="CM267" i="5"/>
  <c r="AK268" i="5"/>
  <c r="BL268" i="5"/>
  <c r="AP268" i="5"/>
  <c r="BN268" i="5"/>
  <c r="BB268" i="5"/>
  <c r="BO268" i="5"/>
  <c r="BP268" i="5"/>
  <c r="BA268" i="5"/>
  <c r="BQ268" i="5"/>
  <c r="BH268" i="5"/>
  <c r="BV268" i="5"/>
  <c r="BX268" i="5"/>
  <c r="BJ268" i="5"/>
  <c r="BZ268" i="5"/>
  <c r="CA268" i="5"/>
  <c r="CB268" i="5"/>
  <c r="CG268" i="5"/>
  <c r="CK268" i="5"/>
  <c r="CM268" i="5"/>
  <c r="AK269" i="5"/>
  <c r="BL269" i="5"/>
  <c r="AT269" i="5"/>
  <c r="BM269" i="5"/>
  <c r="AP269" i="5"/>
  <c r="BN269" i="5"/>
  <c r="BB269" i="5"/>
  <c r="BO269" i="5"/>
  <c r="BP269" i="5"/>
  <c r="BA269" i="5"/>
  <c r="BQ269" i="5"/>
  <c r="BH269" i="5"/>
  <c r="BV269" i="5"/>
  <c r="BX269" i="5"/>
  <c r="BJ269" i="5"/>
  <c r="BZ269" i="5"/>
  <c r="CA269" i="5"/>
  <c r="CB269" i="5"/>
  <c r="CG269" i="5"/>
  <c r="CK269" i="5"/>
  <c r="CM269" i="5"/>
  <c r="AK270" i="5"/>
  <c r="BL270" i="5"/>
  <c r="AT270" i="5"/>
  <c r="BM270" i="5"/>
  <c r="AP270" i="5"/>
  <c r="BN270" i="5"/>
  <c r="BB270" i="5"/>
  <c r="BO270" i="5"/>
  <c r="BP270" i="5"/>
  <c r="BH270" i="5"/>
  <c r="BV270" i="5"/>
  <c r="BX270" i="5"/>
  <c r="BJ270" i="5"/>
  <c r="BZ270" i="5"/>
  <c r="CA270" i="5"/>
  <c r="CB270" i="5"/>
  <c r="CG270" i="5"/>
  <c r="CK270" i="5"/>
  <c r="CM270" i="5"/>
  <c r="AK271" i="5"/>
  <c r="BL271" i="5"/>
  <c r="AP271" i="5"/>
  <c r="BN271" i="5"/>
  <c r="BP271" i="5"/>
  <c r="BH271" i="5"/>
  <c r="BV271" i="5"/>
  <c r="BX271" i="5"/>
  <c r="BJ271" i="5"/>
  <c r="BZ271" i="5"/>
  <c r="CA271" i="5"/>
  <c r="CB271" i="5"/>
  <c r="CG271" i="5"/>
  <c r="CK271" i="5"/>
  <c r="CM271" i="5"/>
  <c r="AK272" i="5"/>
  <c r="BL272" i="5"/>
  <c r="AP272" i="5"/>
  <c r="BN272" i="5"/>
  <c r="BB272" i="5"/>
  <c r="BO272" i="5"/>
  <c r="BP272" i="5"/>
  <c r="BH272" i="5"/>
  <c r="BV272" i="5"/>
  <c r="BX272" i="5"/>
  <c r="BJ272" i="5"/>
  <c r="BZ272" i="5"/>
  <c r="CA272" i="5"/>
  <c r="CB272" i="5"/>
  <c r="CG272" i="5"/>
  <c r="CK272" i="5"/>
  <c r="CM272" i="5"/>
  <c r="AK273" i="5"/>
  <c r="BL273" i="5"/>
  <c r="AP273" i="5"/>
  <c r="BN273" i="5"/>
  <c r="BP273" i="5"/>
  <c r="BH273" i="5"/>
  <c r="BV273" i="5"/>
  <c r="BX273" i="5"/>
  <c r="BJ273" i="5"/>
  <c r="BZ273" i="5"/>
  <c r="CA273" i="5"/>
  <c r="CB273" i="5"/>
  <c r="BE273" i="5"/>
  <c r="CE273" i="5"/>
  <c r="CG273" i="5"/>
  <c r="CK273" i="5"/>
  <c r="CM273" i="5"/>
  <c r="AK274" i="5"/>
  <c r="BL274" i="5"/>
  <c r="AP274" i="5"/>
  <c r="BN274" i="5"/>
  <c r="BP274" i="5"/>
  <c r="BH274" i="5"/>
  <c r="BV274" i="5"/>
  <c r="BX274" i="5"/>
  <c r="BJ274" i="5"/>
  <c r="BZ274" i="5"/>
  <c r="CA274" i="5"/>
  <c r="CB274" i="5"/>
  <c r="BE274" i="5"/>
  <c r="CE274" i="5"/>
  <c r="CG274" i="5"/>
  <c r="CK274" i="5"/>
  <c r="CM274" i="5"/>
  <c r="AK275" i="5"/>
  <c r="BL275" i="5"/>
  <c r="AP275" i="5"/>
  <c r="BN275" i="5"/>
  <c r="BP275" i="5"/>
  <c r="BH275" i="5"/>
  <c r="BV275" i="5"/>
  <c r="BX275" i="5"/>
  <c r="BJ275" i="5"/>
  <c r="BZ275" i="5"/>
  <c r="CA275" i="5"/>
  <c r="CB275" i="5"/>
  <c r="CG275" i="5"/>
  <c r="CK275" i="5"/>
  <c r="CM275" i="5"/>
  <c r="AK276" i="5"/>
  <c r="BL276" i="5"/>
  <c r="AT276" i="5"/>
  <c r="BM276" i="5"/>
  <c r="AP276" i="5"/>
  <c r="BN276" i="5"/>
  <c r="BB276" i="5"/>
  <c r="BO276" i="5"/>
  <c r="BP276" i="5"/>
  <c r="BA276" i="5"/>
  <c r="BQ276" i="5"/>
  <c r="BH276" i="5"/>
  <c r="BV276" i="5"/>
  <c r="BX276" i="5"/>
  <c r="BJ276" i="5"/>
  <c r="BZ276" i="5"/>
  <c r="CA276" i="5"/>
  <c r="AW276" i="5"/>
  <c r="BS276" i="5"/>
  <c r="CB276" i="5"/>
  <c r="CG276" i="5"/>
  <c r="CK276" i="5"/>
  <c r="CM276" i="5"/>
  <c r="AK277" i="5"/>
  <c r="BL277" i="5"/>
  <c r="AT277" i="5"/>
  <c r="BM277" i="5"/>
  <c r="AP277" i="5"/>
  <c r="BN277" i="5"/>
  <c r="BB277" i="5"/>
  <c r="BO277" i="5"/>
  <c r="BP277" i="5"/>
  <c r="BA277" i="5"/>
  <c r="BQ277" i="5"/>
  <c r="BH277" i="5"/>
  <c r="BV277" i="5"/>
  <c r="BX277" i="5"/>
  <c r="BJ277" i="5"/>
  <c r="BZ277" i="5"/>
  <c r="CA277" i="5"/>
  <c r="CB277" i="5"/>
  <c r="BE277" i="5"/>
  <c r="CE277" i="5"/>
  <c r="CG277" i="5"/>
  <c r="CK277" i="5"/>
  <c r="CM277" i="5"/>
  <c r="AK278" i="5"/>
  <c r="BL278" i="5"/>
  <c r="AT278" i="5"/>
  <c r="BM278" i="5"/>
  <c r="AP278" i="5"/>
  <c r="BN278" i="5"/>
  <c r="BB278" i="5"/>
  <c r="BO278" i="5"/>
  <c r="BP278" i="5"/>
  <c r="BA278" i="5"/>
  <c r="BQ278" i="5"/>
  <c r="BH278" i="5"/>
  <c r="BV278" i="5"/>
  <c r="BX278" i="5"/>
  <c r="BJ278" i="5"/>
  <c r="BZ278" i="5"/>
  <c r="CA278" i="5"/>
  <c r="CB278" i="5"/>
  <c r="BE278" i="5"/>
  <c r="CE278" i="5"/>
  <c r="CG278" i="5"/>
  <c r="CK278" i="5"/>
  <c r="CM278" i="5"/>
  <c r="AK279" i="5"/>
  <c r="BL279" i="5"/>
  <c r="AT279" i="5"/>
  <c r="BM279" i="5"/>
  <c r="AP279" i="5"/>
  <c r="BN279" i="5"/>
  <c r="BB279" i="5"/>
  <c r="BO279" i="5"/>
  <c r="BP279" i="5"/>
  <c r="BA279" i="5"/>
  <c r="BQ279" i="5"/>
  <c r="BH279" i="5"/>
  <c r="BV279" i="5"/>
  <c r="BX279" i="5"/>
  <c r="BJ279" i="5"/>
  <c r="BZ279" i="5"/>
  <c r="CA279" i="5"/>
  <c r="CB279" i="5"/>
  <c r="BE279" i="5"/>
  <c r="CE279" i="5"/>
  <c r="CG279" i="5"/>
  <c r="CK279" i="5"/>
  <c r="CM279" i="5"/>
  <c r="AK280" i="5"/>
  <c r="BL280" i="5"/>
  <c r="AP280" i="5"/>
  <c r="BN280" i="5"/>
  <c r="BP280" i="5"/>
  <c r="BH280" i="5"/>
  <c r="BV280" i="5"/>
  <c r="BX280" i="5"/>
  <c r="BJ280" i="5"/>
  <c r="BZ280" i="5"/>
  <c r="CA280" i="5"/>
  <c r="CB280" i="5"/>
  <c r="CG280" i="5"/>
  <c r="CK280" i="5"/>
  <c r="CM280" i="5"/>
  <c r="AK281" i="5"/>
  <c r="BL281" i="5"/>
  <c r="AT281" i="5"/>
  <c r="BM281" i="5"/>
  <c r="AP281" i="5"/>
  <c r="BN281" i="5"/>
  <c r="BB281" i="5"/>
  <c r="BO281" i="5"/>
  <c r="BP281" i="5"/>
  <c r="BA281" i="5"/>
  <c r="BQ281" i="5"/>
  <c r="BH281" i="5"/>
  <c r="BV281" i="5"/>
  <c r="BX281" i="5"/>
  <c r="BJ281" i="5"/>
  <c r="BZ281" i="5"/>
  <c r="CA281" i="5"/>
  <c r="AW281" i="5"/>
  <c r="BS281" i="5"/>
  <c r="CB281" i="5"/>
  <c r="CG281" i="5"/>
  <c r="CK281" i="5"/>
  <c r="CM281" i="5"/>
  <c r="AK282" i="5"/>
  <c r="BL282" i="5"/>
  <c r="AP282" i="5"/>
  <c r="BN282" i="5"/>
  <c r="BB282" i="5"/>
  <c r="BO282" i="5"/>
  <c r="BP282" i="5"/>
  <c r="BA282" i="5"/>
  <c r="BQ282" i="5"/>
  <c r="BH282" i="5"/>
  <c r="BV282" i="5"/>
  <c r="BX282" i="5"/>
  <c r="BJ282" i="5"/>
  <c r="BZ282" i="5"/>
  <c r="CA282" i="5"/>
  <c r="AW282" i="5"/>
  <c r="BS282" i="5"/>
  <c r="CB282" i="5"/>
  <c r="CG282" i="5"/>
  <c r="CK282" i="5"/>
  <c r="CM282" i="5"/>
  <c r="AK283" i="5"/>
  <c r="BL283" i="5"/>
  <c r="AP283" i="5"/>
  <c r="BN283" i="5"/>
  <c r="AY283" i="5"/>
  <c r="BP283" i="5"/>
  <c r="BA283" i="5"/>
  <c r="BQ283" i="5"/>
  <c r="BH283" i="5"/>
  <c r="BV283" i="5"/>
  <c r="BX283" i="5"/>
  <c r="BJ283" i="5"/>
  <c r="BZ283" i="5"/>
  <c r="CA283" i="5"/>
  <c r="CB283" i="5"/>
  <c r="BE283" i="5"/>
  <c r="CE283" i="5"/>
  <c r="CG283" i="5"/>
  <c r="CK283" i="5"/>
  <c r="CM283" i="5"/>
  <c r="AK284" i="5"/>
  <c r="BL284" i="5"/>
  <c r="AP284" i="5"/>
  <c r="BN284" i="5"/>
  <c r="AY284" i="5"/>
  <c r="BP284" i="5"/>
  <c r="BH284" i="5"/>
  <c r="BV284" i="5"/>
  <c r="BX284" i="5"/>
  <c r="BJ284" i="5"/>
  <c r="BZ284" i="5"/>
  <c r="CA284" i="5"/>
  <c r="CB284" i="5"/>
  <c r="CG284" i="5"/>
  <c r="CK284" i="5"/>
  <c r="CM284" i="5"/>
  <c r="AK285" i="5"/>
  <c r="BL285" i="5"/>
  <c r="AT285" i="5"/>
  <c r="BM285" i="5"/>
  <c r="AP285" i="5"/>
  <c r="BN285" i="5"/>
  <c r="BB285" i="5"/>
  <c r="BO285" i="5"/>
  <c r="AY285" i="5"/>
  <c r="BP285" i="5"/>
  <c r="BH285" i="5"/>
  <c r="BV285" i="5"/>
  <c r="BX285" i="5"/>
  <c r="BJ285" i="5"/>
  <c r="BZ285" i="5"/>
  <c r="CA285" i="5"/>
  <c r="CB285" i="5"/>
  <c r="CG285" i="5"/>
  <c r="CK285" i="5"/>
  <c r="CM285" i="5"/>
  <c r="AK286" i="5"/>
  <c r="BL286" i="5"/>
  <c r="AT286" i="5"/>
  <c r="BM286" i="5"/>
  <c r="AP286" i="5"/>
  <c r="BN286" i="5"/>
  <c r="BB286" i="5"/>
  <c r="BO286" i="5"/>
  <c r="AY286" i="5"/>
  <c r="BP286" i="5"/>
  <c r="BA286" i="5"/>
  <c r="BQ286" i="5"/>
  <c r="BH286" i="5"/>
  <c r="BV286" i="5"/>
  <c r="BX286" i="5"/>
  <c r="BJ286" i="5"/>
  <c r="BZ286" i="5"/>
  <c r="CA286" i="5"/>
  <c r="CB286" i="5"/>
  <c r="BE286" i="5"/>
  <c r="CE286" i="5"/>
  <c r="CG286" i="5"/>
  <c r="CK286" i="5"/>
  <c r="CM286" i="5"/>
  <c r="AK287" i="5"/>
  <c r="BL287" i="5"/>
  <c r="AT287" i="5"/>
  <c r="BM287" i="5"/>
  <c r="AP287" i="5"/>
  <c r="BN287" i="5"/>
  <c r="AY287" i="5"/>
  <c r="BP287" i="5"/>
  <c r="BA287" i="5"/>
  <c r="BQ287" i="5"/>
  <c r="BH287" i="5"/>
  <c r="BV287" i="5"/>
  <c r="BX287" i="5"/>
  <c r="BJ287" i="5"/>
  <c r="BZ287" i="5"/>
  <c r="CA287" i="5"/>
  <c r="CB287" i="5"/>
  <c r="BE287" i="5"/>
  <c r="CE287" i="5"/>
  <c r="CG287" i="5"/>
  <c r="CK287" i="5"/>
  <c r="CM287" i="5"/>
  <c r="AK288" i="5"/>
  <c r="BL288" i="5"/>
  <c r="AP288" i="5"/>
  <c r="BN288" i="5"/>
  <c r="AY288" i="5"/>
  <c r="BP288" i="5"/>
  <c r="BH288" i="5"/>
  <c r="BV288" i="5"/>
  <c r="BX288" i="5"/>
  <c r="BJ288" i="5"/>
  <c r="BZ288" i="5"/>
  <c r="CA288" i="5"/>
  <c r="CB288" i="5"/>
  <c r="CG288" i="5"/>
  <c r="CK288" i="5"/>
  <c r="CM288" i="5"/>
  <c r="AK289" i="5"/>
  <c r="BL289" i="5"/>
  <c r="AP289" i="5"/>
  <c r="BN289" i="5"/>
  <c r="BB289" i="5"/>
  <c r="BO289" i="5"/>
  <c r="AY289" i="5"/>
  <c r="BP289" i="5"/>
  <c r="BH289" i="5"/>
  <c r="BV289" i="5"/>
  <c r="BX289" i="5"/>
  <c r="BJ289" i="5"/>
  <c r="BZ289" i="5"/>
  <c r="CA289" i="5"/>
  <c r="AW289" i="5"/>
  <c r="BS289" i="5"/>
  <c r="CB289" i="5"/>
  <c r="CG289" i="5"/>
  <c r="CK289" i="5"/>
  <c r="CM289" i="5"/>
  <c r="AK290" i="5"/>
  <c r="BL290" i="5"/>
  <c r="AP290" i="5"/>
  <c r="BN290" i="5"/>
  <c r="AY290" i="5"/>
  <c r="BP290" i="5"/>
  <c r="BH290" i="5"/>
  <c r="BV290" i="5"/>
  <c r="BX290" i="5"/>
  <c r="BJ290" i="5"/>
  <c r="BZ290" i="5"/>
  <c r="CA290" i="5"/>
  <c r="CB290" i="5"/>
  <c r="BE290" i="5"/>
  <c r="CE290" i="5"/>
  <c r="CG290" i="5"/>
  <c r="CK290" i="5"/>
  <c r="CM290" i="5"/>
  <c r="AK291" i="5"/>
  <c r="BL291" i="5"/>
  <c r="AT291" i="5"/>
  <c r="BM291" i="5"/>
  <c r="AP291" i="5"/>
  <c r="BN291" i="5"/>
  <c r="AY291" i="5"/>
  <c r="BP291" i="5"/>
  <c r="BA291" i="5"/>
  <c r="BQ291" i="5"/>
  <c r="BH291" i="5"/>
  <c r="BV291" i="5"/>
  <c r="BX291" i="5"/>
  <c r="BJ291" i="5"/>
  <c r="BZ291" i="5"/>
  <c r="CA291" i="5"/>
  <c r="CB291" i="5"/>
  <c r="CG291" i="5"/>
  <c r="CK291" i="5"/>
  <c r="CM291" i="5"/>
  <c r="AK292" i="5"/>
  <c r="BL292" i="5"/>
  <c r="AT292" i="5"/>
  <c r="BM292" i="5"/>
  <c r="AP292" i="5"/>
  <c r="BN292" i="5"/>
  <c r="AY292" i="5"/>
  <c r="BP292" i="5"/>
  <c r="BH292" i="5"/>
  <c r="BV292" i="5"/>
  <c r="BX292" i="5"/>
  <c r="BJ292" i="5"/>
  <c r="BZ292" i="5"/>
  <c r="CA292" i="5"/>
  <c r="CB292" i="5"/>
  <c r="CG292" i="5"/>
  <c r="CK292" i="5"/>
  <c r="CM292" i="5"/>
  <c r="AK293" i="5"/>
  <c r="BL293" i="5"/>
  <c r="AT293" i="5"/>
  <c r="BM293" i="5"/>
  <c r="AP293" i="5"/>
  <c r="BN293" i="5"/>
  <c r="BB293" i="5"/>
  <c r="BO293" i="5"/>
  <c r="AY293" i="5"/>
  <c r="BP293" i="5"/>
  <c r="BA293" i="5"/>
  <c r="BQ293" i="5"/>
  <c r="BH293" i="5"/>
  <c r="BV293" i="5"/>
  <c r="BX293" i="5"/>
  <c r="BJ293" i="5"/>
  <c r="BZ293" i="5"/>
  <c r="CA293" i="5"/>
  <c r="CB293" i="5"/>
  <c r="BE293" i="5"/>
  <c r="CE293" i="5"/>
  <c r="CG293" i="5"/>
  <c r="CK293" i="5"/>
  <c r="CM293" i="5"/>
  <c r="AK294" i="5"/>
  <c r="BL294" i="5"/>
  <c r="AP294" i="5"/>
  <c r="BN294" i="5"/>
  <c r="AY294" i="5"/>
  <c r="BP294" i="5"/>
  <c r="BH294" i="5"/>
  <c r="BV294" i="5"/>
  <c r="BX294" i="5"/>
  <c r="BJ294" i="5"/>
  <c r="BZ294" i="5"/>
  <c r="CA294" i="5"/>
  <c r="AW294" i="5"/>
  <c r="BS294" i="5"/>
  <c r="CB294" i="5"/>
  <c r="CG294" i="5"/>
  <c r="CK294" i="5"/>
  <c r="CM294" i="5"/>
  <c r="AK295" i="5"/>
  <c r="BL295" i="5"/>
  <c r="AP295" i="5"/>
  <c r="BN295" i="5"/>
  <c r="AY295" i="5"/>
  <c r="BP295" i="5"/>
  <c r="BH295" i="5"/>
  <c r="BV295" i="5"/>
  <c r="BX295" i="5"/>
  <c r="BJ295" i="5"/>
  <c r="BZ295" i="5"/>
  <c r="CA295" i="5"/>
  <c r="CB295" i="5"/>
  <c r="CG295" i="5"/>
  <c r="CK295" i="5"/>
  <c r="CM295" i="5"/>
  <c r="AK296" i="5"/>
  <c r="BL296" i="5"/>
  <c r="AP296" i="5"/>
  <c r="BN296" i="5"/>
  <c r="AY296" i="5"/>
  <c r="BP296" i="5"/>
  <c r="BH296" i="5"/>
  <c r="BV296" i="5"/>
  <c r="BX296" i="5"/>
  <c r="BJ296" i="5"/>
  <c r="BZ296" i="5"/>
  <c r="CB296" i="5"/>
  <c r="CG296" i="5"/>
  <c r="CK296" i="5"/>
  <c r="CM296" i="5"/>
  <c r="AK297" i="5"/>
  <c r="BL297" i="5"/>
  <c r="AP297" i="5"/>
  <c r="BN297" i="5"/>
  <c r="BB297" i="5"/>
  <c r="BO297" i="5"/>
  <c r="AY297" i="5"/>
  <c r="BP297" i="5"/>
  <c r="BA297" i="5"/>
  <c r="BQ297" i="5"/>
  <c r="BH297" i="5"/>
  <c r="BV297" i="5"/>
  <c r="BX297" i="5"/>
  <c r="BJ297" i="5"/>
  <c r="BZ297" i="5"/>
  <c r="CA316" i="5"/>
  <c r="CA297" i="5"/>
  <c r="AW297" i="5"/>
  <c r="BS297" i="5"/>
  <c r="CB297" i="5"/>
  <c r="CG297" i="5"/>
  <c r="CK297" i="5"/>
  <c r="CM297" i="5"/>
  <c r="AK298" i="5"/>
  <c r="BL298" i="5"/>
  <c r="AT298" i="5"/>
  <c r="BM298" i="5"/>
  <c r="AP298" i="5"/>
  <c r="BN298" i="5"/>
  <c r="BB298" i="5"/>
  <c r="BO298" i="5"/>
  <c r="AY298" i="5"/>
  <c r="BP298" i="5"/>
  <c r="BH298" i="5"/>
  <c r="BV298" i="5"/>
  <c r="BX298" i="5"/>
  <c r="BJ298" i="5"/>
  <c r="BZ298" i="5"/>
  <c r="CA298" i="5"/>
  <c r="AW298" i="5"/>
  <c r="BS298" i="5"/>
  <c r="CB298" i="5"/>
  <c r="CG298" i="5"/>
  <c r="CK298" i="5"/>
  <c r="CM298" i="5"/>
  <c r="AK299" i="5"/>
  <c r="BL299" i="5"/>
  <c r="AT299" i="5"/>
  <c r="BM299" i="5"/>
  <c r="AP299" i="5"/>
  <c r="BN299" i="5"/>
  <c r="AY299" i="5"/>
  <c r="BP299" i="5"/>
  <c r="BH299" i="5"/>
  <c r="BV299" i="5"/>
  <c r="BX299" i="5"/>
  <c r="BJ299" i="5"/>
  <c r="BZ299" i="5"/>
  <c r="CA299" i="5"/>
  <c r="AW299" i="5"/>
  <c r="BS299" i="5"/>
  <c r="CB299" i="5"/>
  <c r="CG299" i="5"/>
  <c r="CK299" i="5"/>
  <c r="CM299" i="5"/>
  <c r="AK300" i="5"/>
  <c r="BL300" i="5"/>
  <c r="AT300" i="5"/>
  <c r="BM300" i="5"/>
  <c r="AP300" i="5"/>
  <c r="BN300" i="5"/>
  <c r="AY300" i="5"/>
  <c r="BP300" i="5"/>
  <c r="BA300" i="5"/>
  <c r="BQ300" i="5"/>
  <c r="BH300" i="5"/>
  <c r="BV300" i="5"/>
  <c r="BX300" i="5"/>
  <c r="BJ300" i="5"/>
  <c r="BZ300" i="5"/>
  <c r="CA300" i="5"/>
  <c r="CB300" i="5"/>
  <c r="CG300" i="5"/>
  <c r="CK300" i="5"/>
  <c r="CM300" i="5"/>
  <c r="AK301" i="5"/>
  <c r="BL301" i="5"/>
  <c r="AP301" i="5"/>
  <c r="BN301" i="5"/>
  <c r="AY301" i="5"/>
  <c r="BP301" i="5"/>
  <c r="BH301" i="5"/>
  <c r="BV301" i="5"/>
  <c r="BX301" i="5"/>
  <c r="BJ301" i="5"/>
  <c r="BZ301" i="5"/>
  <c r="CA301" i="5"/>
  <c r="CB301" i="5"/>
  <c r="CG301" i="5"/>
  <c r="CK301" i="5"/>
  <c r="CM301" i="5"/>
  <c r="AK302" i="5"/>
  <c r="BL302" i="5"/>
  <c r="AP302" i="5"/>
  <c r="BN302" i="5"/>
  <c r="AY302" i="5"/>
  <c r="BP302" i="5"/>
  <c r="BH302" i="5"/>
  <c r="BV302" i="5"/>
  <c r="BX302" i="5"/>
  <c r="BJ302" i="5"/>
  <c r="BZ302" i="5"/>
  <c r="CA302" i="5"/>
  <c r="CB302" i="5"/>
  <c r="CG302" i="5"/>
  <c r="CK302" i="5"/>
  <c r="CM302" i="5"/>
  <c r="AK303" i="5"/>
  <c r="BL303" i="5"/>
  <c r="AP303" i="5"/>
  <c r="BN303" i="5"/>
  <c r="AY303" i="5"/>
  <c r="BP303" i="5"/>
  <c r="BH303" i="5"/>
  <c r="BV303" i="5"/>
  <c r="BX303" i="5"/>
  <c r="BJ303" i="5"/>
  <c r="BZ303" i="5"/>
  <c r="CA303" i="5"/>
  <c r="CB303" i="5"/>
  <c r="CG303" i="5"/>
  <c r="CK303" i="5"/>
  <c r="CM303" i="5"/>
  <c r="AK304" i="5"/>
  <c r="BL304" i="5"/>
  <c r="AP304" i="5"/>
  <c r="BN304" i="5"/>
  <c r="AY304" i="5"/>
  <c r="BP304" i="5"/>
  <c r="BH304" i="5"/>
  <c r="BV304" i="5"/>
  <c r="BX304" i="5"/>
  <c r="BJ304" i="5"/>
  <c r="BZ304" i="5"/>
  <c r="CA304" i="5"/>
  <c r="CB304" i="5"/>
  <c r="CG304" i="5"/>
  <c r="CK304" i="5"/>
  <c r="CM304" i="5"/>
  <c r="AK305" i="5"/>
  <c r="BL305" i="5"/>
  <c r="AP305" i="5"/>
  <c r="BN305" i="5"/>
  <c r="BB305" i="5"/>
  <c r="BO305" i="5"/>
  <c r="AY305" i="5"/>
  <c r="BP305" i="5"/>
  <c r="BA305" i="5"/>
  <c r="BQ305" i="5"/>
  <c r="BH305" i="5"/>
  <c r="BV305" i="5"/>
  <c r="BX305" i="5"/>
  <c r="BJ305" i="5"/>
  <c r="BZ305" i="5"/>
  <c r="CA305" i="5"/>
  <c r="AW305" i="5"/>
  <c r="BS305" i="5"/>
  <c r="CB305" i="5"/>
  <c r="CG305" i="5"/>
  <c r="CK305" i="5"/>
  <c r="CM305" i="5"/>
  <c r="AK306" i="5"/>
  <c r="BL306" i="5"/>
  <c r="AP306" i="5"/>
  <c r="BN306" i="5"/>
  <c r="AY306" i="5"/>
  <c r="BP306" i="5"/>
  <c r="BH306" i="5"/>
  <c r="BV306" i="5"/>
  <c r="BX306" i="5"/>
  <c r="BJ306" i="5"/>
  <c r="BZ306" i="5"/>
  <c r="CA306" i="5"/>
  <c r="CB306" i="5"/>
  <c r="CG306" i="5"/>
  <c r="CK306" i="5"/>
  <c r="CM306" i="5"/>
  <c r="AK307" i="5"/>
  <c r="BL307" i="5"/>
  <c r="AP307" i="5"/>
  <c r="BN307" i="5"/>
  <c r="AY307" i="5"/>
  <c r="BP307" i="5"/>
  <c r="BH307" i="5"/>
  <c r="BV307" i="5"/>
  <c r="BX307" i="5"/>
  <c r="BJ307" i="5"/>
  <c r="BZ307" i="5"/>
  <c r="CA307" i="5"/>
  <c r="CB307" i="5"/>
  <c r="CG307" i="5"/>
  <c r="CK307" i="5"/>
  <c r="CM307" i="5"/>
  <c r="AK308" i="5"/>
  <c r="BL308" i="5"/>
  <c r="AP308" i="5"/>
  <c r="BN308" i="5"/>
  <c r="AY308" i="5"/>
  <c r="BP308" i="5"/>
  <c r="BH308" i="5"/>
  <c r="BV308" i="5"/>
  <c r="BX308" i="5"/>
  <c r="BJ308" i="5"/>
  <c r="BZ308" i="5"/>
  <c r="CA308" i="5"/>
  <c r="CB308" i="5"/>
  <c r="CG308" i="5"/>
  <c r="CK308" i="5"/>
  <c r="CM308" i="5"/>
  <c r="AK309" i="5"/>
  <c r="BL309" i="5"/>
  <c r="AT309" i="5"/>
  <c r="BM309" i="5"/>
  <c r="AP309" i="5"/>
  <c r="BN309" i="5"/>
  <c r="AY309" i="5"/>
  <c r="BP309" i="5"/>
  <c r="BH309" i="5"/>
  <c r="BV309" i="5"/>
  <c r="BX309" i="5"/>
  <c r="BJ309" i="5"/>
  <c r="BZ309" i="5"/>
  <c r="CA309" i="5"/>
  <c r="CB309" i="5"/>
  <c r="CG309" i="5"/>
  <c r="CK309" i="5"/>
  <c r="CM309" i="5"/>
  <c r="AK310" i="5"/>
  <c r="BL310" i="5"/>
  <c r="AP310" i="5"/>
  <c r="BN310" i="5"/>
  <c r="AY310" i="5"/>
  <c r="BP310" i="5"/>
  <c r="BH310" i="5"/>
  <c r="BV310" i="5"/>
  <c r="BX310" i="5"/>
  <c r="BJ310" i="5"/>
  <c r="BZ310" i="5"/>
  <c r="CA310" i="5"/>
  <c r="CB310" i="5"/>
  <c r="CG310" i="5"/>
  <c r="CK310" i="5"/>
  <c r="CM310" i="5"/>
  <c r="AK311" i="5"/>
  <c r="BL311" i="5"/>
  <c r="AP311" i="5"/>
  <c r="BN311" i="5"/>
  <c r="AY311" i="5"/>
  <c r="BP311" i="5"/>
  <c r="BH311" i="5"/>
  <c r="BV311" i="5"/>
  <c r="BX311" i="5"/>
  <c r="BJ311" i="5"/>
  <c r="BZ311" i="5"/>
  <c r="CA311" i="5"/>
  <c r="CB311" i="5"/>
  <c r="CG311" i="5"/>
  <c r="CK311" i="5"/>
  <c r="CM311" i="5"/>
  <c r="AK312" i="5"/>
  <c r="BL312" i="5"/>
  <c r="AP312" i="5"/>
  <c r="BN312" i="5"/>
  <c r="BB312" i="5"/>
  <c r="BO312" i="5"/>
  <c r="AY312" i="5"/>
  <c r="BP312" i="5"/>
  <c r="BH312" i="5"/>
  <c r="BV312" i="5"/>
  <c r="BX312" i="5"/>
  <c r="BJ312" i="5"/>
  <c r="BZ312" i="5"/>
  <c r="CA312" i="5"/>
  <c r="CB312" i="5"/>
  <c r="CG312" i="5"/>
  <c r="CK312" i="5"/>
  <c r="CM312" i="5"/>
  <c r="AK313" i="5"/>
  <c r="BL313" i="5"/>
  <c r="AP313" i="5"/>
  <c r="BN313" i="5"/>
  <c r="BB313" i="5"/>
  <c r="BO313" i="5"/>
  <c r="AY313" i="5"/>
  <c r="BP313" i="5"/>
  <c r="BH313" i="5"/>
  <c r="BV313" i="5"/>
  <c r="BX313" i="5"/>
  <c r="BJ313" i="5"/>
  <c r="BZ313" i="5"/>
  <c r="CA313" i="5"/>
  <c r="CB313" i="5"/>
  <c r="CG313" i="5"/>
  <c r="CK313" i="5"/>
  <c r="CM313" i="5"/>
  <c r="AK314" i="5"/>
  <c r="BL314" i="5"/>
  <c r="AP314" i="5"/>
  <c r="BN314" i="5"/>
  <c r="AY314" i="5"/>
  <c r="BP314" i="5"/>
  <c r="BH314" i="5"/>
  <c r="BV314" i="5"/>
  <c r="BX314" i="5"/>
  <c r="BJ314" i="5"/>
  <c r="BZ314" i="5"/>
  <c r="CA314" i="5"/>
  <c r="CB314" i="5"/>
  <c r="CG314" i="5"/>
  <c r="CK314" i="5"/>
  <c r="CM314" i="5"/>
  <c r="AK315" i="5"/>
  <c r="BL315" i="5"/>
  <c r="AP315" i="5"/>
  <c r="BN315" i="5"/>
  <c r="AY315" i="5"/>
  <c r="BP315" i="5"/>
  <c r="BH315" i="5"/>
  <c r="BV315" i="5"/>
  <c r="BX315" i="5"/>
  <c r="BJ315" i="5"/>
  <c r="BZ315" i="5"/>
  <c r="CA315" i="5"/>
  <c r="CB315" i="5"/>
  <c r="CG315" i="5"/>
  <c r="CK315" i="5"/>
  <c r="CM315" i="5"/>
  <c r="AK316" i="5"/>
  <c r="BL316" i="5"/>
  <c r="AP316" i="5"/>
  <c r="BN316" i="5"/>
  <c r="AY316" i="5"/>
  <c r="BP316" i="5"/>
  <c r="BH316" i="5"/>
  <c r="BV316" i="5"/>
  <c r="BX316" i="5"/>
  <c r="BJ316" i="5"/>
  <c r="BZ316" i="5"/>
  <c r="CB316" i="5"/>
  <c r="CG316" i="5"/>
  <c r="CK316" i="5"/>
  <c r="CM316" i="5"/>
  <c r="AK317" i="5"/>
  <c r="BL317" i="5"/>
  <c r="AP317" i="5"/>
  <c r="BN317" i="5"/>
  <c r="BB317" i="5"/>
  <c r="BO317" i="5"/>
  <c r="AY317" i="5"/>
  <c r="BP317" i="5"/>
  <c r="BH317" i="5"/>
  <c r="BV317" i="5"/>
  <c r="BX317" i="5"/>
  <c r="BJ317" i="5"/>
  <c r="BZ317" i="5"/>
  <c r="CA349" i="5"/>
  <c r="CA317" i="5"/>
  <c r="CB317" i="5"/>
  <c r="CG317" i="5"/>
  <c r="CK317" i="5"/>
  <c r="CM317" i="5"/>
  <c r="AK318" i="5"/>
  <c r="BL318" i="5"/>
  <c r="AP318" i="5"/>
  <c r="BN318" i="5"/>
  <c r="AY318" i="5"/>
  <c r="BP318" i="5"/>
  <c r="BH318" i="5"/>
  <c r="BV318" i="5"/>
  <c r="BX318" i="5"/>
  <c r="BJ318" i="5"/>
  <c r="BZ318" i="5"/>
  <c r="CA318" i="5"/>
  <c r="CB318" i="5"/>
  <c r="CG318" i="5"/>
  <c r="CK318" i="5"/>
  <c r="CM318" i="5"/>
  <c r="AK319" i="5"/>
  <c r="BL319" i="5"/>
  <c r="AT319" i="5"/>
  <c r="BM319" i="5"/>
  <c r="AP319" i="5"/>
  <c r="BN319" i="5"/>
  <c r="BB319" i="5"/>
  <c r="BO319" i="5"/>
  <c r="AY319" i="5"/>
  <c r="BP319" i="5"/>
  <c r="BA319" i="5"/>
  <c r="BQ319" i="5"/>
  <c r="BH319" i="5"/>
  <c r="BV319" i="5"/>
  <c r="BX319" i="5"/>
  <c r="BJ319" i="5"/>
  <c r="BZ319" i="5"/>
  <c r="CA319" i="5"/>
  <c r="CB319" i="5"/>
  <c r="CG319" i="5"/>
  <c r="CK319" i="5"/>
  <c r="CM319" i="5"/>
  <c r="AK320" i="5"/>
  <c r="BL320" i="5"/>
  <c r="AP320" i="5"/>
  <c r="BN320" i="5"/>
  <c r="BB320" i="5"/>
  <c r="BO320" i="5"/>
  <c r="AY320" i="5"/>
  <c r="BP320" i="5"/>
  <c r="BQ320" i="5"/>
  <c r="BH320" i="5"/>
  <c r="BV320" i="5"/>
  <c r="BX320" i="5"/>
  <c r="BJ320" i="5"/>
  <c r="BZ320" i="5"/>
  <c r="CA320" i="5"/>
  <c r="AW320" i="5"/>
  <c r="BS320" i="5"/>
  <c r="CB320" i="5"/>
  <c r="CG320" i="5"/>
  <c r="CK320" i="5"/>
  <c r="CM320" i="5"/>
  <c r="AK321" i="5"/>
  <c r="BL321" i="5"/>
  <c r="AP321" i="5"/>
  <c r="BN321" i="5"/>
  <c r="BB321" i="5"/>
  <c r="BO321" i="5"/>
  <c r="AY321" i="5"/>
  <c r="BP321" i="5"/>
  <c r="BQ321" i="5"/>
  <c r="BH321" i="5"/>
  <c r="BV321" i="5"/>
  <c r="BX321" i="5"/>
  <c r="BJ321" i="5"/>
  <c r="BZ321" i="5"/>
  <c r="CA321" i="5"/>
  <c r="CB321" i="5"/>
  <c r="CG321" i="5"/>
  <c r="CK321" i="5"/>
  <c r="CM321" i="5"/>
  <c r="AK322" i="5"/>
  <c r="BL322" i="5"/>
  <c r="AP322" i="5"/>
  <c r="BN322" i="5"/>
  <c r="BB322" i="5"/>
  <c r="BO322" i="5"/>
  <c r="BP322" i="5"/>
  <c r="BQ322" i="5"/>
  <c r="BH322" i="5"/>
  <c r="BV322" i="5"/>
  <c r="BX322" i="5"/>
  <c r="BJ322" i="5"/>
  <c r="BZ322" i="5"/>
  <c r="CA322" i="5"/>
  <c r="CB322" i="5"/>
  <c r="CG322" i="5"/>
  <c r="CK322" i="5"/>
  <c r="CM322" i="5"/>
  <c r="AK323" i="5"/>
  <c r="BL323" i="5"/>
  <c r="AP323" i="5"/>
  <c r="BN323" i="5"/>
  <c r="BB323" i="5"/>
  <c r="BO323" i="5"/>
  <c r="BP323" i="5"/>
  <c r="BQ323" i="5"/>
  <c r="BH323" i="5"/>
  <c r="BV323" i="5"/>
  <c r="BX323" i="5"/>
  <c r="BJ323" i="5"/>
  <c r="BZ323" i="5"/>
  <c r="CA323" i="5"/>
  <c r="CB323" i="5"/>
  <c r="CG323" i="5"/>
  <c r="CK323" i="5"/>
  <c r="CM323" i="5"/>
  <c r="AK324" i="5"/>
  <c r="BL324" i="5"/>
  <c r="AP324" i="5"/>
  <c r="BN324" i="5"/>
  <c r="BB324" i="5"/>
  <c r="BO324" i="5"/>
  <c r="BP324" i="5"/>
  <c r="BQ324" i="5"/>
  <c r="BH324" i="5"/>
  <c r="BV324" i="5"/>
  <c r="BX324" i="5"/>
  <c r="BJ324" i="5"/>
  <c r="BZ324" i="5"/>
  <c r="CA324" i="5"/>
  <c r="CB324" i="5"/>
  <c r="CG324" i="5"/>
  <c r="CK324" i="5"/>
  <c r="CM324" i="5"/>
  <c r="AK325" i="5"/>
  <c r="BL325" i="5"/>
  <c r="AP325" i="5"/>
  <c r="BN325" i="5"/>
  <c r="BB325" i="5"/>
  <c r="BO325" i="5"/>
  <c r="BP325" i="5"/>
  <c r="BQ325" i="5"/>
  <c r="BH325" i="5"/>
  <c r="BV325" i="5"/>
  <c r="BX325" i="5"/>
  <c r="BJ325" i="5"/>
  <c r="BZ325" i="5"/>
  <c r="CA325" i="5"/>
  <c r="CB325" i="5"/>
  <c r="CG325" i="5"/>
  <c r="CK325" i="5"/>
  <c r="CM325" i="5"/>
  <c r="AK326" i="5"/>
  <c r="BL326" i="5"/>
  <c r="AP326" i="5"/>
  <c r="BN326" i="5"/>
  <c r="BB326" i="5"/>
  <c r="BO326" i="5"/>
  <c r="BP326" i="5"/>
  <c r="BQ326" i="5"/>
  <c r="BH326" i="5"/>
  <c r="BV326" i="5"/>
  <c r="BX326" i="5"/>
  <c r="BJ326" i="5"/>
  <c r="BZ326" i="5"/>
  <c r="CA326" i="5"/>
  <c r="CB326" i="5"/>
  <c r="CG326" i="5"/>
  <c r="CK326" i="5"/>
  <c r="CM326" i="5"/>
  <c r="AK327" i="5"/>
  <c r="BL327" i="5"/>
  <c r="AP327" i="5"/>
  <c r="BN327" i="5"/>
  <c r="BB327" i="5"/>
  <c r="BO327" i="5"/>
  <c r="BP327" i="5"/>
  <c r="BQ327" i="5"/>
  <c r="BH327" i="5"/>
  <c r="BV327" i="5"/>
  <c r="BX327" i="5"/>
  <c r="BJ327" i="5"/>
  <c r="BZ327" i="5"/>
  <c r="CA327" i="5"/>
  <c r="CB327" i="5"/>
  <c r="CG327" i="5"/>
  <c r="CK327" i="5"/>
  <c r="CM327" i="5"/>
  <c r="AK328" i="5"/>
  <c r="BL328" i="5"/>
  <c r="AP328" i="5"/>
  <c r="BN328" i="5"/>
  <c r="BP328" i="5"/>
  <c r="BQ328" i="5"/>
  <c r="BH328" i="5"/>
  <c r="BV328" i="5"/>
  <c r="BX328" i="5"/>
  <c r="BJ328" i="5"/>
  <c r="BZ328" i="5"/>
  <c r="CA328" i="5"/>
  <c r="CB328" i="5"/>
  <c r="CG328" i="5"/>
  <c r="CK328" i="5"/>
  <c r="CM328" i="5"/>
  <c r="AK329" i="5"/>
  <c r="BL329" i="5"/>
  <c r="AT329" i="5"/>
  <c r="BM329" i="5"/>
  <c r="AP329" i="5"/>
  <c r="BN329" i="5"/>
  <c r="BP329" i="5"/>
  <c r="BQ329" i="5"/>
  <c r="BH329" i="5"/>
  <c r="BV329" i="5"/>
  <c r="BX329" i="5"/>
  <c r="BJ329" i="5"/>
  <c r="BZ329" i="5"/>
  <c r="CA329" i="5"/>
  <c r="CB329" i="5"/>
  <c r="CG329" i="5"/>
  <c r="CK329" i="5"/>
  <c r="CM329" i="5"/>
  <c r="AK330" i="5"/>
  <c r="BL330" i="5"/>
  <c r="AT330" i="5"/>
  <c r="BM330" i="5"/>
  <c r="AP330" i="5"/>
  <c r="BN330" i="5"/>
  <c r="BB330" i="5"/>
  <c r="BO330" i="5"/>
  <c r="BP330" i="5"/>
  <c r="BQ330" i="5"/>
  <c r="BH330" i="5"/>
  <c r="BV330" i="5"/>
  <c r="BX330" i="5"/>
  <c r="BJ330" i="5"/>
  <c r="BZ330" i="5"/>
  <c r="CA330" i="5"/>
  <c r="AW330" i="5"/>
  <c r="BS330" i="5"/>
  <c r="CB330" i="5"/>
  <c r="CG330" i="5"/>
  <c r="CK330" i="5"/>
  <c r="CM330" i="5"/>
  <c r="AK331" i="5"/>
  <c r="BL331" i="5"/>
  <c r="AP331" i="5"/>
  <c r="BN331" i="5"/>
  <c r="BB331" i="5"/>
  <c r="BO331" i="5"/>
  <c r="BP331" i="5"/>
  <c r="BQ331" i="5"/>
  <c r="BH331" i="5"/>
  <c r="BV331" i="5"/>
  <c r="BX331" i="5"/>
  <c r="BJ331" i="5"/>
  <c r="BZ331" i="5"/>
  <c r="CA331" i="5"/>
  <c r="CB331" i="5"/>
  <c r="CG331" i="5"/>
  <c r="CK331" i="5"/>
  <c r="CM331" i="5"/>
  <c r="AK332" i="5"/>
  <c r="BL332" i="5"/>
  <c r="AT332" i="5"/>
  <c r="BM332" i="5"/>
  <c r="AP332" i="5"/>
  <c r="BN332" i="5"/>
  <c r="BB332" i="5"/>
  <c r="BO332" i="5"/>
  <c r="BP332" i="5"/>
  <c r="BQ332" i="5"/>
  <c r="BH332" i="5"/>
  <c r="BV332" i="5"/>
  <c r="BX332" i="5"/>
  <c r="BJ332" i="5"/>
  <c r="BZ332" i="5"/>
  <c r="CA332" i="5"/>
  <c r="CB332" i="5"/>
  <c r="CG332" i="5"/>
  <c r="CK332" i="5"/>
  <c r="CM332" i="5"/>
  <c r="AK333" i="5"/>
  <c r="BL333" i="5"/>
  <c r="AT333" i="5"/>
  <c r="BM333" i="5"/>
  <c r="AP333" i="5"/>
  <c r="BN333" i="5"/>
  <c r="BP333" i="5"/>
  <c r="BQ333" i="5"/>
  <c r="BH333" i="5"/>
  <c r="BV333" i="5"/>
  <c r="BX333" i="5"/>
  <c r="BJ333" i="5"/>
  <c r="BZ333" i="5"/>
  <c r="CA333" i="5"/>
  <c r="CB333" i="5"/>
  <c r="CG333" i="5"/>
  <c r="CK333" i="5"/>
  <c r="CM333" i="5"/>
  <c r="AK334" i="5"/>
  <c r="BL334" i="5"/>
  <c r="AP334" i="5"/>
  <c r="BN334" i="5"/>
  <c r="BP334" i="5"/>
  <c r="BQ334" i="5"/>
  <c r="BH334" i="5"/>
  <c r="BV334" i="5"/>
  <c r="BX334" i="5"/>
  <c r="BJ334" i="5"/>
  <c r="BZ334" i="5"/>
  <c r="CA334" i="5"/>
  <c r="CB334" i="5"/>
  <c r="CG334" i="5"/>
  <c r="CK334" i="5"/>
  <c r="CM334" i="5"/>
  <c r="AK335" i="5"/>
  <c r="BL335" i="5"/>
  <c r="AP335" i="5"/>
  <c r="BN335" i="5"/>
  <c r="BP335" i="5"/>
  <c r="BQ335" i="5"/>
  <c r="BH335" i="5"/>
  <c r="BV335" i="5"/>
  <c r="BX335" i="5"/>
  <c r="BJ335" i="5"/>
  <c r="BZ335" i="5"/>
  <c r="CA335" i="5"/>
  <c r="CB335" i="5"/>
  <c r="CG335" i="5"/>
  <c r="CK335" i="5"/>
  <c r="CM335" i="5"/>
  <c r="AK336" i="5"/>
  <c r="BL336" i="5"/>
  <c r="AP336" i="5"/>
  <c r="BN336" i="5"/>
  <c r="BP336" i="5"/>
  <c r="BQ336" i="5"/>
  <c r="BH336" i="5"/>
  <c r="BV336" i="5"/>
  <c r="BX336" i="5"/>
  <c r="BJ336" i="5"/>
  <c r="BZ336" i="5"/>
  <c r="CA336" i="5"/>
  <c r="CB336" i="5"/>
  <c r="CG336" i="5"/>
  <c r="CK336" i="5"/>
  <c r="CM336" i="5"/>
  <c r="AK337" i="5"/>
  <c r="BL337" i="5"/>
  <c r="AP337" i="5"/>
  <c r="BN337" i="5"/>
  <c r="BP337" i="5"/>
  <c r="BQ337" i="5"/>
  <c r="BH337" i="5"/>
  <c r="BV337" i="5"/>
  <c r="BX337" i="5"/>
  <c r="BJ337" i="5"/>
  <c r="BZ337" i="5"/>
  <c r="CA337" i="5"/>
  <c r="CB337" i="5"/>
  <c r="CG337" i="5"/>
  <c r="CK337" i="5"/>
  <c r="CM337" i="5"/>
  <c r="AK338" i="5"/>
  <c r="BL338" i="5"/>
  <c r="AP338" i="5"/>
  <c r="BN338" i="5"/>
  <c r="BP338" i="5"/>
  <c r="BQ338" i="5"/>
  <c r="BH338" i="5"/>
  <c r="BV338" i="5"/>
  <c r="BX338" i="5"/>
  <c r="BJ338" i="5"/>
  <c r="BZ338" i="5"/>
  <c r="CA338" i="5"/>
  <c r="CB338" i="5"/>
  <c r="CG338" i="5"/>
  <c r="CK338" i="5"/>
  <c r="CM338" i="5"/>
  <c r="AK339" i="5"/>
  <c r="BL339" i="5"/>
  <c r="AT339" i="5"/>
  <c r="BM339" i="5"/>
  <c r="AP339" i="5"/>
  <c r="BN339" i="5"/>
  <c r="BP339" i="5"/>
  <c r="BQ339" i="5"/>
  <c r="BH339" i="5"/>
  <c r="BV339" i="5"/>
  <c r="BX339" i="5"/>
  <c r="BJ339" i="5"/>
  <c r="BZ339" i="5"/>
  <c r="CA339" i="5"/>
  <c r="CB339" i="5"/>
  <c r="CG339" i="5"/>
  <c r="CK339" i="5"/>
  <c r="CM339" i="5"/>
  <c r="AK340" i="5"/>
  <c r="BL340" i="5"/>
  <c r="AP340" i="5"/>
  <c r="BN340" i="5"/>
  <c r="BP340" i="5"/>
  <c r="BQ340" i="5"/>
  <c r="BH340" i="5"/>
  <c r="BV340" i="5"/>
  <c r="BX340" i="5"/>
  <c r="BJ340" i="5"/>
  <c r="BZ340" i="5"/>
  <c r="CA340" i="5"/>
  <c r="CB340" i="5"/>
  <c r="CG340" i="5"/>
  <c r="CK340" i="5"/>
  <c r="CM340" i="5"/>
  <c r="AK341" i="5"/>
  <c r="BL341" i="5"/>
  <c r="AP341" i="5"/>
  <c r="BN341" i="5"/>
  <c r="BP341" i="5"/>
  <c r="BQ341" i="5"/>
  <c r="BH341" i="5"/>
  <c r="BV341" i="5"/>
  <c r="BX341" i="5"/>
  <c r="BJ341" i="5"/>
  <c r="BZ341" i="5"/>
  <c r="CA341" i="5"/>
  <c r="CB341" i="5"/>
  <c r="CG341" i="5"/>
  <c r="CK341" i="5"/>
  <c r="CM341" i="5"/>
  <c r="AK342" i="5"/>
  <c r="BL342" i="5"/>
  <c r="AP342" i="5"/>
  <c r="BN342" i="5"/>
  <c r="BB342" i="5"/>
  <c r="BO342" i="5"/>
  <c r="BP342" i="5"/>
  <c r="BQ342" i="5"/>
  <c r="BH342" i="5"/>
  <c r="BV342" i="5"/>
  <c r="BX342" i="5"/>
  <c r="BJ342" i="5"/>
  <c r="BZ342" i="5"/>
  <c r="CA342" i="5"/>
  <c r="AW342" i="5"/>
  <c r="BS342" i="5"/>
  <c r="CB342" i="5"/>
  <c r="BE342" i="5"/>
  <c r="CE342" i="5"/>
  <c r="CG342" i="5"/>
  <c r="CK342" i="5"/>
  <c r="CM342" i="5"/>
  <c r="AK343" i="5"/>
  <c r="BL343" i="5"/>
  <c r="AP343" i="5"/>
  <c r="BN343" i="5"/>
  <c r="BP343" i="5"/>
  <c r="BQ343" i="5"/>
  <c r="BH343" i="5"/>
  <c r="BV343" i="5"/>
  <c r="BX343" i="5"/>
  <c r="BJ343" i="5"/>
  <c r="BZ343" i="5"/>
  <c r="CA343" i="5"/>
  <c r="CB343" i="5"/>
  <c r="BE343" i="5"/>
  <c r="CE343" i="5"/>
  <c r="CG343" i="5"/>
  <c r="CK343" i="5"/>
  <c r="CM343" i="5"/>
  <c r="AK344" i="5"/>
  <c r="BL344" i="5"/>
  <c r="AP344" i="5"/>
  <c r="BN344" i="5"/>
  <c r="BP344" i="5"/>
  <c r="BQ344" i="5"/>
  <c r="BH344" i="5"/>
  <c r="BV344" i="5"/>
  <c r="BX344" i="5"/>
  <c r="BJ344" i="5"/>
  <c r="BZ344" i="5"/>
  <c r="CA344" i="5"/>
  <c r="CB344" i="5"/>
  <c r="CG344" i="5"/>
  <c r="CK344" i="5"/>
  <c r="CM344" i="5"/>
  <c r="AK345" i="5"/>
  <c r="BL345" i="5"/>
  <c r="AT345" i="5"/>
  <c r="BM345" i="5"/>
  <c r="AP345" i="5"/>
  <c r="BN345" i="5"/>
  <c r="BP345" i="5"/>
  <c r="BQ345" i="5"/>
  <c r="BH345" i="5"/>
  <c r="BV345" i="5"/>
  <c r="BX345" i="5"/>
  <c r="BJ345" i="5"/>
  <c r="BZ345" i="5"/>
  <c r="CA345" i="5"/>
  <c r="CB345" i="5"/>
  <c r="CG345" i="5"/>
  <c r="CK345" i="5"/>
  <c r="CM345" i="5"/>
  <c r="AK346" i="5"/>
  <c r="BL346" i="5"/>
  <c r="AP346" i="5"/>
  <c r="BN346" i="5"/>
  <c r="BP346" i="5"/>
  <c r="BQ346" i="5"/>
  <c r="BH346" i="5"/>
  <c r="BV346" i="5"/>
  <c r="BX346" i="5"/>
  <c r="BJ346" i="5"/>
  <c r="BZ346" i="5"/>
  <c r="CA346" i="5"/>
  <c r="CB346" i="5"/>
  <c r="BE346" i="5"/>
  <c r="CE346" i="5"/>
  <c r="CG346" i="5"/>
  <c r="CK346" i="5"/>
  <c r="CM346" i="5"/>
  <c r="AK347" i="5"/>
  <c r="BL347" i="5"/>
  <c r="AP347" i="5"/>
  <c r="BN347" i="5"/>
  <c r="AY347" i="5"/>
  <c r="BP347" i="5"/>
  <c r="BQ347" i="5"/>
  <c r="BH347" i="5"/>
  <c r="BV347" i="5"/>
  <c r="BJ347" i="5"/>
  <c r="BZ347" i="5"/>
  <c r="CA347" i="5"/>
  <c r="CB347" i="5"/>
  <c r="BE347" i="5"/>
  <c r="CE347" i="5"/>
  <c r="CG347" i="5"/>
  <c r="CK347" i="5"/>
  <c r="CM347" i="5"/>
  <c r="AK348" i="5"/>
  <c r="BL348" i="5"/>
  <c r="AP348" i="5"/>
  <c r="BN348" i="5"/>
  <c r="AY348" i="5"/>
  <c r="BP348" i="5"/>
  <c r="BQ348" i="5"/>
  <c r="BH348" i="5"/>
  <c r="BV348" i="5"/>
  <c r="AU348" i="5"/>
  <c r="BX348" i="5"/>
  <c r="BJ348" i="5"/>
  <c r="BZ348" i="5"/>
  <c r="CA348" i="5"/>
  <c r="CB348" i="5"/>
  <c r="BE348" i="5"/>
  <c r="CE348" i="5"/>
  <c r="CG348" i="5"/>
  <c r="CK348" i="5"/>
  <c r="CM348" i="5"/>
  <c r="AK349" i="5"/>
  <c r="BL349" i="5"/>
  <c r="AP349" i="5"/>
  <c r="BN349" i="5"/>
  <c r="AY349" i="5"/>
  <c r="BP349" i="5"/>
  <c r="BQ349" i="5"/>
  <c r="BH349" i="5"/>
  <c r="BV349" i="5"/>
  <c r="AU349" i="5"/>
  <c r="BX349" i="5"/>
  <c r="BJ349" i="5"/>
  <c r="BZ349" i="5"/>
  <c r="CB349" i="5"/>
  <c r="CG349" i="5"/>
  <c r="CK349" i="5"/>
  <c r="CM349" i="5"/>
  <c r="AK350" i="5"/>
  <c r="BL350" i="5"/>
  <c r="AP350" i="5"/>
  <c r="BN350" i="5"/>
  <c r="AY350" i="5"/>
  <c r="BP350" i="5"/>
  <c r="BQ350" i="5"/>
  <c r="BH350" i="5"/>
  <c r="BV350" i="5"/>
  <c r="AU350" i="5"/>
  <c r="BX350" i="5"/>
  <c r="BJ350" i="5"/>
  <c r="BZ350" i="5"/>
  <c r="CA362" i="5"/>
  <c r="CA350" i="5"/>
  <c r="CB350" i="5"/>
  <c r="CG350" i="5"/>
  <c r="CK350" i="5"/>
  <c r="CM350" i="5"/>
  <c r="AK351" i="5"/>
  <c r="BL351" i="5"/>
  <c r="AP351" i="5"/>
  <c r="BN351" i="5"/>
  <c r="AY351" i="5"/>
  <c r="BP351" i="5"/>
  <c r="BQ351" i="5"/>
  <c r="BH351" i="5"/>
  <c r="BV351" i="5"/>
  <c r="AU351" i="5"/>
  <c r="BX351" i="5"/>
  <c r="BJ351" i="5"/>
  <c r="BZ351" i="5"/>
  <c r="CA351" i="5"/>
  <c r="CB351" i="5"/>
  <c r="BE351" i="5"/>
  <c r="CE351" i="5"/>
  <c r="CG351" i="5"/>
  <c r="CK351" i="5"/>
  <c r="CM351" i="5"/>
  <c r="AK352" i="5"/>
  <c r="BL352" i="5"/>
  <c r="AP352" i="5"/>
  <c r="BN352" i="5"/>
  <c r="AY352" i="5"/>
  <c r="BP352" i="5"/>
  <c r="BQ352" i="5"/>
  <c r="BH352" i="5"/>
  <c r="BV352" i="5"/>
  <c r="AU352" i="5"/>
  <c r="BX352" i="5"/>
  <c r="BJ352" i="5"/>
  <c r="BZ352" i="5"/>
  <c r="CA352" i="5"/>
  <c r="CB352" i="5"/>
  <c r="CG352" i="5"/>
  <c r="CK352" i="5"/>
  <c r="CM352" i="5"/>
  <c r="AK353" i="5"/>
  <c r="BL353" i="5"/>
  <c r="AP353" i="5"/>
  <c r="BN353" i="5"/>
  <c r="AY353" i="5"/>
  <c r="BP353" i="5"/>
  <c r="BQ353" i="5"/>
  <c r="BH353" i="5"/>
  <c r="BV353" i="5"/>
  <c r="AU353" i="5"/>
  <c r="BX353" i="5"/>
  <c r="BJ353" i="5"/>
  <c r="BZ353" i="5"/>
  <c r="CA353" i="5"/>
  <c r="CB353" i="5"/>
  <c r="BE353" i="5"/>
  <c r="CE353" i="5"/>
  <c r="CG353" i="5"/>
  <c r="CK353" i="5"/>
  <c r="CM353" i="5"/>
  <c r="AK354" i="5"/>
  <c r="BL354" i="5"/>
  <c r="AP354" i="5"/>
  <c r="BN354" i="5"/>
  <c r="AY354" i="5"/>
  <c r="BP354" i="5"/>
  <c r="BQ354" i="5"/>
  <c r="BH354" i="5"/>
  <c r="BV354" i="5"/>
  <c r="AU354" i="5"/>
  <c r="BX354" i="5"/>
  <c r="BJ354" i="5"/>
  <c r="BZ354" i="5"/>
  <c r="CA354" i="5"/>
  <c r="CB354" i="5"/>
  <c r="CG354" i="5"/>
  <c r="CK354" i="5"/>
  <c r="CM354" i="5"/>
  <c r="AK355" i="5"/>
  <c r="BL355" i="5"/>
  <c r="AP355" i="5"/>
  <c r="BN355" i="5"/>
  <c r="AY355" i="5"/>
  <c r="BP355" i="5"/>
  <c r="BQ355" i="5"/>
  <c r="BH355" i="5"/>
  <c r="BV355" i="5"/>
  <c r="AU355" i="5"/>
  <c r="BX355" i="5"/>
  <c r="BJ355" i="5"/>
  <c r="BZ355" i="5"/>
  <c r="CA355" i="5"/>
  <c r="CB355" i="5"/>
  <c r="CG355" i="5"/>
  <c r="CK355" i="5"/>
  <c r="CM355" i="5"/>
  <c r="AK356" i="5"/>
  <c r="BL356" i="5"/>
  <c r="AP356" i="5"/>
  <c r="BN356" i="5"/>
  <c r="AY356" i="5"/>
  <c r="BP356" i="5"/>
  <c r="BQ356" i="5"/>
  <c r="BH356" i="5"/>
  <c r="BV356" i="5"/>
  <c r="AU356" i="5"/>
  <c r="BX356" i="5"/>
  <c r="BJ356" i="5"/>
  <c r="BZ356" i="5"/>
  <c r="CA356" i="5"/>
  <c r="CB356" i="5"/>
  <c r="BE356" i="5"/>
  <c r="CE356" i="5"/>
  <c r="CG356" i="5"/>
  <c r="CK356" i="5"/>
  <c r="CM356" i="5"/>
  <c r="AK357" i="5"/>
  <c r="BL357" i="5"/>
  <c r="AT357" i="5"/>
  <c r="BM357" i="5"/>
  <c r="AP357" i="5"/>
  <c r="BN357" i="5"/>
  <c r="BB357" i="5"/>
  <c r="BO357" i="5"/>
  <c r="AY357" i="5"/>
  <c r="BP357" i="5"/>
  <c r="BQ357" i="5"/>
  <c r="BH357" i="5"/>
  <c r="BV357" i="5"/>
  <c r="AU357" i="5"/>
  <c r="BX357" i="5"/>
  <c r="BJ357" i="5"/>
  <c r="BZ357" i="5"/>
  <c r="CA357" i="5"/>
  <c r="CB357" i="5"/>
  <c r="BE357" i="5"/>
  <c r="CE357" i="5"/>
  <c r="CG357" i="5"/>
  <c r="CK357" i="5"/>
  <c r="CM357" i="5"/>
  <c r="AK358" i="5"/>
  <c r="BL358" i="5"/>
  <c r="AP358" i="5"/>
  <c r="BN358" i="5"/>
  <c r="BB358" i="5"/>
  <c r="BO358" i="5"/>
  <c r="AY358" i="5"/>
  <c r="BP358" i="5"/>
  <c r="BQ358" i="5"/>
  <c r="BH358" i="5"/>
  <c r="BV358" i="5"/>
  <c r="AU358" i="5"/>
  <c r="BX358" i="5"/>
  <c r="BJ358" i="5"/>
  <c r="BZ358" i="5"/>
  <c r="CA358" i="5"/>
  <c r="CB358" i="5"/>
  <c r="BE358" i="5"/>
  <c r="CE358" i="5"/>
  <c r="CG358" i="5"/>
  <c r="CK358" i="5"/>
  <c r="CM358" i="5"/>
  <c r="AK359" i="5"/>
  <c r="BL359" i="5"/>
  <c r="AP359" i="5"/>
  <c r="BN359" i="5"/>
  <c r="BB359" i="5"/>
  <c r="BO359" i="5"/>
  <c r="AY359" i="5"/>
  <c r="BP359" i="5"/>
  <c r="BQ359" i="5"/>
  <c r="BH359" i="5"/>
  <c r="BV359" i="5"/>
  <c r="AU359" i="5"/>
  <c r="BX359" i="5"/>
  <c r="BJ359" i="5"/>
  <c r="BZ359" i="5"/>
  <c r="CA359" i="5"/>
  <c r="CB359" i="5"/>
  <c r="BE359" i="5"/>
  <c r="CE359" i="5"/>
  <c r="CG359" i="5"/>
  <c r="CK359" i="5"/>
  <c r="CM359" i="5"/>
  <c r="AK360" i="5"/>
  <c r="BL360" i="5"/>
  <c r="AP360" i="5"/>
  <c r="BN360" i="5"/>
  <c r="BB360" i="5"/>
  <c r="BO360" i="5"/>
  <c r="AY360" i="5"/>
  <c r="BP360" i="5"/>
  <c r="BQ360" i="5"/>
  <c r="BH360" i="5"/>
  <c r="BV360" i="5"/>
  <c r="AU360" i="5"/>
  <c r="BX360" i="5"/>
  <c r="BJ360" i="5"/>
  <c r="BZ360" i="5"/>
  <c r="CA360" i="5"/>
  <c r="CB360" i="5"/>
  <c r="BE360" i="5"/>
  <c r="CE360" i="5"/>
  <c r="CG360" i="5"/>
  <c r="CK360" i="5"/>
  <c r="CM360" i="5"/>
  <c r="AK361" i="5"/>
  <c r="BL361" i="5"/>
  <c r="AP361" i="5"/>
  <c r="BN361" i="5"/>
  <c r="BB361" i="5"/>
  <c r="BO361" i="5"/>
  <c r="AY361" i="5"/>
  <c r="BP361" i="5"/>
  <c r="BQ361" i="5"/>
  <c r="BH361" i="5"/>
  <c r="BV361" i="5"/>
  <c r="AU361" i="5"/>
  <c r="BX361" i="5"/>
  <c r="BJ361" i="5"/>
  <c r="BZ361" i="5"/>
  <c r="CA361" i="5"/>
  <c r="CB361" i="5"/>
  <c r="BE361" i="5"/>
  <c r="CE361" i="5"/>
  <c r="CG361" i="5"/>
  <c r="CK361" i="5"/>
  <c r="CM361" i="5"/>
  <c r="AK362" i="5"/>
  <c r="BL362" i="5"/>
  <c r="AT362" i="5"/>
  <c r="BM362" i="5"/>
  <c r="AP362" i="5"/>
  <c r="BN362" i="5"/>
  <c r="BB362" i="5"/>
  <c r="BO362" i="5"/>
  <c r="AY362" i="5"/>
  <c r="BP362" i="5"/>
  <c r="BQ362" i="5"/>
  <c r="BH362" i="5"/>
  <c r="BV362" i="5"/>
  <c r="AU362" i="5"/>
  <c r="BX362" i="5"/>
  <c r="BJ362" i="5"/>
  <c r="BZ362" i="5"/>
  <c r="CB362" i="5"/>
  <c r="BE362" i="5"/>
  <c r="CE362" i="5"/>
  <c r="CG362" i="5"/>
  <c r="CK362" i="5"/>
  <c r="CM362" i="5"/>
  <c r="AK363" i="5"/>
  <c r="BL363" i="5"/>
  <c r="AP363" i="5"/>
  <c r="BN363" i="5"/>
  <c r="BB363" i="5"/>
  <c r="BO363" i="5"/>
  <c r="AY363" i="5"/>
  <c r="BP363" i="5"/>
  <c r="BQ363" i="5"/>
  <c r="BH363" i="5"/>
  <c r="BV363" i="5"/>
  <c r="AU363" i="5"/>
  <c r="BX363" i="5"/>
  <c r="BJ363" i="5"/>
  <c r="BZ363" i="5"/>
  <c r="CB363" i="5"/>
  <c r="BE363" i="5"/>
  <c r="CE363" i="5"/>
  <c r="CG363" i="5"/>
  <c r="CK363" i="5"/>
  <c r="CM363" i="5"/>
  <c r="AK364" i="5"/>
  <c r="BL364" i="5"/>
  <c r="AP364" i="5"/>
  <c r="BN364" i="5"/>
  <c r="BB364" i="5"/>
  <c r="BO364" i="5"/>
  <c r="AY364" i="5"/>
  <c r="BP364" i="5"/>
  <c r="BQ364" i="5"/>
  <c r="BH364" i="5"/>
  <c r="BV364" i="5"/>
  <c r="AU364" i="5"/>
  <c r="BX364" i="5"/>
  <c r="BJ364" i="5"/>
  <c r="BZ364" i="5"/>
  <c r="CB364" i="5"/>
  <c r="BE364" i="5"/>
  <c r="CE364" i="5"/>
  <c r="CG364" i="5"/>
  <c r="CK364" i="5"/>
  <c r="CM364" i="5"/>
  <c r="AK365" i="5"/>
  <c r="BL365" i="5"/>
  <c r="AT365" i="5"/>
  <c r="BM365" i="5"/>
  <c r="AP365" i="5"/>
  <c r="BN365" i="5"/>
  <c r="AY365" i="5"/>
  <c r="BP365" i="5"/>
  <c r="BQ365" i="5"/>
  <c r="BH365" i="5"/>
  <c r="BV365" i="5"/>
  <c r="AU365" i="5"/>
  <c r="BX365" i="5"/>
  <c r="BJ365" i="5"/>
  <c r="BZ365" i="5"/>
  <c r="CB365" i="5"/>
  <c r="CG365" i="5"/>
  <c r="CK365" i="5"/>
  <c r="CM365" i="5"/>
  <c r="AK366" i="5"/>
  <c r="BL366" i="5"/>
  <c r="AT366" i="5"/>
  <c r="BM366" i="5"/>
  <c r="AP366" i="5"/>
  <c r="BN366" i="5"/>
  <c r="BB366" i="5"/>
  <c r="BO366" i="5"/>
  <c r="AY366" i="5"/>
  <c r="BP366" i="5"/>
  <c r="BQ366" i="5"/>
  <c r="BH366" i="5"/>
  <c r="BV366" i="5"/>
  <c r="AU366" i="5"/>
  <c r="BX366" i="5"/>
  <c r="BJ366" i="5"/>
  <c r="BZ366" i="5"/>
  <c r="CA366" i="5"/>
  <c r="AW366" i="5"/>
  <c r="BS366" i="5"/>
  <c r="CB366" i="5"/>
  <c r="BE366" i="5"/>
  <c r="CE366" i="5"/>
  <c r="CG366" i="5"/>
  <c r="CK366" i="5"/>
  <c r="CM366" i="5"/>
  <c r="AK367" i="5"/>
  <c r="BL367" i="5"/>
  <c r="AP367" i="5"/>
  <c r="BN367" i="5"/>
  <c r="BB367" i="5"/>
  <c r="BO367" i="5"/>
  <c r="AY367" i="5"/>
  <c r="BP367" i="5"/>
  <c r="BQ367" i="5"/>
  <c r="BH367" i="5"/>
  <c r="BV367" i="5"/>
  <c r="AU367" i="5"/>
  <c r="BX367" i="5"/>
  <c r="BJ367" i="5"/>
  <c r="BZ367" i="5"/>
  <c r="CB367" i="5"/>
  <c r="BE367" i="5"/>
  <c r="CE367" i="5"/>
  <c r="CG367" i="5"/>
  <c r="CK367" i="5"/>
  <c r="CM367" i="5"/>
  <c r="AK368" i="5"/>
  <c r="BL368" i="5"/>
  <c r="AT368" i="5"/>
  <c r="BM368" i="5"/>
  <c r="AP368" i="5"/>
  <c r="BN368" i="5"/>
  <c r="BB368" i="5"/>
  <c r="BO368" i="5"/>
  <c r="AY368" i="5"/>
  <c r="BP368" i="5"/>
  <c r="BQ368" i="5"/>
  <c r="BH368" i="5"/>
  <c r="BV368" i="5"/>
  <c r="AU368" i="5"/>
  <c r="BX368" i="5"/>
  <c r="BJ368" i="5"/>
  <c r="BZ368" i="5"/>
  <c r="AW368" i="5"/>
  <c r="BS368" i="5"/>
  <c r="CB368" i="5"/>
  <c r="BE368" i="5"/>
  <c r="CE368" i="5"/>
  <c r="CG368" i="5"/>
  <c r="CK368" i="5"/>
  <c r="CM368" i="5"/>
  <c r="AK369" i="5"/>
  <c r="BL369" i="5"/>
  <c r="AP369" i="5"/>
  <c r="BN369" i="5"/>
  <c r="BB369" i="5"/>
  <c r="BO369" i="5"/>
  <c r="AY369" i="5"/>
  <c r="BP369" i="5"/>
  <c r="BQ369" i="5"/>
  <c r="BH369" i="5"/>
  <c r="BV369" i="5"/>
  <c r="AU369" i="5"/>
  <c r="BX369" i="5"/>
  <c r="BJ369" i="5"/>
  <c r="BZ369" i="5"/>
  <c r="CB369" i="5"/>
  <c r="BE369" i="5"/>
  <c r="CE369" i="5"/>
  <c r="CG369" i="5"/>
  <c r="CK369" i="5"/>
  <c r="CM369" i="5"/>
  <c r="AK370" i="5"/>
  <c r="BL370" i="5"/>
  <c r="AP370" i="5"/>
  <c r="BN370" i="5"/>
  <c r="BB370" i="5"/>
  <c r="BO370" i="5"/>
  <c r="AY370" i="5"/>
  <c r="BP370" i="5"/>
  <c r="BQ370" i="5"/>
  <c r="BH370" i="5"/>
  <c r="BV370" i="5"/>
  <c r="AU370" i="5"/>
  <c r="BX370" i="5"/>
  <c r="BJ370" i="5"/>
  <c r="BZ370" i="5"/>
  <c r="CB370" i="5"/>
  <c r="CG370" i="5"/>
  <c r="CK370" i="5"/>
  <c r="CM370" i="5"/>
  <c r="AK371" i="5"/>
  <c r="BL371" i="5"/>
  <c r="AP371" i="5"/>
  <c r="BN371" i="5"/>
  <c r="BB371" i="5"/>
  <c r="BO371" i="5"/>
  <c r="AY371" i="5"/>
  <c r="BP371" i="5"/>
  <c r="BQ371" i="5"/>
  <c r="BH371" i="5"/>
  <c r="BV371" i="5"/>
  <c r="AU371" i="5"/>
  <c r="BX371" i="5"/>
  <c r="BJ371" i="5"/>
  <c r="BZ371" i="5"/>
  <c r="CB371" i="5"/>
  <c r="BE371" i="5"/>
  <c r="CE371" i="5"/>
  <c r="CG371" i="5"/>
  <c r="CK371" i="5"/>
  <c r="CM371" i="5"/>
  <c r="AK372" i="5"/>
  <c r="BL372" i="5"/>
  <c r="AP372" i="5"/>
  <c r="BN372" i="5"/>
  <c r="AY372" i="5"/>
  <c r="BP372" i="5"/>
  <c r="BQ372" i="5"/>
  <c r="BH372" i="5"/>
  <c r="BV372" i="5"/>
  <c r="AU372" i="5"/>
  <c r="BX372" i="5"/>
  <c r="BJ372" i="5"/>
  <c r="BZ372" i="5"/>
  <c r="CB372" i="5"/>
  <c r="BE372" i="5"/>
  <c r="CE372" i="5"/>
  <c r="CG372" i="5"/>
  <c r="CK372" i="5"/>
  <c r="CM372" i="5"/>
  <c r="AK373" i="5"/>
  <c r="BL373" i="5"/>
  <c r="AP373" i="5"/>
  <c r="BN373" i="5"/>
  <c r="BB373" i="5"/>
  <c r="BO373" i="5"/>
  <c r="AY373" i="5"/>
  <c r="BP373" i="5"/>
  <c r="BQ373" i="5"/>
  <c r="BH373" i="5"/>
  <c r="BV373" i="5"/>
  <c r="AU373" i="5"/>
  <c r="BX373" i="5"/>
  <c r="BJ373" i="5"/>
  <c r="BZ373" i="5"/>
  <c r="CB373" i="5"/>
  <c r="CG373" i="5"/>
  <c r="CK373" i="5"/>
  <c r="CM373" i="5"/>
  <c r="AK374" i="5"/>
  <c r="BL374" i="5"/>
  <c r="AP374" i="5"/>
  <c r="BN374" i="5"/>
  <c r="AY374" i="5"/>
  <c r="BP374" i="5"/>
  <c r="BQ374" i="5"/>
  <c r="BH374" i="5"/>
  <c r="BV374" i="5"/>
  <c r="AU374" i="5"/>
  <c r="BX374" i="5"/>
  <c r="BJ374" i="5"/>
  <c r="BZ374" i="5"/>
  <c r="CB374" i="5"/>
  <c r="CG374" i="5"/>
  <c r="CK374" i="5"/>
  <c r="CM374" i="5"/>
  <c r="AK375" i="5"/>
  <c r="BL375" i="5"/>
  <c r="AP375" i="5"/>
  <c r="BN375" i="5"/>
  <c r="AY375" i="5"/>
  <c r="BP375" i="5"/>
  <c r="BQ375" i="5"/>
  <c r="BH375" i="5"/>
  <c r="BV375" i="5"/>
  <c r="AU375" i="5"/>
  <c r="BX375" i="5"/>
  <c r="BJ375" i="5"/>
  <c r="BZ375" i="5"/>
  <c r="CB375" i="5"/>
  <c r="BE375" i="5"/>
  <c r="CE375" i="5"/>
  <c r="CG375" i="5"/>
  <c r="CK375" i="5"/>
  <c r="CM375" i="5"/>
  <c r="AK376" i="5"/>
  <c r="BL376" i="5"/>
  <c r="AP376" i="5"/>
  <c r="BN376" i="5"/>
  <c r="AY376" i="5"/>
  <c r="BP376" i="5"/>
  <c r="BQ376" i="5"/>
  <c r="BH376" i="5"/>
  <c r="BV376" i="5"/>
  <c r="AU376" i="5"/>
  <c r="BX376" i="5"/>
  <c r="BJ376" i="5"/>
  <c r="BZ376" i="5"/>
  <c r="CB376" i="5"/>
  <c r="CG376" i="5"/>
  <c r="CK376" i="5"/>
  <c r="CM376" i="5"/>
  <c r="AK377" i="5"/>
  <c r="BL377" i="5"/>
  <c r="AP377" i="5"/>
  <c r="BN377" i="5"/>
  <c r="AY377" i="5"/>
  <c r="BP377" i="5"/>
  <c r="BQ377" i="5"/>
  <c r="BH377" i="5"/>
  <c r="BV377" i="5"/>
  <c r="AU377" i="5"/>
  <c r="BX377" i="5"/>
  <c r="BJ377" i="5"/>
  <c r="BZ377" i="5"/>
  <c r="CB377" i="5"/>
  <c r="BE377" i="5"/>
  <c r="CE377" i="5"/>
  <c r="CG377" i="5"/>
  <c r="CK377" i="5"/>
  <c r="CM377" i="5"/>
  <c r="AK378" i="5"/>
  <c r="BL378" i="5"/>
  <c r="AP378" i="5"/>
  <c r="BN378" i="5"/>
  <c r="BB378" i="5"/>
  <c r="BO378" i="5"/>
  <c r="AY378" i="5"/>
  <c r="BP378" i="5"/>
  <c r="BA378" i="5"/>
  <c r="BQ378" i="5"/>
  <c r="BH378" i="5"/>
  <c r="BV378" i="5"/>
  <c r="AU378" i="5"/>
  <c r="BX378" i="5"/>
  <c r="BJ378" i="5"/>
  <c r="BZ378" i="5"/>
  <c r="CB378" i="5"/>
  <c r="BE378" i="5"/>
  <c r="CE378" i="5"/>
  <c r="CG378" i="5"/>
  <c r="CK378" i="5"/>
  <c r="CM378" i="5"/>
  <c r="AK379" i="5"/>
  <c r="BL379" i="5"/>
  <c r="AP379" i="5"/>
  <c r="BN379" i="5"/>
  <c r="AY379" i="5"/>
  <c r="BP379" i="5"/>
  <c r="BH379" i="5"/>
  <c r="BV379" i="5"/>
  <c r="AU379" i="5"/>
  <c r="BX379" i="5"/>
  <c r="BJ379" i="5"/>
  <c r="BZ379" i="5"/>
  <c r="CB379" i="5"/>
  <c r="CG379" i="5"/>
  <c r="CK379" i="5"/>
  <c r="CM379" i="5"/>
  <c r="AK380" i="5"/>
  <c r="BL380" i="5"/>
  <c r="AP380" i="5"/>
  <c r="BN380" i="5"/>
  <c r="AY380" i="5"/>
  <c r="BP380" i="5"/>
  <c r="BH380" i="5"/>
  <c r="BV380" i="5"/>
  <c r="AU380" i="5"/>
  <c r="BX380" i="5"/>
  <c r="BJ380" i="5"/>
  <c r="BZ380" i="5"/>
  <c r="CB380" i="5"/>
  <c r="BE380" i="5"/>
  <c r="CE380" i="5"/>
  <c r="CG380" i="5"/>
  <c r="CK380" i="5"/>
  <c r="CM380" i="5"/>
  <c r="AK381" i="5"/>
  <c r="BL381" i="5"/>
  <c r="AP381" i="5"/>
  <c r="BN381" i="5"/>
  <c r="AY381" i="5"/>
  <c r="BP381" i="5"/>
  <c r="BH381" i="5"/>
  <c r="BV381" i="5"/>
  <c r="AU381" i="5"/>
  <c r="BX381" i="5"/>
  <c r="BJ381" i="5"/>
  <c r="BZ381" i="5"/>
  <c r="CB381" i="5"/>
  <c r="CG381" i="5"/>
  <c r="CK381" i="5"/>
  <c r="CM381" i="5"/>
  <c r="AK382" i="5"/>
  <c r="BL382" i="5"/>
  <c r="AP382" i="5"/>
  <c r="BN382" i="5"/>
  <c r="AY382" i="5"/>
  <c r="BP382" i="5"/>
  <c r="BH382" i="5"/>
  <c r="BV382" i="5"/>
  <c r="AU382" i="5"/>
  <c r="BX382" i="5"/>
  <c r="BJ382" i="5"/>
  <c r="BZ382" i="5"/>
  <c r="CB382" i="5"/>
  <c r="BE382" i="5"/>
  <c r="CE382" i="5"/>
  <c r="CG382" i="5"/>
  <c r="CK382" i="5"/>
  <c r="CM382" i="5"/>
  <c r="AK383" i="5"/>
  <c r="BL383" i="5"/>
  <c r="AP383" i="5"/>
  <c r="BN383" i="5"/>
  <c r="AY383" i="5"/>
  <c r="BP383" i="5"/>
  <c r="BH383" i="5"/>
  <c r="BV383" i="5"/>
  <c r="AU383" i="5"/>
  <c r="BX383" i="5"/>
  <c r="BJ383" i="5"/>
  <c r="BZ383" i="5"/>
  <c r="CB383" i="5"/>
  <c r="BE383" i="5"/>
  <c r="CE383" i="5"/>
  <c r="CG383" i="5"/>
  <c r="CK383" i="5"/>
  <c r="CM383" i="5"/>
  <c r="AK384" i="5"/>
  <c r="BL384" i="5"/>
  <c r="AP384" i="5"/>
  <c r="BN384" i="5"/>
  <c r="AY384" i="5"/>
  <c r="BP384" i="5"/>
  <c r="BH384" i="5"/>
  <c r="BV384" i="5"/>
  <c r="AU384" i="5"/>
  <c r="BX384" i="5"/>
  <c r="BJ384" i="5"/>
  <c r="BZ384" i="5"/>
  <c r="CB384" i="5"/>
  <c r="BE384" i="5"/>
  <c r="CE384" i="5"/>
  <c r="CG384" i="5"/>
  <c r="CK384" i="5"/>
  <c r="CM384" i="5"/>
  <c r="AK385" i="5"/>
  <c r="BL385" i="5"/>
  <c r="AP385" i="5"/>
  <c r="BN385" i="5"/>
  <c r="AY385" i="5"/>
  <c r="BP385" i="5"/>
  <c r="BH385" i="5"/>
  <c r="BV385" i="5"/>
  <c r="AU385" i="5"/>
  <c r="BX385" i="5"/>
  <c r="BJ385" i="5"/>
  <c r="BZ385" i="5"/>
  <c r="CB385" i="5"/>
  <c r="BE385" i="5"/>
  <c r="CE385" i="5"/>
  <c r="CG385" i="5"/>
  <c r="CK385" i="5"/>
  <c r="CM385" i="5"/>
  <c r="AK386" i="5"/>
  <c r="BL386" i="5"/>
  <c r="AP386" i="5"/>
  <c r="BN386" i="5"/>
  <c r="AY386" i="5"/>
  <c r="BP386" i="5"/>
  <c r="BH386" i="5"/>
  <c r="BV386" i="5"/>
  <c r="AU386" i="5"/>
  <c r="BX386" i="5"/>
  <c r="BJ386" i="5"/>
  <c r="BZ386" i="5"/>
  <c r="CA386" i="5"/>
  <c r="CB386" i="5"/>
  <c r="BE386" i="5"/>
  <c r="CE386" i="5"/>
  <c r="CG386" i="5"/>
  <c r="CK386" i="5"/>
  <c r="CM386" i="5"/>
  <c r="AK387" i="5"/>
  <c r="BL387" i="5"/>
  <c r="AP387" i="5"/>
  <c r="BN387" i="5"/>
  <c r="AY387" i="5"/>
  <c r="BP387" i="5"/>
  <c r="BH387" i="5"/>
  <c r="BV387" i="5"/>
  <c r="AU387" i="5"/>
  <c r="BX387" i="5"/>
  <c r="BJ387" i="5"/>
  <c r="BZ387" i="5"/>
  <c r="CB387" i="5"/>
  <c r="BE387" i="5"/>
  <c r="CE387" i="5"/>
  <c r="CG387" i="5"/>
  <c r="CK387" i="5"/>
  <c r="CM387" i="5"/>
  <c r="AK388" i="5"/>
  <c r="BL388" i="5"/>
  <c r="AP388" i="5"/>
  <c r="BN388" i="5"/>
  <c r="BB388" i="5"/>
  <c r="BO388" i="5"/>
  <c r="AY388" i="5"/>
  <c r="BP388" i="5"/>
  <c r="BA388" i="5"/>
  <c r="BQ388" i="5"/>
  <c r="BH388" i="5"/>
  <c r="BV388" i="5"/>
  <c r="AU388" i="5"/>
  <c r="BX388" i="5"/>
  <c r="BJ388" i="5"/>
  <c r="BZ388" i="5"/>
  <c r="CA388" i="5"/>
  <c r="AW388" i="5"/>
  <c r="BS388" i="5"/>
  <c r="CB388" i="5"/>
  <c r="BE388" i="5"/>
  <c r="CE388" i="5"/>
  <c r="CG388" i="5"/>
  <c r="CK388" i="5"/>
  <c r="CM388" i="5"/>
  <c r="AK389" i="5"/>
  <c r="BL389" i="5"/>
  <c r="AT389" i="5"/>
  <c r="BM389" i="5"/>
  <c r="AP389" i="5"/>
  <c r="BN389" i="5"/>
  <c r="BB389" i="5"/>
  <c r="BO389" i="5"/>
  <c r="AY389" i="5"/>
  <c r="BP389" i="5"/>
  <c r="BA389" i="5"/>
  <c r="BQ389" i="5"/>
  <c r="BH389" i="5"/>
  <c r="BV389" i="5"/>
  <c r="AU389" i="5"/>
  <c r="BX389" i="5"/>
  <c r="BJ389" i="5"/>
  <c r="BZ389" i="5"/>
  <c r="CB389" i="5"/>
  <c r="BE389" i="5"/>
  <c r="CE389" i="5"/>
  <c r="CG389" i="5"/>
  <c r="CK389" i="5"/>
  <c r="CM389" i="5"/>
  <c r="AK390" i="5"/>
  <c r="BL390" i="5"/>
  <c r="AP390" i="5"/>
  <c r="BN390" i="5"/>
  <c r="BB390" i="5"/>
  <c r="BO390" i="5"/>
  <c r="AY390" i="5"/>
  <c r="BP390" i="5"/>
  <c r="BA390" i="5"/>
  <c r="BQ390" i="5"/>
  <c r="BH390" i="5"/>
  <c r="BV390" i="5"/>
  <c r="AU390" i="5"/>
  <c r="BX390" i="5"/>
  <c r="BJ390" i="5"/>
  <c r="BZ390" i="5"/>
  <c r="CB390" i="5"/>
  <c r="BE390" i="5"/>
  <c r="CE390" i="5"/>
  <c r="CG390" i="5"/>
  <c r="CK390" i="5"/>
  <c r="CM390" i="5"/>
  <c r="AK391" i="5"/>
  <c r="BL391" i="5"/>
  <c r="AT391" i="5"/>
  <c r="BM391" i="5"/>
  <c r="AP391" i="5"/>
  <c r="BN391" i="5"/>
  <c r="BB391" i="5"/>
  <c r="BO391" i="5"/>
  <c r="AY391" i="5"/>
  <c r="BP391" i="5"/>
  <c r="BH391" i="5"/>
  <c r="BV391" i="5"/>
  <c r="AU391" i="5"/>
  <c r="BX391" i="5"/>
  <c r="BJ391" i="5"/>
  <c r="BZ391" i="5"/>
  <c r="AW391" i="5"/>
  <c r="BS391" i="5"/>
  <c r="CB391" i="5"/>
  <c r="BE391" i="5"/>
  <c r="CE391" i="5"/>
  <c r="CG391" i="5"/>
  <c r="CK391" i="5"/>
  <c r="CM391" i="5"/>
  <c r="AK392" i="5"/>
  <c r="BL392" i="5"/>
  <c r="AP392" i="5"/>
  <c r="BN392" i="5"/>
  <c r="BB392" i="5"/>
  <c r="BO392" i="5"/>
  <c r="AY392" i="5"/>
  <c r="BP392" i="5"/>
  <c r="BH392" i="5"/>
  <c r="BV392" i="5"/>
  <c r="AU392" i="5"/>
  <c r="BX392" i="5"/>
  <c r="BJ392" i="5"/>
  <c r="BZ392" i="5"/>
  <c r="AW392" i="5"/>
  <c r="BS392" i="5"/>
  <c r="CB392" i="5"/>
  <c r="BE392" i="5"/>
  <c r="CE392" i="5"/>
  <c r="CG392" i="5"/>
  <c r="CK392" i="5"/>
  <c r="CM392" i="5"/>
  <c r="AK393" i="5"/>
  <c r="BL393" i="5"/>
  <c r="AP393" i="5"/>
  <c r="BN393" i="5"/>
  <c r="BB393" i="5"/>
  <c r="BO393" i="5"/>
  <c r="AY393" i="5"/>
  <c r="BP393" i="5"/>
  <c r="BH393" i="5"/>
  <c r="BV393" i="5"/>
  <c r="AU393" i="5"/>
  <c r="BX393" i="5"/>
  <c r="BJ393" i="5"/>
  <c r="BZ393" i="5"/>
  <c r="CB393" i="5"/>
  <c r="BE393" i="5"/>
  <c r="CE393" i="5"/>
  <c r="CG393" i="5"/>
  <c r="CK393" i="5"/>
  <c r="CM393" i="5"/>
  <c r="AK394" i="5"/>
  <c r="BL394" i="5"/>
  <c r="AP394" i="5"/>
  <c r="BN394" i="5"/>
  <c r="BB394" i="5"/>
  <c r="BO394" i="5"/>
  <c r="AY394" i="5"/>
  <c r="BP394" i="5"/>
  <c r="BH394" i="5"/>
  <c r="BV394" i="5"/>
  <c r="AU394" i="5"/>
  <c r="BX394" i="5"/>
  <c r="BJ394" i="5"/>
  <c r="BZ394" i="5"/>
  <c r="AW394" i="5"/>
  <c r="BS394" i="5"/>
  <c r="CB394" i="5"/>
  <c r="BE394" i="5"/>
  <c r="CE394" i="5"/>
  <c r="CG394" i="5"/>
  <c r="CK394" i="5"/>
  <c r="CM394" i="5"/>
  <c r="AK395" i="5"/>
  <c r="BL395" i="5"/>
  <c r="AP395" i="5"/>
  <c r="BN395" i="5"/>
  <c r="BB395" i="5"/>
  <c r="BO395" i="5"/>
  <c r="AY395" i="5"/>
  <c r="BP395" i="5"/>
  <c r="BH395" i="5"/>
  <c r="BV395" i="5"/>
  <c r="AU395" i="5"/>
  <c r="BX395" i="5"/>
  <c r="BJ395" i="5"/>
  <c r="BZ395" i="5"/>
  <c r="AW395" i="5"/>
  <c r="BS395" i="5"/>
  <c r="CB395" i="5"/>
  <c r="BE395" i="5"/>
  <c r="CE395" i="5"/>
  <c r="CG395" i="5"/>
  <c r="CK395" i="5"/>
  <c r="CM395" i="5"/>
  <c r="AK396" i="5"/>
  <c r="BL396" i="5"/>
  <c r="AT396" i="5"/>
  <c r="BM396" i="5"/>
  <c r="AP396" i="5"/>
  <c r="BN396" i="5"/>
  <c r="BB396" i="5"/>
  <c r="BO396" i="5"/>
  <c r="AY396" i="5"/>
  <c r="BP396" i="5"/>
  <c r="BH396" i="5"/>
  <c r="BV396" i="5"/>
  <c r="AU396" i="5"/>
  <c r="BX396" i="5"/>
  <c r="BJ396" i="5"/>
  <c r="BZ396" i="5"/>
  <c r="CA396" i="5"/>
  <c r="AW396" i="5"/>
  <c r="BS396" i="5"/>
  <c r="CB396" i="5"/>
  <c r="BE396" i="5"/>
  <c r="CE396" i="5"/>
  <c r="CG396" i="5"/>
  <c r="CK396" i="5"/>
  <c r="CM396" i="5"/>
  <c r="AK397" i="5"/>
  <c r="BL397" i="5"/>
  <c r="AT397" i="5"/>
  <c r="BM397" i="5"/>
  <c r="AP397" i="5"/>
  <c r="BN397" i="5"/>
  <c r="BB397" i="5"/>
  <c r="BO397" i="5"/>
  <c r="AY397" i="5"/>
  <c r="BP397" i="5"/>
  <c r="BH397" i="5"/>
  <c r="BV397" i="5"/>
  <c r="AU397" i="5"/>
  <c r="BX397" i="5"/>
  <c r="BJ397" i="5"/>
  <c r="BZ397" i="5"/>
  <c r="CA397" i="5"/>
  <c r="AW397" i="5"/>
  <c r="BS397" i="5"/>
  <c r="CB397" i="5"/>
  <c r="CG397" i="5"/>
  <c r="CK397" i="5"/>
  <c r="CM397" i="5"/>
  <c r="AK398" i="5"/>
  <c r="BL398" i="5"/>
  <c r="AT398" i="5"/>
  <c r="BM398" i="5"/>
  <c r="AP398" i="5"/>
  <c r="BN398" i="5"/>
  <c r="BB398" i="5"/>
  <c r="BO398" i="5"/>
  <c r="AY398" i="5"/>
  <c r="BP398" i="5"/>
  <c r="BH398" i="5"/>
  <c r="BV398" i="5"/>
  <c r="AU398" i="5"/>
  <c r="BX398" i="5"/>
  <c r="BJ398" i="5"/>
  <c r="BZ398" i="5"/>
  <c r="CA398" i="5"/>
  <c r="AW398" i="5"/>
  <c r="BS398" i="5"/>
  <c r="CB398" i="5"/>
  <c r="CG398" i="5"/>
  <c r="CK398" i="5"/>
  <c r="CM398" i="5"/>
  <c r="AK399" i="5"/>
  <c r="BL399" i="5"/>
  <c r="AT399" i="5"/>
  <c r="BM399" i="5"/>
  <c r="AP399" i="5"/>
  <c r="BN399" i="5"/>
  <c r="BB399" i="5"/>
  <c r="BO399" i="5"/>
  <c r="AY399" i="5"/>
  <c r="BP399" i="5"/>
  <c r="BH399" i="5"/>
  <c r="BV399" i="5"/>
  <c r="AU399" i="5"/>
  <c r="BX399" i="5"/>
  <c r="BJ399" i="5"/>
  <c r="BZ399" i="5"/>
  <c r="CA399" i="5"/>
  <c r="AW399" i="5"/>
  <c r="BS399" i="5"/>
  <c r="CB399" i="5"/>
  <c r="CG399" i="5"/>
  <c r="CK399" i="5"/>
  <c r="CM399" i="5"/>
  <c r="AK400" i="5"/>
  <c r="BL400" i="5"/>
  <c r="AT400" i="5"/>
  <c r="BM400" i="5"/>
  <c r="AP400" i="5"/>
  <c r="BN400" i="5"/>
  <c r="BB400" i="5"/>
  <c r="BO400" i="5"/>
  <c r="AY400" i="5"/>
  <c r="BP400" i="5"/>
  <c r="BH400" i="5"/>
  <c r="BV400" i="5"/>
  <c r="AU400" i="5"/>
  <c r="BX400" i="5"/>
  <c r="BJ400" i="5"/>
  <c r="BZ400" i="5"/>
  <c r="CA400" i="5"/>
  <c r="AW400" i="5"/>
  <c r="BS400" i="5"/>
  <c r="CB400" i="5"/>
  <c r="BE400" i="5"/>
  <c r="CE400" i="5"/>
  <c r="CG400" i="5"/>
  <c r="CK400" i="5"/>
  <c r="CM400" i="5"/>
  <c r="AK401" i="5"/>
  <c r="BL401" i="5"/>
  <c r="AT401" i="5"/>
  <c r="BM401" i="5"/>
  <c r="AP401" i="5"/>
  <c r="BN401" i="5"/>
  <c r="BB401" i="5"/>
  <c r="BO401" i="5"/>
  <c r="AY401" i="5"/>
  <c r="BP401" i="5"/>
  <c r="BH401" i="5"/>
  <c r="BV401" i="5"/>
  <c r="AU401" i="5"/>
  <c r="BX401" i="5"/>
  <c r="BJ401" i="5"/>
  <c r="BZ401" i="5"/>
  <c r="CA401" i="5"/>
  <c r="AW401" i="5"/>
  <c r="BS401" i="5"/>
  <c r="CB401" i="5"/>
  <c r="BE401" i="5"/>
  <c r="CE401" i="5"/>
  <c r="CG401" i="5"/>
  <c r="CK401" i="5"/>
  <c r="CM401" i="5"/>
  <c r="AK402" i="5"/>
  <c r="BL402" i="5"/>
  <c r="AT402" i="5"/>
  <c r="BM402" i="5"/>
  <c r="AP402" i="5"/>
  <c r="BN402" i="5"/>
  <c r="BB402" i="5"/>
  <c r="BO402" i="5"/>
  <c r="AY402" i="5"/>
  <c r="BP402" i="5"/>
  <c r="BH402" i="5"/>
  <c r="BV402" i="5"/>
  <c r="AU402" i="5"/>
  <c r="BX402" i="5"/>
  <c r="BJ402" i="5"/>
  <c r="BZ402" i="5"/>
  <c r="CA402" i="5"/>
  <c r="CB402" i="5"/>
  <c r="BE402" i="5"/>
  <c r="CE402" i="5"/>
  <c r="CG402" i="5"/>
  <c r="CK402" i="5"/>
  <c r="CM402" i="5"/>
  <c r="AK403" i="5"/>
  <c r="BL403" i="5"/>
  <c r="AT403" i="5"/>
  <c r="BM403" i="5"/>
  <c r="AP403" i="5"/>
  <c r="BN403" i="5"/>
  <c r="BB403" i="5"/>
  <c r="BO403" i="5"/>
  <c r="AY403" i="5"/>
  <c r="BP403" i="5"/>
  <c r="BH403" i="5"/>
  <c r="BV403" i="5"/>
  <c r="AU403" i="5"/>
  <c r="BX403" i="5"/>
  <c r="BJ403" i="5"/>
  <c r="BZ403" i="5"/>
  <c r="CA403" i="5"/>
  <c r="CB403" i="5"/>
  <c r="BE403" i="5"/>
  <c r="CE403" i="5"/>
  <c r="CG403" i="5"/>
  <c r="CK403" i="5"/>
  <c r="CM403" i="5"/>
  <c r="AK404" i="5"/>
  <c r="BL404" i="5"/>
  <c r="AT404" i="5"/>
  <c r="BM404" i="5"/>
  <c r="AP404" i="5"/>
  <c r="BN404" i="5"/>
  <c r="BB404" i="5"/>
  <c r="BO404" i="5"/>
  <c r="AY404" i="5"/>
  <c r="BP404" i="5"/>
  <c r="BH404" i="5"/>
  <c r="BV404" i="5"/>
  <c r="AU404" i="5"/>
  <c r="BX404" i="5"/>
  <c r="BJ404" i="5"/>
  <c r="BZ404" i="5"/>
  <c r="CA404" i="5"/>
  <c r="AW404" i="5"/>
  <c r="BS404" i="5"/>
  <c r="CB404" i="5"/>
  <c r="BE404" i="5"/>
  <c r="CE404" i="5"/>
  <c r="CG404" i="5"/>
  <c r="CK404" i="5"/>
  <c r="CM404" i="5"/>
  <c r="AK405" i="5"/>
  <c r="BL405" i="5"/>
  <c r="AT405" i="5"/>
  <c r="BM405" i="5"/>
  <c r="AP405" i="5"/>
  <c r="BN405" i="5"/>
  <c r="BB405" i="5"/>
  <c r="BO405" i="5"/>
  <c r="AY405" i="5"/>
  <c r="BP405" i="5"/>
  <c r="BH405" i="5"/>
  <c r="BV405" i="5"/>
  <c r="AU405" i="5"/>
  <c r="BX405" i="5"/>
  <c r="BJ405" i="5"/>
  <c r="BZ405" i="5"/>
  <c r="CA405" i="5"/>
  <c r="AW405" i="5"/>
  <c r="BS405" i="5"/>
  <c r="CB405" i="5"/>
  <c r="BE405" i="5"/>
  <c r="CE405" i="5"/>
  <c r="CG405" i="5"/>
  <c r="CK405" i="5"/>
  <c r="CM405" i="5"/>
  <c r="AK406" i="5"/>
  <c r="BL406" i="5"/>
  <c r="AT406" i="5"/>
  <c r="BM406" i="5"/>
  <c r="AP406" i="5"/>
  <c r="BN406" i="5"/>
  <c r="BB406" i="5"/>
  <c r="BO406" i="5"/>
  <c r="AY406" i="5"/>
  <c r="BP406" i="5"/>
  <c r="BH406" i="5"/>
  <c r="BV406" i="5"/>
  <c r="AU406" i="5"/>
  <c r="BX406" i="5"/>
  <c r="BJ406" i="5"/>
  <c r="BZ406" i="5"/>
  <c r="CA406" i="5"/>
  <c r="AW406" i="5"/>
  <c r="BS406" i="5"/>
  <c r="CB406" i="5"/>
  <c r="BE406" i="5"/>
  <c r="CE406" i="5"/>
  <c r="CG406" i="5"/>
  <c r="CK406" i="5"/>
  <c r="CM406" i="5"/>
  <c r="AK407" i="5"/>
  <c r="BL407" i="5"/>
  <c r="AP407" i="5"/>
  <c r="BN407" i="5"/>
  <c r="BB407" i="5"/>
  <c r="BO407" i="5"/>
  <c r="AY407" i="5"/>
  <c r="BP407" i="5"/>
  <c r="BH407" i="5"/>
  <c r="BV407" i="5"/>
  <c r="AU407" i="5"/>
  <c r="BX407" i="5"/>
  <c r="BJ407" i="5"/>
  <c r="BZ407" i="5"/>
  <c r="CA407" i="5"/>
  <c r="AW407" i="5"/>
  <c r="BS407" i="5"/>
  <c r="CB407" i="5"/>
  <c r="CG407" i="5"/>
  <c r="CK407" i="5"/>
  <c r="CM407" i="5"/>
  <c r="AK408" i="5"/>
  <c r="BL408" i="5"/>
  <c r="AT408" i="5"/>
  <c r="BM408" i="5"/>
  <c r="AP408" i="5"/>
  <c r="BN408" i="5"/>
  <c r="BB408" i="5"/>
  <c r="BO408" i="5"/>
  <c r="AY408" i="5"/>
  <c r="BP408" i="5"/>
  <c r="BH408" i="5"/>
  <c r="BV408" i="5"/>
  <c r="AU408" i="5"/>
  <c r="BX408" i="5"/>
  <c r="BJ408" i="5"/>
  <c r="BZ408" i="5"/>
  <c r="CA408" i="5"/>
  <c r="AW408" i="5"/>
  <c r="BS408" i="5"/>
  <c r="CB408" i="5"/>
  <c r="BE408" i="5"/>
  <c r="CE408" i="5"/>
  <c r="CG408" i="5"/>
  <c r="CK408" i="5"/>
  <c r="CM408" i="5"/>
  <c r="AK409" i="5"/>
  <c r="BL409" i="5"/>
  <c r="AP409" i="5"/>
  <c r="BN409" i="5"/>
  <c r="BB409" i="5"/>
  <c r="BO409" i="5"/>
  <c r="AY409" i="5"/>
  <c r="BP409" i="5"/>
  <c r="BH409" i="5"/>
  <c r="BV409" i="5"/>
  <c r="AU409" i="5"/>
  <c r="BX409" i="5"/>
  <c r="BJ409" i="5"/>
  <c r="BZ409" i="5"/>
  <c r="CA409" i="5"/>
  <c r="AW409" i="5"/>
  <c r="BS409" i="5"/>
  <c r="CB409" i="5"/>
  <c r="BE409" i="5"/>
  <c r="CE409" i="5"/>
  <c r="CG409" i="5"/>
  <c r="CK409" i="5"/>
  <c r="CM409" i="5"/>
  <c r="AK410" i="5"/>
  <c r="BL410" i="5"/>
  <c r="AP410" i="5"/>
  <c r="BN410" i="5"/>
  <c r="BB410" i="5"/>
  <c r="BO410" i="5"/>
  <c r="AY410" i="5"/>
  <c r="BP410" i="5"/>
  <c r="BH410" i="5"/>
  <c r="BV410" i="5"/>
  <c r="AU410" i="5"/>
  <c r="BX410" i="5"/>
  <c r="BJ410" i="5"/>
  <c r="BZ410" i="5"/>
  <c r="CA410" i="5"/>
  <c r="AW410" i="5"/>
  <c r="BS410" i="5"/>
  <c r="CB410" i="5"/>
  <c r="BE410" i="5"/>
  <c r="CE410" i="5"/>
  <c r="CG410" i="5"/>
  <c r="CK410" i="5"/>
  <c r="CM410" i="5"/>
  <c r="AK411" i="5"/>
  <c r="BL411" i="5"/>
  <c r="AP411" i="5"/>
  <c r="BN411" i="5"/>
  <c r="BB411" i="5"/>
  <c r="BO411" i="5"/>
  <c r="AY411" i="5"/>
  <c r="BP411" i="5"/>
  <c r="BA411" i="5"/>
  <c r="BQ411" i="5"/>
  <c r="BH411" i="5"/>
  <c r="BV411" i="5"/>
  <c r="AU411" i="5"/>
  <c r="BX411" i="5"/>
  <c r="BJ411" i="5"/>
  <c r="BZ411" i="5"/>
  <c r="CA411" i="5"/>
  <c r="AW411" i="5"/>
  <c r="BS411" i="5"/>
  <c r="CB411" i="5"/>
  <c r="BE411" i="5"/>
  <c r="CE411" i="5"/>
  <c r="CG411" i="5"/>
  <c r="CK411" i="5"/>
  <c r="CM411" i="5"/>
  <c r="AK412" i="5"/>
  <c r="BL412" i="5"/>
  <c r="AP412" i="5"/>
  <c r="BN412" i="5"/>
  <c r="BB412" i="5"/>
  <c r="BO412" i="5"/>
  <c r="AY412" i="5"/>
  <c r="BP412" i="5"/>
  <c r="BA412" i="5"/>
  <c r="BQ412" i="5"/>
  <c r="BH412" i="5"/>
  <c r="BV412" i="5"/>
  <c r="AU412" i="5"/>
  <c r="BX412" i="5"/>
  <c r="BJ412" i="5"/>
  <c r="BZ412" i="5"/>
  <c r="CA412" i="5"/>
  <c r="AW412" i="5"/>
  <c r="BS412" i="5"/>
  <c r="CB412" i="5"/>
  <c r="BE412" i="5"/>
  <c r="CE412" i="5"/>
  <c r="CG412" i="5"/>
  <c r="CK412" i="5"/>
  <c r="CM412" i="5"/>
  <c r="AK413" i="5"/>
  <c r="BL413" i="5"/>
  <c r="AP413" i="5"/>
  <c r="BN413" i="5"/>
  <c r="BB413" i="5"/>
  <c r="BO413" i="5"/>
  <c r="AY413" i="5"/>
  <c r="BP413" i="5"/>
  <c r="BH413" i="5"/>
  <c r="BV413" i="5"/>
  <c r="AU413" i="5"/>
  <c r="BX413" i="5"/>
  <c r="BJ413" i="5"/>
  <c r="BZ413" i="5"/>
  <c r="CA413" i="5"/>
  <c r="AW413" i="5"/>
  <c r="BS413" i="5"/>
  <c r="CB413" i="5"/>
  <c r="BE413" i="5"/>
  <c r="CE413" i="5"/>
  <c r="CG413" i="5"/>
  <c r="CK413" i="5"/>
  <c r="CM413" i="5"/>
  <c r="AK414" i="5"/>
  <c r="BL414" i="5"/>
  <c r="AP414" i="5"/>
  <c r="BN414" i="5"/>
  <c r="BB414" i="5"/>
  <c r="BO414" i="5"/>
  <c r="AY414" i="5"/>
  <c r="BP414" i="5"/>
  <c r="BH414" i="5"/>
  <c r="BV414" i="5"/>
  <c r="AU414" i="5"/>
  <c r="BX414" i="5"/>
  <c r="BJ414" i="5"/>
  <c r="BZ414" i="5"/>
  <c r="CA414" i="5"/>
  <c r="AW414" i="5"/>
  <c r="BS414" i="5"/>
  <c r="CB414" i="5"/>
  <c r="BE414" i="5"/>
  <c r="CE414" i="5"/>
  <c r="CG414" i="5"/>
  <c r="CK414" i="5"/>
  <c r="CM414" i="5"/>
  <c r="AK415" i="5"/>
  <c r="BL415" i="5"/>
  <c r="AP415" i="5"/>
  <c r="BN415" i="5"/>
  <c r="BB415" i="5"/>
  <c r="BO415" i="5"/>
  <c r="AY415" i="5"/>
  <c r="BP415" i="5"/>
  <c r="BH415" i="5"/>
  <c r="BV415" i="5"/>
  <c r="AU415" i="5"/>
  <c r="BX415" i="5"/>
  <c r="BJ415" i="5"/>
  <c r="BZ415" i="5"/>
  <c r="CA415" i="5"/>
  <c r="AW415" i="5"/>
  <c r="BS415" i="5"/>
  <c r="CB415" i="5"/>
  <c r="BE415" i="5"/>
  <c r="CE415" i="5"/>
  <c r="CG415" i="5"/>
  <c r="CK415" i="5"/>
  <c r="CM415" i="5"/>
  <c r="AK416" i="5"/>
  <c r="BL416" i="5"/>
  <c r="AT416" i="5"/>
  <c r="BM416" i="5"/>
  <c r="AP416" i="5"/>
  <c r="BN416" i="5"/>
  <c r="BB416" i="5"/>
  <c r="BO416" i="5"/>
  <c r="AY416" i="5"/>
  <c r="BP416" i="5"/>
  <c r="BH416" i="5"/>
  <c r="BV416" i="5"/>
  <c r="AU416" i="5"/>
  <c r="BX416" i="5"/>
  <c r="BJ416" i="5"/>
  <c r="BZ416" i="5"/>
  <c r="CA416" i="5"/>
  <c r="AW416" i="5"/>
  <c r="BS416" i="5"/>
  <c r="CB416" i="5"/>
  <c r="BE416" i="5"/>
  <c r="CE416" i="5"/>
  <c r="CG416" i="5"/>
  <c r="CK416" i="5"/>
  <c r="CM416" i="5"/>
  <c r="AK417" i="5"/>
  <c r="BL417" i="5"/>
  <c r="AT417" i="5"/>
  <c r="BM417" i="5"/>
  <c r="AP417" i="5"/>
  <c r="BN417" i="5"/>
  <c r="AY417" i="5"/>
  <c r="BP417" i="5"/>
  <c r="BH417" i="5"/>
  <c r="BV417" i="5"/>
  <c r="AU417" i="5"/>
  <c r="BX417" i="5"/>
  <c r="BJ417" i="5"/>
  <c r="BZ417" i="5"/>
  <c r="CA417" i="5"/>
  <c r="AW417" i="5"/>
  <c r="BS417" i="5"/>
  <c r="CB417" i="5"/>
  <c r="BE417" i="5"/>
  <c r="CE417" i="5"/>
  <c r="CG417" i="5"/>
  <c r="CK417" i="5"/>
  <c r="CM417" i="5"/>
  <c r="AK418" i="5"/>
  <c r="BL418" i="5"/>
  <c r="AT418" i="5"/>
  <c r="BM418" i="5"/>
  <c r="AP418" i="5"/>
  <c r="BN418" i="5"/>
  <c r="BB418" i="5"/>
  <c r="BO418" i="5"/>
  <c r="AY418" i="5"/>
  <c r="BP418" i="5"/>
  <c r="BH418" i="5"/>
  <c r="BV418" i="5"/>
  <c r="AU418" i="5"/>
  <c r="BX418" i="5"/>
  <c r="BJ418" i="5"/>
  <c r="BZ418" i="5"/>
  <c r="CA418" i="5"/>
  <c r="AW418" i="5"/>
  <c r="BS418" i="5"/>
  <c r="CB418" i="5"/>
  <c r="BE418" i="5"/>
  <c r="CE418" i="5"/>
  <c r="CG418" i="5"/>
  <c r="CK418" i="5"/>
  <c r="CM418" i="5"/>
  <c r="AK419" i="5"/>
  <c r="BL419" i="5"/>
  <c r="AT419" i="5"/>
  <c r="BM419" i="5"/>
  <c r="AP419" i="5"/>
  <c r="BN419" i="5"/>
  <c r="BB419" i="5"/>
  <c r="BO419" i="5"/>
  <c r="AY419" i="5"/>
  <c r="BP419" i="5"/>
  <c r="BH419" i="5"/>
  <c r="BV419" i="5"/>
  <c r="AU419" i="5"/>
  <c r="BX419" i="5"/>
  <c r="BJ419" i="5"/>
  <c r="BZ419" i="5"/>
  <c r="CA419" i="5"/>
  <c r="CB419" i="5"/>
  <c r="BE419" i="5"/>
  <c r="CE419" i="5"/>
  <c r="CG419" i="5"/>
  <c r="CK419" i="5"/>
  <c r="CM419" i="5"/>
  <c r="AK420" i="5"/>
  <c r="BL420" i="5"/>
  <c r="AT420" i="5"/>
  <c r="BM420" i="5"/>
  <c r="AP420" i="5"/>
  <c r="BN420" i="5"/>
  <c r="BB420" i="5"/>
  <c r="BO420" i="5"/>
  <c r="AY420" i="5"/>
  <c r="BP420" i="5"/>
  <c r="BH420" i="5"/>
  <c r="BV420" i="5"/>
  <c r="AU420" i="5"/>
  <c r="BX420" i="5"/>
  <c r="BJ420" i="5"/>
  <c r="BZ420" i="5"/>
  <c r="CA420" i="5"/>
  <c r="CB420" i="5"/>
  <c r="BE420" i="5"/>
  <c r="CE420" i="5"/>
  <c r="CG420" i="5"/>
  <c r="CK420" i="5"/>
  <c r="CM420" i="5"/>
  <c r="AK421" i="5"/>
  <c r="BL421" i="5"/>
  <c r="AT421" i="5"/>
  <c r="BM421" i="5"/>
  <c r="AP421" i="5"/>
  <c r="BN421" i="5"/>
  <c r="BB421" i="5"/>
  <c r="BO421" i="5"/>
  <c r="AY421" i="5"/>
  <c r="BP421" i="5"/>
  <c r="BH421" i="5"/>
  <c r="BV421" i="5"/>
  <c r="AU421" i="5"/>
  <c r="BX421" i="5"/>
  <c r="BJ421" i="5"/>
  <c r="BZ421" i="5"/>
  <c r="CA421" i="5"/>
  <c r="CB421" i="5"/>
  <c r="BE421" i="5"/>
  <c r="CE421" i="5"/>
  <c r="CG421" i="5"/>
  <c r="CK421" i="5"/>
  <c r="CM421" i="5"/>
  <c r="AK422" i="5"/>
  <c r="BL422" i="5"/>
  <c r="AT422" i="5"/>
  <c r="BM422" i="5"/>
  <c r="AP422" i="5"/>
  <c r="BN422" i="5"/>
  <c r="BB422" i="5"/>
  <c r="BO422" i="5"/>
  <c r="AY422" i="5"/>
  <c r="BP422" i="5"/>
  <c r="BH422" i="5"/>
  <c r="BV422" i="5"/>
  <c r="AU422" i="5"/>
  <c r="BX422" i="5"/>
  <c r="BJ422" i="5"/>
  <c r="BZ422" i="5"/>
  <c r="CA422" i="5"/>
  <c r="AW422" i="5"/>
  <c r="BS422" i="5"/>
  <c r="CB422" i="5"/>
  <c r="BE422" i="5"/>
  <c r="CE422" i="5"/>
  <c r="CG422" i="5"/>
  <c r="CK422" i="5"/>
  <c r="CM422" i="5"/>
  <c r="AK423" i="5"/>
  <c r="BL423" i="5"/>
  <c r="AT423" i="5"/>
  <c r="BM423" i="5"/>
  <c r="AP423" i="5"/>
  <c r="BN423" i="5"/>
  <c r="AY423" i="5"/>
  <c r="BP423" i="5"/>
  <c r="BH423" i="5"/>
  <c r="BV423" i="5"/>
  <c r="AU423" i="5"/>
  <c r="BX423" i="5"/>
  <c r="BJ423" i="5"/>
  <c r="BZ423" i="5"/>
  <c r="AW423" i="5"/>
  <c r="BS423" i="5"/>
  <c r="CB423" i="5"/>
  <c r="BE423" i="5"/>
  <c r="CE423" i="5"/>
  <c r="CG423" i="5"/>
  <c r="CK423" i="5"/>
  <c r="CM423" i="5"/>
  <c r="AK424" i="5"/>
  <c r="BL424" i="5"/>
  <c r="AT424" i="5"/>
  <c r="BM424" i="5"/>
  <c r="AP424" i="5"/>
  <c r="BN424" i="5"/>
  <c r="AY424" i="5"/>
  <c r="BP424" i="5"/>
  <c r="BH424" i="5"/>
  <c r="BV424" i="5"/>
  <c r="AU424" i="5"/>
  <c r="BX424" i="5"/>
  <c r="BJ424" i="5"/>
  <c r="BZ424" i="5"/>
  <c r="AW424" i="5"/>
  <c r="BS424" i="5"/>
  <c r="CB424" i="5"/>
  <c r="BE424" i="5"/>
  <c r="CE424" i="5"/>
  <c r="CG424" i="5"/>
  <c r="CK424" i="5"/>
  <c r="CM424" i="5"/>
  <c r="AK425" i="5"/>
  <c r="BL425" i="5"/>
  <c r="AT425" i="5"/>
  <c r="BM425" i="5"/>
  <c r="AP425" i="5"/>
  <c r="BN425" i="5"/>
  <c r="AY425" i="5"/>
  <c r="BP425" i="5"/>
  <c r="BH425" i="5"/>
  <c r="BV425" i="5"/>
  <c r="AU425" i="5"/>
  <c r="BX425" i="5"/>
  <c r="BJ425" i="5"/>
  <c r="BZ425" i="5"/>
  <c r="CA425" i="5"/>
  <c r="AW425" i="5"/>
  <c r="BS425" i="5"/>
  <c r="CB425" i="5"/>
  <c r="BE425" i="5"/>
  <c r="CE425" i="5"/>
  <c r="CG425" i="5"/>
  <c r="CK425" i="5"/>
  <c r="CM425" i="5"/>
  <c r="AK426" i="5"/>
  <c r="BL426" i="5"/>
  <c r="AT426" i="5"/>
  <c r="BM426" i="5"/>
  <c r="AP426" i="5"/>
  <c r="BN426" i="5"/>
  <c r="BB426" i="5"/>
  <c r="BO426" i="5"/>
  <c r="AY426" i="5"/>
  <c r="BP426" i="5"/>
  <c r="BH426" i="5"/>
  <c r="BV426" i="5"/>
  <c r="AU426" i="5"/>
  <c r="BX426" i="5"/>
  <c r="BJ426" i="5"/>
  <c r="BZ426" i="5"/>
  <c r="CA426" i="5"/>
  <c r="CB426" i="5"/>
  <c r="BE426" i="5"/>
  <c r="CE426" i="5"/>
  <c r="CG426" i="5"/>
  <c r="CK426" i="5"/>
  <c r="CM426" i="5"/>
  <c r="AK427" i="5"/>
  <c r="BL427" i="5"/>
  <c r="AT427" i="5"/>
  <c r="BM427" i="5"/>
  <c r="AP427" i="5"/>
  <c r="BN427" i="5"/>
  <c r="BB427" i="5"/>
  <c r="BO427" i="5"/>
  <c r="AY427" i="5"/>
  <c r="BP427" i="5"/>
  <c r="BH427" i="5"/>
  <c r="BV427" i="5"/>
  <c r="AU427" i="5"/>
  <c r="BX427" i="5"/>
  <c r="BJ427" i="5"/>
  <c r="BZ427" i="5"/>
  <c r="CA427" i="5"/>
  <c r="AW427" i="5"/>
  <c r="BS427" i="5"/>
  <c r="CB427" i="5"/>
  <c r="BE427" i="5"/>
  <c r="CE427" i="5"/>
  <c r="CG427" i="5"/>
  <c r="CK427" i="5"/>
  <c r="CM427" i="5"/>
  <c r="AK428" i="5"/>
  <c r="BL428" i="5"/>
  <c r="AT428" i="5"/>
  <c r="BM428" i="5"/>
  <c r="AP428" i="5"/>
  <c r="BN428" i="5"/>
  <c r="BB428" i="5"/>
  <c r="BO428" i="5"/>
  <c r="AY428" i="5"/>
  <c r="BP428" i="5"/>
  <c r="BH428" i="5"/>
  <c r="BV428" i="5"/>
  <c r="AU428" i="5"/>
  <c r="BX428" i="5"/>
  <c r="BJ428" i="5"/>
  <c r="BZ428" i="5"/>
  <c r="CA428" i="5"/>
  <c r="CB428" i="5"/>
  <c r="BE428" i="5"/>
  <c r="CE428" i="5"/>
  <c r="CG428" i="5"/>
  <c r="CK428" i="5"/>
  <c r="CM428" i="5"/>
  <c r="AK429" i="5"/>
  <c r="BL429" i="5"/>
  <c r="AT429" i="5"/>
  <c r="BM429" i="5"/>
  <c r="AP429" i="5"/>
  <c r="BN429" i="5"/>
  <c r="BB429" i="5"/>
  <c r="BO429" i="5"/>
  <c r="AY429" i="5"/>
  <c r="BP429" i="5"/>
  <c r="BH429" i="5"/>
  <c r="BV429" i="5"/>
  <c r="AU429" i="5"/>
  <c r="BX429" i="5"/>
  <c r="BJ429" i="5"/>
  <c r="BZ429" i="5"/>
  <c r="CA429" i="5"/>
  <c r="CB429" i="5"/>
  <c r="BE429" i="5"/>
  <c r="CE429" i="5"/>
  <c r="CG429" i="5"/>
  <c r="CK429" i="5"/>
  <c r="CM429" i="5"/>
  <c r="AK430" i="5"/>
  <c r="BL430" i="5"/>
  <c r="AT430" i="5"/>
  <c r="BM430" i="5"/>
  <c r="AP430" i="5"/>
  <c r="BN430" i="5"/>
  <c r="AY430" i="5"/>
  <c r="BP430" i="5"/>
  <c r="BH430" i="5"/>
  <c r="BV430" i="5"/>
  <c r="AU430" i="5"/>
  <c r="BX430" i="5"/>
  <c r="BJ430" i="5"/>
  <c r="BZ430" i="5"/>
  <c r="CA430" i="5"/>
  <c r="AW430" i="5"/>
  <c r="BS430" i="5"/>
  <c r="CB430" i="5"/>
  <c r="BE430" i="5"/>
  <c r="CE430" i="5"/>
  <c r="CG430" i="5"/>
  <c r="CK430" i="5"/>
  <c r="CM430" i="5"/>
  <c r="AK431" i="5"/>
  <c r="BL431" i="5"/>
  <c r="AT431" i="5"/>
  <c r="BM431" i="5"/>
  <c r="AP431" i="5"/>
  <c r="BN431" i="5"/>
  <c r="BB431" i="5"/>
  <c r="BO431" i="5"/>
  <c r="AY431" i="5"/>
  <c r="BP431" i="5"/>
  <c r="BH431" i="5"/>
  <c r="BV431" i="5"/>
  <c r="AU431" i="5"/>
  <c r="BX431" i="5"/>
  <c r="BJ431" i="5"/>
  <c r="BZ431" i="5"/>
  <c r="CA431" i="5"/>
  <c r="AW431" i="5"/>
  <c r="BS431" i="5"/>
  <c r="CB431" i="5"/>
  <c r="BE431" i="5"/>
  <c r="CE431" i="5"/>
  <c r="CG431" i="5"/>
  <c r="CK431" i="5"/>
  <c r="CM431" i="5"/>
  <c r="AK432" i="5"/>
  <c r="BL432" i="5"/>
  <c r="AT432" i="5"/>
  <c r="BM432" i="5"/>
  <c r="AP432" i="5"/>
  <c r="BN432" i="5"/>
  <c r="BB432" i="5"/>
  <c r="BO432" i="5"/>
  <c r="AY432" i="5"/>
  <c r="BP432" i="5"/>
  <c r="BH432" i="5"/>
  <c r="BV432" i="5"/>
  <c r="AU432" i="5"/>
  <c r="BX432" i="5"/>
  <c r="BJ432" i="5"/>
  <c r="BZ432" i="5"/>
  <c r="CA432" i="5"/>
  <c r="AW432" i="5"/>
  <c r="BS432" i="5"/>
  <c r="CB432" i="5"/>
  <c r="BE432" i="5"/>
  <c r="CE432" i="5"/>
  <c r="CG432" i="5"/>
  <c r="CK432" i="5"/>
  <c r="CM432" i="5"/>
  <c r="AK433" i="5"/>
  <c r="BL433" i="5"/>
  <c r="AT433" i="5"/>
  <c r="BM433" i="5"/>
  <c r="AP433" i="5"/>
  <c r="BN433" i="5"/>
  <c r="BB433" i="5"/>
  <c r="BO433" i="5"/>
  <c r="AY433" i="5"/>
  <c r="BP433" i="5"/>
  <c r="BH433" i="5"/>
  <c r="BV433" i="5"/>
  <c r="AU433" i="5"/>
  <c r="BX433" i="5"/>
  <c r="BJ433" i="5"/>
  <c r="BZ433" i="5"/>
  <c r="CA433" i="5"/>
  <c r="AW433" i="5"/>
  <c r="BS433" i="5"/>
  <c r="CB433" i="5"/>
  <c r="BE433" i="5"/>
  <c r="CE433" i="5"/>
  <c r="CG433" i="5"/>
  <c r="CK433" i="5"/>
  <c r="CM433" i="5"/>
  <c r="AK434" i="5"/>
  <c r="BL434" i="5"/>
  <c r="AT434" i="5"/>
  <c r="BM434" i="5"/>
  <c r="AP434" i="5"/>
  <c r="BN434" i="5"/>
  <c r="AY434" i="5"/>
  <c r="BP434" i="5"/>
  <c r="BH434" i="5"/>
  <c r="BV434" i="5"/>
  <c r="AU434" i="5"/>
  <c r="BX434" i="5"/>
  <c r="BJ434" i="5"/>
  <c r="BZ434" i="5"/>
  <c r="CA434" i="5"/>
  <c r="CB434" i="5"/>
  <c r="BE434" i="5"/>
  <c r="CE434" i="5"/>
  <c r="CG434" i="5"/>
  <c r="CK434" i="5"/>
  <c r="CM434" i="5"/>
  <c r="AK435" i="5"/>
  <c r="BL435" i="5"/>
  <c r="AT435" i="5"/>
  <c r="BM435" i="5"/>
  <c r="AP435" i="5"/>
  <c r="BN435" i="5"/>
  <c r="BB435" i="5"/>
  <c r="BO435" i="5"/>
  <c r="AY435" i="5"/>
  <c r="BP435" i="5"/>
  <c r="BH435" i="5"/>
  <c r="BV435" i="5"/>
  <c r="AU435" i="5"/>
  <c r="BX435" i="5"/>
  <c r="BJ435" i="5"/>
  <c r="BZ435" i="5"/>
  <c r="CA435" i="5"/>
  <c r="AW435" i="5"/>
  <c r="BS435" i="5"/>
  <c r="CB435" i="5"/>
  <c r="BE435" i="5"/>
  <c r="CE435" i="5"/>
  <c r="CG435" i="5"/>
  <c r="CK435" i="5"/>
  <c r="CM435" i="5"/>
  <c r="AK436" i="5"/>
  <c r="BL436" i="5"/>
  <c r="AT436" i="5"/>
  <c r="BM436" i="5"/>
  <c r="AP436" i="5"/>
  <c r="BN436" i="5"/>
  <c r="BB436" i="5"/>
  <c r="BO436" i="5"/>
  <c r="AY436" i="5"/>
  <c r="BP436" i="5"/>
  <c r="BH436" i="5"/>
  <c r="BV436" i="5"/>
  <c r="AU436" i="5"/>
  <c r="BX436" i="5"/>
  <c r="BJ436" i="5"/>
  <c r="BZ436" i="5"/>
  <c r="CA436" i="5"/>
  <c r="CB436" i="5"/>
  <c r="BE436" i="5"/>
  <c r="CE436" i="5"/>
  <c r="CG436" i="5"/>
  <c r="CK436" i="5"/>
  <c r="CM436" i="5"/>
  <c r="AK437" i="5"/>
  <c r="BL437" i="5"/>
  <c r="AT437" i="5"/>
  <c r="BM437" i="5"/>
  <c r="AP437" i="5"/>
  <c r="BN437" i="5"/>
  <c r="BB437" i="5"/>
  <c r="BO437" i="5"/>
  <c r="AY437" i="5"/>
  <c r="BP437" i="5"/>
  <c r="BH437" i="5"/>
  <c r="BV437" i="5"/>
  <c r="AU437" i="5"/>
  <c r="BX437" i="5"/>
  <c r="BJ437" i="5"/>
  <c r="BZ437" i="5"/>
  <c r="CA437" i="5"/>
  <c r="AW437" i="5"/>
  <c r="BS437" i="5"/>
  <c r="CB437" i="5"/>
  <c r="BE437" i="5"/>
  <c r="CE437" i="5"/>
  <c r="CG437" i="5"/>
  <c r="CK437" i="5"/>
  <c r="CM437" i="5"/>
  <c r="AK438" i="5"/>
  <c r="BL438" i="5"/>
  <c r="AT438" i="5"/>
  <c r="BM438" i="5"/>
  <c r="AP438" i="5"/>
  <c r="BN438" i="5"/>
  <c r="BB438" i="5"/>
  <c r="BO438" i="5"/>
  <c r="AY438" i="5"/>
  <c r="BP438" i="5"/>
  <c r="BA438" i="5"/>
  <c r="BQ438" i="5"/>
  <c r="BH438" i="5"/>
  <c r="BV438" i="5"/>
  <c r="AU438" i="5"/>
  <c r="BX438" i="5"/>
  <c r="BJ438" i="5"/>
  <c r="BZ438" i="5"/>
  <c r="CA438" i="5"/>
  <c r="AW438" i="5"/>
  <c r="BS438" i="5"/>
  <c r="CB438" i="5"/>
  <c r="BE438" i="5"/>
  <c r="CE438" i="5"/>
  <c r="CG438" i="5"/>
  <c r="CK438" i="5"/>
  <c r="CM438" i="5"/>
  <c r="AK439" i="5"/>
  <c r="BL439" i="5"/>
  <c r="AT439" i="5"/>
  <c r="BM439" i="5"/>
  <c r="AP439" i="5"/>
  <c r="BN439" i="5"/>
  <c r="BB439" i="5"/>
  <c r="BO439" i="5"/>
  <c r="AY439" i="5"/>
  <c r="BP439" i="5"/>
  <c r="BA439" i="5"/>
  <c r="BQ439" i="5"/>
  <c r="BH439" i="5"/>
  <c r="BV439" i="5"/>
  <c r="AU439" i="5"/>
  <c r="BX439" i="5"/>
  <c r="BJ439" i="5"/>
  <c r="BZ439" i="5"/>
  <c r="CA439" i="5"/>
  <c r="AW439" i="5"/>
  <c r="BS439" i="5"/>
  <c r="CB439" i="5"/>
  <c r="BE439" i="5"/>
  <c r="CE439" i="5"/>
  <c r="CG439" i="5"/>
  <c r="CK439" i="5"/>
  <c r="CM439" i="5"/>
  <c r="AK440" i="5"/>
  <c r="BL440" i="5"/>
  <c r="AT440" i="5"/>
  <c r="BM440" i="5"/>
  <c r="AP440" i="5"/>
  <c r="BN440" i="5"/>
  <c r="BB440" i="5"/>
  <c r="BO440" i="5"/>
  <c r="AY440" i="5"/>
  <c r="BP440" i="5"/>
  <c r="BA440" i="5"/>
  <c r="BQ440" i="5"/>
  <c r="BH440" i="5"/>
  <c r="BV440" i="5"/>
  <c r="AU440" i="5"/>
  <c r="BX440" i="5"/>
  <c r="BJ440" i="5"/>
  <c r="BZ440" i="5"/>
  <c r="CA440" i="5"/>
  <c r="CB440" i="5"/>
  <c r="BE440" i="5"/>
  <c r="CE440" i="5"/>
  <c r="CG440" i="5"/>
  <c r="CK440" i="5"/>
  <c r="CM440" i="5"/>
  <c r="CK441" i="5"/>
  <c r="CM441" i="5"/>
  <c r="CK442" i="5"/>
  <c r="CM442" i="5"/>
  <c r="CK443" i="5"/>
  <c r="CM443" i="5"/>
  <c r="CK444" i="5"/>
  <c r="CM444" i="5"/>
  <c r="CK445" i="5"/>
  <c r="CM445" i="5"/>
  <c r="CK446" i="5"/>
  <c r="CM446" i="5"/>
  <c r="CK447" i="5"/>
  <c r="CM447" i="5"/>
  <c r="CK448" i="5"/>
  <c r="CM448" i="5"/>
  <c r="CK449" i="5"/>
  <c r="CM449" i="5"/>
  <c r="CK450" i="5"/>
  <c r="CM450" i="5"/>
  <c r="CK451" i="5"/>
  <c r="CM451" i="5"/>
  <c r="AK452" i="5"/>
  <c r="BL452" i="5"/>
  <c r="AT452" i="5"/>
  <c r="BM452" i="5"/>
  <c r="AP452" i="5"/>
  <c r="BN452" i="5"/>
  <c r="AY452" i="5"/>
  <c r="BP452" i="5"/>
  <c r="BH452" i="5"/>
  <c r="BV452" i="5"/>
  <c r="AU452" i="5"/>
  <c r="BX452" i="5"/>
  <c r="BJ452" i="5"/>
  <c r="BZ452" i="5"/>
  <c r="CA452" i="5"/>
  <c r="CB452" i="5"/>
  <c r="CG452" i="5"/>
  <c r="CK452" i="5"/>
  <c r="CM452" i="5"/>
  <c r="AK453" i="5"/>
  <c r="BL453" i="5"/>
  <c r="AT453" i="5"/>
  <c r="BM453" i="5"/>
  <c r="AP453" i="5"/>
  <c r="BN453" i="5"/>
  <c r="AY453" i="5"/>
  <c r="BP453" i="5"/>
  <c r="BH453" i="5"/>
  <c r="BV453" i="5"/>
  <c r="AU453" i="5"/>
  <c r="BX453" i="5"/>
  <c r="BJ453" i="5"/>
  <c r="BZ453" i="5"/>
  <c r="CA453" i="5"/>
  <c r="CB453" i="5"/>
  <c r="BE453" i="5"/>
  <c r="CE453" i="5"/>
  <c r="CG453" i="5"/>
  <c r="CK453" i="5"/>
  <c r="CM453" i="5"/>
  <c r="AK454" i="5"/>
  <c r="BL454" i="5"/>
  <c r="AT454" i="5"/>
  <c r="BM454" i="5"/>
  <c r="AP454" i="5"/>
  <c r="BN454" i="5"/>
  <c r="AY454" i="5"/>
  <c r="BP454" i="5"/>
  <c r="BH454" i="5"/>
  <c r="BV454" i="5"/>
  <c r="AU454" i="5"/>
  <c r="BX454" i="5"/>
  <c r="BJ454" i="5"/>
  <c r="BZ454" i="5"/>
  <c r="CA454" i="5"/>
  <c r="CB454" i="5"/>
  <c r="BE454" i="5"/>
  <c r="CE454" i="5"/>
  <c r="CG454" i="5"/>
  <c r="CK454" i="5"/>
  <c r="CM454" i="5"/>
  <c r="AK455" i="5"/>
  <c r="BL455" i="5"/>
  <c r="AT455" i="5"/>
  <c r="BM455" i="5"/>
  <c r="AP455" i="5"/>
  <c r="BN455" i="5"/>
  <c r="BB455" i="5"/>
  <c r="BO455" i="5"/>
  <c r="AY455" i="5"/>
  <c r="BP455" i="5"/>
  <c r="BH455" i="5"/>
  <c r="BV455" i="5"/>
  <c r="AU455" i="5"/>
  <c r="BX455" i="5"/>
  <c r="BJ455" i="5"/>
  <c r="BZ455" i="5"/>
  <c r="CA455" i="5"/>
  <c r="CB455" i="5"/>
  <c r="CG455" i="5"/>
  <c r="CK455" i="5"/>
  <c r="CM455" i="5"/>
  <c r="AK456" i="5"/>
  <c r="BL456" i="5"/>
  <c r="AT456" i="5"/>
  <c r="BM456" i="5"/>
  <c r="AP456" i="5"/>
  <c r="BN456" i="5"/>
  <c r="BB456" i="5"/>
  <c r="BO456" i="5"/>
  <c r="AY456" i="5"/>
  <c r="BP456" i="5"/>
  <c r="BA456" i="5"/>
  <c r="BQ456" i="5"/>
  <c r="BH456" i="5"/>
  <c r="BV456" i="5"/>
  <c r="AU456" i="5"/>
  <c r="BX456" i="5"/>
  <c r="BJ456" i="5"/>
  <c r="BZ456" i="5"/>
  <c r="CA456" i="5"/>
  <c r="AW456" i="5"/>
  <c r="BS456" i="5"/>
  <c r="CB456" i="5"/>
  <c r="BE456" i="5"/>
  <c r="CE456" i="5"/>
  <c r="CG456" i="5"/>
  <c r="CK456" i="5"/>
  <c r="CM456" i="5"/>
  <c r="AK457" i="5"/>
  <c r="BL457" i="5"/>
  <c r="AT457" i="5"/>
  <c r="BM457" i="5"/>
  <c r="AP457" i="5"/>
  <c r="BN457" i="5"/>
  <c r="AY457" i="5"/>
  <c r="BP457" i="5"/>
  <c r="BH457" i="5"/>
  <c r="BV457" i="5"/>
  <c r="AU457" i="5"/>
  <c r="BX457" i="5"/>
  <c r="BJ457" i="5"/>
  <c r="BZ457" i="5"/>
  <c r="CA457" i="5"/>
  <c r="CB457" i="5"/>
  <c r="BE457" i="5"/>
  <c r="CE457" i="5"/>
  <c r="CG457" i="5"/>
  <c r="CK457" i="5"/>
  <c r="CM457" i="5"/>
  <c r="AK458" i="5"/>
  <c r="BL458" i="5"/>
  <c r="AT458" i="5"/>
  <c r="BM458" i="5"/>
  <c r="AP458" i="5"/>
  <c r="BN458" i="5"/>
  <c r="AY458" i="5"/>
  <c r="BP458" i="5"/>
  <c r="BH458" i="5"/>
  <c r="BV458" i="5"/>
  <c r="AU458" i="5"/>
  <c r="BX458" i="5"/>
  <c r="BJ458" i="5"/>
  <c r="BZ458" i="5"/>
  <c r="CA458" i="5"/>
  <c r="CB458" i="5"/>
  <c r="BE458" i="5"/>
  <c r="CE458" i="5"/>
  <c r="CG458" i="5"/>
  <c r="CK458" i="5"/>
  <c r="CM458" i="5"/>
  <c r="AK459" i="5"/>
  <c r="BL459" i="5"/>
  <c r="AT459" i="5"/>
  <c r="BM459" i="5"/>
  <c r="AP459" i="5"/>
  <c r="BN459" i="5"/>
  <c r="AY459" i="5"/>
  <c r="BP459" i="5"/>
  <c r="BH459" i="5"/>
  <c r="BV459" i="5"/>
  <c r="AU459" i="5"/>
  <c r="BX459" i="5"/>
  <c r="BJ459" i="5"/>
  <c r="BZ459" i="5"/>
  <c r="CA459" i="5"/>
  <c r="CB459" i="5"/>
  <c r="BE459" i="5"/>
  <c r="CE459" i="5"/>
  <c r="CG459" i="5"/>
  <c r="CK459" i="5"/>
  <c r="CM459" i="5"/>
  <c r="AK460" i="5"/>
  <c r="BL460" i="5"/>
  <c r="AT460" i="5"/>
  <c r="BM460" i="5"/>
  <c r="AP460" i="5"/>
  <c r="BN460" i="5"/>
  <c r="AY460" i="5"/>
  <c r="BP460" i="5"/>
  <c r="BH460" i="5"/>
  <c r="BV460" i="5"/>
  <c r="AU460" i="5"/>
  <c r="BX460" i="5"/>
  <c r="BJ460" i="5"/>
  <c r="BZ460" i="5"/>
  <c r="CA460" i="5"/>
  <c r="CB460" i="5"/>
  <c r="BE460" i="5"/>
  <c r="CE460" i="5"/>
  <c r="CG460" i="5"/>
  <c r="CK460" i="5"/>
  <c r="CM460" i="5"/>
  <c r="AK461" i="5"/>
  <c r="BL461" i="5"/>
  <c r="AT461" i="5"/>
  <c r="BM461" i="5"/>
  <c r="AP461" i="5"/>
  <c r="BN461" i="5"/>
  <c r="AY461" i="5"/>
  <c r="BP461" i="5"/>
  <c r="BH461" i="5"/>
  <c r="BV461" i="5"/>
  <c r="AU461" i="5"/>
  <c r="BX461" i="5"/>
  <c r="BJ461" i="5"/>
  <c r="BZ461" i="5"/>
  <c r="CA461" i="5"/>
  <c r="AW461" i="5"/>
  <c r="BS461" i="5"/>
  <c r="CB461" i="5"/>
  <c r="X461" i="5"/>
  <c r="BE461" i="5"/>
  <c r="CE461" i="5"/>
  <c r="CG461" i="5"/>
  <c r="CK461" i="5"/>
  <c r="CM461" i="5"/>
  <c r="AK462" i="5"/>
  <c r="BL462" i="5"/>
  <c r="AT462" i="5"/>
  <c r="BM462" i="5"/>
  <c r="AP462" i="5"/>
  <c r="BN462" i="5"/>
  <c r="AY462" i="5"/>
  <c r="BP462" i="5"/>
  <c r="BH462" i="5"/>
  <c r="BV462" i="5"/>
  <c r="AU462" i="5"/>
  <c r="BX462" i="5"/>
  <c r="BJ462" i="5"/>
  <c r="BZ462" i="5"/>
  <c r="CA462" i="5"/>
  <c r="CB462" i="5"/>
  <c r="BE462" i="5"/>
  <c r="CE462" i="5"/>
  <c r="CG462" i="5"/>
  <c r="CK462" i="5"/>
  <c r="CM462" i="5"/>
  <c r="AK463" i="5"/>
  <c r="BL463" i="5"/>
  <c r="AT463" i="5"/>
  <c r="BM463" i="5"/>
  <c r="AP463" i="5"/>
  <c r="BN463" i="5"/>
  <c r="AY463" i="5"/>
  <c r="BP463" i="5"/>
  <c r="BH463" i="5"/>
  <c r="BV463" i="5"/>
  <c r="AU463" i="5"/>
  <c r="BX463" i="5"/>
  <c r="BJ463" i="5"/>
  <c r="BZ463" i="5"/>
  <c r="CA463" i="5"/>
  <c r="AW463" i="5"/>
  <c r="BS463" i="5"/>
  <c r="CB463" i="5"/>
  <c r="CG463" i="5"/>
  <c r="CK463" i="5"/>
  <c r="CM463" i="5"/>
  <c r="AK464" i="5"/>
  <c r="BL464" i="5"/>
  <c r="AT464" i="5"/>
  <c r="BM464" i="5"/>
  <c r="AP464" i="5"/>
  <c r="BN464" i="5"/>
  <c r="AY464" i="5"/>
  <c r="BP464" i="5"/>
  <c r="BH464" i="5"/>
  <c r="BV464" i="5"/>
  <c r="AU464" i="5"/>
  <c r="BX464" i="5"/>
  <c r="BJ464" i="5"/>
  <c r="BZ464" i="5"/>
  <c r="CA464" i="5"/>
  <c r="CB464" i="5"/>
  <c r="BE464" i="5"/>
  <c r="CE464" i="5"/>
  <c r="CG464" i="5"/>
  <c r="CK464" i="5"/>
  <c r="CM464" i="5"/>
  <c r="AK465" i="5"/>
  <c r="BL465" i="5"/>
  <c r="AT465" i="5"/>
  <c r="BM465" i="5"/>
  <c r="AP465" i="5"/>
  <c r="BN465" i="5"/>
  <c r="BB465" i="5"/>
  <c r="BO465" i="5"/>
  <c r="AY465" i="5"/>
  <c r="BP465" i="5"/>
  <c r="BH465" i="5"/>
  <c r="BV465" i="5"/>
  <c r="AU465" i="5"/>
  <c r="BX465" i="5"/>
  <c r="BJ465" i="5"/>
  <c r="BZ465" i="5"/>
  <c r="CA465" i="5"/>
  <c r="AW465" i="5"/>
  <c r="BS465" i="5"/>
  <c r="CB465" i="5"/>
  <c r="CG465" i="5"/>
  <c r="CK465" i="5"/>
  <c r="CM465" i="5"/>
  <c r="AK466" i="5"/>
  <c r="BL466" i="5"/>
  <c r="AT466" i="5"/>
  <c r="BM466" i="5"/>
  <c r="AP466" i="5"/>
  <c r="BN466" i="5"/>
  <c r="AY466" i="5"/>
  <c r="BP466" i="5"/>
  <c r="BH466" i="5"/>
  <c r="BV466" i="5"/>
  <c r="AU466" i="5"/>
  <c r="BX466" i="5"/>
  <c r="BJ466" i="5"/>
  <c r="BZ466" i="5"/>
  <c r="CA466" i="5"/>
  <c r="CB466" i="5"/>
  <c r="BE466" i="5"/>
  <c r="CE466" i="5"/>
  <c r="CG466" i="5"/>
  <c r="CK466" i="5"/>
  <c r="CM466" i="5"/>
  <c r="AK467" i="5"/>
  <c r="BL467" i="5"/>
  <c r="AT467" i="5"/>
  <c r="BM467" i="5"/>
  <c r="AP467" i="5"/>
  <c r="BN467" i="5"/>
  <c r="AY467" i="5"/>
  <c r="BP467" i="5"/>
  <c r="BH467" i="5"/>
  <c r="BV467" i="5"/>
  <c r="AU467" i="5"/>
  <c r="BX467" i="5"/>
  <c r="BJ467" i="5"/>
  <c r="BZ467" i="5"/>
  <c r="CA467" i="5"/>
  <c r="CB467" i="5"/>
  <c r="CG467" i="5"/>
  <c r="CK467" i="5"/>
  <c r="CM467" i="5"/>
  <c r="AK468" i="5"/>
  <c r="BL468" i="5"/>
  <c r="AT468" i="5"/>
  <c r="BM468" i="5"/>
  <c r="AP468" i="5"/>
  <c r="BN468" i="5"/>
  <c r="AY468" i="5"/>
  <c r="BP468" i="5"/>
  <c r="BH468" i="5"/>
  <c r="BV468" i="5"/>
  <c r="AU468" i="5"/>
  <c r="BX468" i="5"/>
  <c r="BJ468" i="5"/>
  <c r="BZ468" i="5"/>
  <c r="CA468" i="5"/>
  <c r="CB468" i="5"/>
  <c r="CG468" i="5"/>
  <c r="CK468" i="5"/>
  <c r="CM468" i="5"/>
  <c r="AK469" i="5"/>
  <c r="BL469" i="5"/>
  <c r="AT469" i="5"/>
  <c r="BM469" i="5"/>
  <c r="AP469" i="5"/>
  <c r="BN469" i="5"/>
  <c r="AY469" i="5"/>
  <c r="BP469" i="5"/>
  <c r="BH469" i="5"/>
  <c r="BV469" i="5"/>
  <c r="AU469" i="5"/>
  <c r="BX469" i="5"/>
  <c r="BJ469" i="5"/>
  <c r="BZ469" i="5"/>
  <c r="CA469" i="5"/>
  <c r="CB469" i="5"/>
  <c r="CG469" i="5"/>
  <c r="CK469" i="5"/>
  <c r="CM469" i="5"/>
  <c r="AK470" i="5"/>
  <c r="BL470" i="5"/>
  <c r="AT470" i="5"/>
  <c r="BM470" i="5"/>
  <c r="AP470" i="5"/>
  <c r="BN470" i="5"/>
  <c r="AY470" i="5"/>
  <c r="BP470" i="5"/>
  <c r="BA470" i="5"/>
  <c r="BQ470" i="5"/>
  <c r="BH470" i="5"/>
  <c r="BV470" i="5"/>
  <c r="AU470" i="5"/>
  <c r="BX470" i="5"/>
  <c r="BJ470" i="5"/>
  <c r="BZ470" i="5"/>
  <c r="CA470" i="5"/>
  <c r="CB470" i="5"/>
  <c r="CG470" i="5"/>
  <c r="CK470" i="5"/>
  <c r="CM470" i="5"/>
  <c r="AK471" i="5"/>
  <c r="BL471" i="5"/>
  <c r="AT471" i="5"/>
  <c r="BM471" i="5"/>
  <c r="AP471" i="5"/>
  <c r="BN471" i="5"/>
  <c r="AY471" i="5"/>
  <c r="BP471" i="5"/>
  <c r="BH471" i="5"/>
  <c r="BV471" i="5"/>
  <c r="AU471" i="5"/>
  <c r="BX471" i="5"/>
  <c r="BJ471" i="5"/>
  <c r="BZ471" i="5"/>
  <c r="CA471" i="5"/>
  <c r="CB471" i="5"/>
  <c r="CG471" i="5"/>
  <c r="CK471" i="5"/>
  <c r="CM471" i="5"/>
  <c r="AK472" i="5"/>
  <c r="BL472" i="5"/>
  <c r="AT472" i="5"/>
  <c r="BM472" i="5"/>
  <c r="AP472" i="5"/>
  <c r="BN472" i="5"/>
  <c r="AY472" i="5"/>
  <c r="BP472" i="5"/>
  <c r="BH472" i="5"/>
  <c r="BV472" i="5"/>
  <c r="BJ472" i="5"/>
  <c r="BZ472" i="5"/>
  <c r="CA472" i="5"/>
  <c r="CB472" i="5"/>
  <c r="BE472" i="5"/>
  <c r="CE472" i="5"/>
  <c r="CG472" i="5"/>
  <c r="CK472" i="5"/>
  <c r="CM472" i="5"/>
  <c r="AK473" i="5"/>
  <c r="BL473" i="5"/>
  <c r="AT473" i="5"/>
  <c r="BM473" i="5"/>
  <c r="AP473" i="5"/>
  <c r="BN473" i="5"/>
  <c r="BB473" i="5"/>
  <c r="BO473" i="5"/>
  <c r="AY473" i="5"/>
  <c r="BP473" i="5"/>
  <c r="BA473" i="5"/>
  <c r="BQ473" i="5"/>
  <c r="BH473" i="5"/>
  <c r="BV473" i="5"/>
  <c r="BJ473" i="5"/>
  <c r="BZ473" i="5"/>
  <c r="CA473" i="5"/>
  <c r="CB473" i="5"/>
  <c r="CG473" i="5"/>
  <c r="CK473" i="5"/>
  <c r="CM473" i="5"/>
  <c r="AK474" i="5"/>
  <c r="BL474" i="5"/>
  <c r="AT474" i="5"/>
  <c r="BM474" i="5"/>
  <c r="AP474" i="5"/>
  <c r="BN474" i="5"/>
  <c r="AY474" i="5"/>
  <c r="BP474" i="5"/>
  <c r="BH474" i="5"/>
  <c r="BV474" i="5"/>
  <c r="BJ474" i="5"/>
  <c r="BZ474" i="5"/>
  <c r="CA474" i="5"/>
  <c r="CB474" i="5"/>
  <c r="CG474" i="5"/>
  <c r="CK474" i="5"/>
  <c r="CM474" i="5"/>
  <c r="AK475" i="5"/>
  <c r="BL475" i="5"/>
  <c r="AT475" i="5"/>
  <c r="BM475" i="5"/>
  <c r="AP475" i="5"/>
  <c r="BN475" i="5"/>
  <c r="AY475" i="5"/>
  <c r="BP475" i="5"/>
  <c r="BH475" i="5"/>
  <c r="BV475" i="5"/>
  <c r="BJ475" i="5"/>
  <c r="BZ475" i="5"/>
  <c r="CA475" i="5"/>
  <c r="CB475" i="5"/>
  <c r="BE475" i="5"/>
  <c r="CE475" i="5"/>
  <c r="CG475" i="5"/>
  <c r="CK475" i="5"/>
  <c r="CM475" i="5"/>
  <c r="AK476" i="5"/>
  <c r="BL476" i="5"/>
  <c r="AT476" i="5"/>
  <c r="BM476" i="5"/>
  <c r="AP476" i="5"/>
  <c r="BN476" i="5"/>
  <c r="AY476" i="5"/>
  <c r="BP476" i="5"/>
  <c r="BH476" i="5"/>
  <c r="BV476" i="5"/>
  <c r="BJ476" i="5"/>
  <c r="BZ476" i="5"/>
  <c r="CA476" i="5"/>
  <c r="CB476" i="5"/>
  <c r="CG476" i="5"/>
  <c r="CK476" i="5"/>
  <c r="CM476" i="5"/>
  <c r="AK477" i="5"/>
  <c r="BL477" i="5"/>
  <c r="AT477" i="5"/>
  <c r="BM477" i="5"/>
  <c r="AP477" i="5"/>
  <c r="BN477" i="5"/>
  <c r="AY477" i="5"/>
  <c r="BP477" i="5"/>
  <c r="BH477" i="5"/>
  <c r="BV477" i="5"/>
  <c r="BJ477" i="5"/>
  <c r="BZ477" i="5"/>
  <c r="CA477" i="5"/>
  <c r="CB477" i="5"/>
  <c r="BE477" i="5"/>
  <c r="CE477" i="5"/>
  <c r="CG477" i="5"/>
  <c r="CK477" i="5"/>
  <c r="CM477" i="5"/>
  <c r="AK478" i="5"/>
  <c r="BL478" i="5"/>
  <c r="AT478" i="5"/>
  <c r="BM478" i="5"/>
  <c r="AP478" i="5"/>
  <c r="BN478" i="5"/>
  <c r="AY478" i="5"/>
  <c r="BP478" i="5"/>
  <c r="BH478" i="5"/>
  <c r="BV478" i="5"/>
  <c r="BJ478" i="5"/>
  <c r="BZ478" i="5"/>
  <c r="CA478" i="5"/>
  <c r="CB478" i="5"/>
  <c r="BE478" i="5"/>
  <c r="CE478" i="5"/>
  <c r="CG478" i="5"/>
  <c r="CK478" i="5"/>
  <c r="CM478" i="5"/>
  <c r="AK479" i="5"/>
  <c r="BL479" i="5"/>
  <c r="AT479" i="5"/>
  <c r="BM479" i="5"/>
  <c r="AP479" i="5"/>
  <c r="BN479" i="5"/>
  <c r="AY479" i="5"/>
  <c r="BP479" i="5"/>
  <c r="BA479" i="5"/>
  <c r="BQ479" i="5"/>
  <c r="BH479" i="5"/>
  <c r="BV479" i="5"/>
  <c r="BJ479" i="5"/>
  <c r="BZ479" i="5"/>
  <c r="CA479" i="5"/>
  <c r="CB479" i="5"/>
  <c r="BE479" i="5"/>
  <c r="CE479" i="5"/>
  <c r="CG479" i="5"/>
  <c r="CK479" i="5"/>
  <c r="CM479" i="5"/>
  <c r="AK480" i="5"/>
  <c r="BL480" i="5"/>
  <c r="AT480" i="5"/>
  <c r="BM480" i="5"/>
  <c r="AP480" i="5"/>
  <c r="BN480" i="5"/>
  <c r="AY480" i="5"/>
  <c r="BP480" i="5"/>
  <c r="BH480" i="5"/>
  <c r="BV480" i="5"/>
  <c r="BJ480" i="5"/>
  <c r="BZ480" i="5"/>
  <c r="CA480" i="5"/>
  <c r="CB480" i="5"/>
  <c r="BE480" i="5"/>
  <c r="CE480" i="5"/>
  <c r="CG480" i="5"/>
  <c r="CK480" i="5"/>
  <c r="CM480" i="5"/>
  <c r="AK481" i="5"/>
  <c r="BL481" i="5"/>
  <c r="AT481" i="5"/>
  <c r="BM481" i="5"/>
  <c r="AP481" i="5"/>
  <c r="BN481" i="5"/>
  <c r="BB481" i="5"/>
  <c r="BO481" i="5"/>
  <c r="AY481" i="5"/>
  <c r="BP481" i="5"/>
  <c r="BH481" i="5"/>
  <c r="BV481" i="5"/>
  <c r="BJ481" i="5"/>
  <c r="BZ481" i="5"/>
  <c r="CA481" i="5"/>
  <c r="CB481" i="5"/>
  <c r="BE481" i="5"/>
  <c r="CE481" i="5"/>
  <c r="CG481" i="5"/>
  <c r="CK481" i="5"/>
  <c r="CM481" i="5"/>
  <c r="AK482" i="5"/>
  <c r="BL482" i="5"/>
  <c r="AT482" i="5"/>
  <c r="BM482" i="5"/>
  <c r="AP482" i="5"/>
  <c r="BN482" i="5"/>
  <c r="AY482" i="5"/>
  <c r="BP482" i="5"/>
  <c r="BA482" i="5"/>
  <c r="BQ482" i="5"/>
  <c r="BH482" i="5"/>
  <c r="BV482" i="5"/>
  <c r="BJ482" i="5"/>
  <c r="BZ482" i="5"/>
  <c r="CA482" i="5"/>
  <c r="CB482" i="5"/>
  <c r="BE482" i="5"/>
  <c r="CE482" i="5"/>
  <c r="CG482" i="5"/>
  <c r="CK482" i="5"/>
  <c r="CM482" i="5"/>
  <c r="AK483" i="5"/>
  <c r="BL483" i="5"/>
  <c r="AT483" i="5"/>
  <c r="BM483" i="5"/>
  <c r="AP483" i="5"/>
  <c r="BN483" i="5"/>
  <c r="AY483" i="5"/>
  <c r="BP483" i="5"/>
  <c r="BH483" i="5"/>
  <c r="BV483" i="5"/>
  <c r="BJ483" i="5"/>
  <c r="BZ483" i="5"/>
  <c r="CA483" i="5"/>
  <c r="CB483" i="5"/>
  <c r="BE483" i="5"/>
  <c r="CE483" i="5"/>
  <c r="CG483" i="5"/>
  <c r="CK483" i="5"/>
  <c r="CM483" i="5"/>
  <c r="AK484" i="5"/>
  <c r="BL484" i="5"/>
  <c r="AT484" i="5"/>
  <c r="BM484" i="5"/>
  <c r="AP484" i="5"/>
  <c r="BN484" i="5"/>
  <c r="AY484" i="5"/>
  <c r="BP484" i="5"/>
  <c r="BH484" i="5"/>
  <c r="BV484" i="5"/>
  <c r="BJ484" i="5"/>
  <c r="BZ484" i="5"/>
  <c r="CA484" i="5"/>
  <c r="CB484" i="5"/>
  <c r="BE484" i="5"/>
  <c r="CE484" i="5"/>
  <c r="CG484" i="5"/>
  <c r="CK484" i="5"/>
  <c r="CM484" i="5"/>
  <c r="AK485" i="5"/>
  <c r="BL485" i="5"/>
  <c r="AT485" i="5"/>
  <c r="BM485" i="5"/>
  <c r="AP485" i="5"/>
  <c r="BN485" i="5"/>
  <c r="AY485" i="5"/>
  <c r="BP485" i="5"/>
  <c r="BH485" i="5"/>
  <c r="BV485" i="5"/>
  <c r="BJ485" i="5"/>
  <c r="BZ485" i="5"/>
  <c r="CA485" i="5"/>
  <c r="CB485" i="5"/>
  <c r="CG485" i="5"/>
  <c r="CK485" i="5"/>
  <c r="CM485" i="5"/>
  <c r="AK486" i="5"/>
  <c r="BL486" i="5"/>
  <c r="AT486" i="5"/>
  <c r="BM486" i="5"/>
  <c r="AP486" i="5"/>
  <c r="BN486" i="5"/>
  <c r="AY486" i="5"/>
  <c r="BP486" i="5"/>
  <c r="BH486" i="5"/>
  <c r="BV486" i="5"/>
  <c r="BJ486" i="5"/>
  <c r="BZ486" i="5"/>
  <c r="CA486" i="5"/>
  <c r="CB486" i="5"/>
  <c r="CG486" i="5"/>
  <c r="CK486" i="5"/>
  <c r="CM486" i="5"/>
  <c r="AK487" i="5"/>
  <c r="BL487" i="5"/>
  <c r="AT487" i="5"/>
  <c r="BM487" i="5"/>
  <c r="AP487" i="5"/>
  <c r="BN487" i="5"/>
  <c r="AY487" i="5"/>
  <c r="BP487" i="5"/>
  <c r="BA487" i="5"/>
  <c r="BQ487" i="5"/>
  <c r="BH487" i="5"/>
  <c r="BV487" i="5"/>
  <c r="BJ487" i="5"/>
  <c r="BZ487" i="5"/>
  <c r="CA487" i="5"/>
  <c r="AW487" i="5"/>
  <c r="BS487" i="5"/>
  <c r="CB487" i="5"/>
  <c r="CG487" i="5"/>
  <c r="CK487" i="5"/>
  <c r="CM487" i="5"/>
  <c r="AK488" i="5"/>
  <c r="BL488" i="5"/>
  <c r="AT488" i="5"/>
  <c r="BM488" i="5"/>
  <c r="AP488" i="5"/>
  <c r="BN488" i="5"/>
  <c r="BB488" i="5"/>
  <c r="BO488" i="5"/>
  <c r="AY488" i="5"/>
  <c r="BP488" i="5"/>
  <c r="BA488" i="5"/>
  <c r="BQ488" i="5"/>
  <c r="BH488" i="5"/>
  <c r="BV488" i="5"/>
  <c r="BJ488" i="5"/>
  <c r="BZ488" i="5"/>
  <c r="CA488" i="5"/>
  <c r="AW488" i="5"/>
  <c r="BS488" i="5"/>
  <c r="CB488" i="5"/>
  <c r="CG488" i="5"/>
  <c r="CK488" i="5"/>
  <c r="CM488" i="5"/>
  <c r="AK489" i="5"/>
  <c r="BL489" i="5"/>
  <c r="AP489" i="5"/>
  <c r="BN489" i="5"/>
  <c r="AY489" i="5"/>
  <c r="BP489" i="5"/>
  <c r="BH489" i="5"/>
  <c r="BV489" i="5"/>
  <c r="BJ489" i="5"/>
  <c r="BZ489" i="5"/>
  <c r="CA489" i="5"/>
  <c r="CB489" i="5"/>
  <c r="CG489" i="5"/>
  <c r="CK489" i="5"/>
  <c r="CM489" i="5"/>
  <c r="AP490" i="5"/>
  <c r="BN490" i="5"/>
  <c r="AY490" i="5"/>
  <c r="BP490" i="5"/>
  <c r="BH490" i="5"/>
  <c r="BV490" i="5"/>
  <c r="BJ490" i="5"/>
  <c r="BZ490" i="5"/>
  <c r="CA490" i="5"/>
  <c r="CB490" i="5"/>
  <c r="CG490" i="5"/>
  <c r="CK490" i="5"/>
  <c r="CM490" i="5"/>
  <c r="AT491" i="5"/>
  <c r="BM491" i="5"/>
  <c r="AP491" i="5"/>
  <c r="BN491" i="5"/>
  <c r="AY491" i="5"/>
  <c r="BP491" i="5"/>
  <c r="BH491" i="5"/>
  <c r="BV491" i="5"/>
  <c r="BJ491" i="5"/>
  <c r="BZ491" i="5"/>
  <c r="CA491" i="5"/>
  <c r="CB491" i="5"/>
  <c r="CG491" i="5"/>
  <c r="CK491" i="5"/>
  <c r="CM491" i="5"/>
  <c r="AK492" i="5"/>
  <c r="BL492" i="5"/>
  <c r="AT492" i="5"/>
  <c r="BM492" i="5"/>
  <c r="AP492" i="5"/>
  <c r="BN492" i="5"/>
  <c r="BB492" i="5"/>
  <c r="BO492" i="5"/>
  <c r="AY492" i="5"/>
  <c r="BP492" i="5"/>
  <c r="BA492" i="5"/>
  <c r="BQ492" i="5"/>
  <c r="BH492" i="5"/>
  <c r="BV492" i="5"/>
  <c r="BJ492" i="5"/>
  <c r="BZ492" i="5"/>
  <c r="CA492" i="5"/>
  <c r="AW492" i="5"/>
  <c r="BS492" i="5"/>
  <c r="CB492" i="5"/>
  <c r="CG492" i="5"/>
  <c r="CK492" i="5"/>
  <c r="CM492" i="5"/>
  <c r="AK493" i="5"/>
  <c r="BL493" i="5"/>
  <c r="AT493" i="5"/>
  <c r="BM493" i="5"/>
  <c r="AP493" i="5"/>
  <c r="BN493" i="5"/>
  <c r="AY493" i="5"/>
  <c r="BP493" i="5"/>
  <c r="BA493" i="5"/>
  <c r="BQ493" i="5"/>
  <c r="BH493" i="5"/>
  <c r="BV493" i="5"/>
  <c r="BJ493" i="5"/>
  <c r="BZ493" i="5"/>
  <c r="CA493" i="5"/>
  <c r="CB493" i="5"/>
  <c r="BE493" i="5"/>
  <c r="CE493" i="5"/>
  <c r="CG493" i="5"/>
  <c r="CK493" i="5"/>
  <c r="CM493" i="5"/>
  <c r="AK494" i="5"/>
  <c r="BL494" i="5"/>
  <c r="AT494" i="5"/>
  <c r="BM494" i="5"/>
  <c r="AP494" i="5"/>
  <c r="BN494" i="5"/>
  <c r="AY494" i="5"/>
  <c r="BP494" i="5"/>
  <c r="BH494" i="5"/>
  <c r="BV494" i="5"/>
  <c r="BJ494" i="5"/>
  <c r="BZ494" i="5"/>
  <c r="CA494" i="5"/>
  <c r="CB494" i="5"/>
  <c r="BE494" i="5"/>
  <c r="CE494" i="5"/>
  <c r="CG494" i="5"/>
  <c r="CK494" i="5"/>
  <c r="CM494" i="5"/>
  <c r="AK495" i="5"/>
  <c r="BL495" i="5"/>
  <c r="AP495" i="5"/>
  <c r="BN495" i="5"/>
  <c r="AY495" i="5"/>
  <c r="BP495" i="5"/>
  <c r="BH495" i="5"/>
  <c r="BV495" i="5"/>
  <c r="BJ495" i="5"/>
  <c r="BZ495" i="5"/>
  <c r="CA495" i="5"/>
  <c r="CB495" i="5"/>
  <c r="CG495" i="5"/>
  <c r="CK495" i="5"/>
  <c r="CM495" i="5"/>
  <c r="AK496" i="5"/>
  <c r="BL496" i="5"/>
  <c r="AT496" i="5"/>
  <c r="BM496" i="5"/>
  <c r="AP496" i="5"/>
  <c r="BN496" i="5"/>
  <c r="AY496" i="5"/>
  <c r="BP496" i="5"/>
  <c r="BH496" i="5"/>
  <c r="BV496" i="5"/>
  <c r="BJ496" i="5"/>
  <c r="BZ496" i="5"/>
  <c r="CA496" i="5"/>
  <c r="CB496" i="5"/>
  <c r="BE496" i="5"/>
  <c r="CE496" i="5"/>
  <c r="CG496" i="5"/>
  <c r="CK496" i="5"/>
  <c r="CM496" i="5"/>
  <c r="AK497" i="5"/>
  <c r="BL497" i="5"/>
  <c r="AT497" i="5"/>
  <c r="BM497" i="5"/>
  <c r="AP497" i="5"/>
  <c r="BN497" i="5"/>
  <c r="BB497" i="5"/>
  <c r="BO497" i="5"/>
  <c r="AY497" i="5"/>
  <c r="BP497" i="5"/>
  <c r="BH497" i="5"/>
  <c r="BV497" i="5"/>
  <c r="AU497" i="5"/>
  <c r="BX497" i="5"/>
  <c r="BJ497" i="5"/>
  <c r="BZ497" i="5"/>
  <c r="CA497" i="5"/>
  <c r="CB497" i="5"/>
  <c r="CC497" i="5"/>
  <c r="CH497" i="5"/>
  <c r="CG497" i="5"/>
  <c r="CK497" i="5"/>
  <c r="CM497" i="5"/>
  <c r="AK498" i="5"/>
  <c r="BL498" i="5"/>
  <c r="AT498" i="5"/>
  <c r="BM498" i="5"/>
  <c r="AP498" i="5"/>
  <c r="BN498" i="5"/>
  <c r="BB498" i="5"/>
  <c r="BO498" i="5"/>
  <c r="AY498" i="5"/>
  <c r="BP498" i="5"/>
  <c r="BH498" i="5"/>
  <c r="BV498" i="5"/>
  <c r="AU498" i="5"/>
  <c r="BX498" i="5"/>
  <c r="BJ498" i="5"/>
  <c r="BZ498" i="5"/>
  <c r="CA498" i="5"/>
  <c r="CB498" i="5"/>
  <c r="CC498" i="5"/>
  <c r="CH498" i="5"/>
  <c r="CG498" i="5"/>
  <c r="CK498" i="5"/>
  <c r="CM498" i="5"/>
  <c r="AK499" i="5"/>
  <c r="BL499" i="5"/>
  <c r="AT499" i="5"/>
  <c r="BM499" i="5"/>
  <c r="AP499" i="5"/>
  <c r="BN499" i="5"/>
  <c r="BB499" i="5"/>
  <c r="BO499" i="5"/>
  <c r="AY499" i="5"/>
  <c r="BP499" i="5"/>
  <c r="BH499" i="5"/>
  <c r="BV499" i="5"/>
  <c r="AU499" i="5"/>
  <c r="BX499" i="5"/>
  <c r="BJ499" i="5"/>
  <c r="BZ499" i="5"/>
  <c r="CA499" i="5"/>
  <c r="CB499" i="5"/>
  <c r="CC499" i="5"/>
  <c r="CH499" i="5"/>
  <c r="CG499" i="5"/>
  <c r="CK499" i="5"/>
  <c r="CM499" i="5"/>
  <c r="AK500" i="5"/>
  <c r="BL500" i="5"/>
  <c r="AT500" i="5"/>
  <c r="BM500" i="5"/>
  <c r="AP500" i="5"/>
  <c r="BN500" i="5"/>
  <c r="BB500" i="5"/>
  <c r="BO500" i="5"/>
  <c r="AY500" i="5"/>
  <c r="BP500" i="5"/>
  <c r="BH500" i="5"/>
  <c r="BV500" i="5"/>
  <c r="AU500" i="5"/>
  <c r="BX500" i="5"/>
  <c r="BJ500" i="5"/>
  <c r="BZ500" i="5"/>
  <c r="CA500" i="5"/>
  <c r="CB500" i="5"/>
  <c r="CH500" i="5"/>
  <c r="CG500" i="5"/>
  <c r="CK500" i="5"/>
  <c r="CM500" i="5"/>
  <c r="AK501" i="5"/>
  <c r="BL501" i="5"/>
  <c r="AT501" i="5"/>
  <c r="BM501" i="5"/>
  <c r="AP501" i="5"/>
  <c r="BN501" i="5"/>
  <c r="BB501" i="5"/>
  <c r="BO501" i="5"/>
  <c r="AY501" i="5"/>
  <c r="BP501" i="5"/>
  <c r="BH501" i="5"/>
  <c r="BV501" i="5"/>
  <c r="AU501" i="5"/>
  <c r="BX501" i="5"/>
  <c r="BJ501" i="5"/>
  <c r="BZ501" i="5"/>
  <c r="CA501" i="5"/>
  <c r="CB501" i="5"/>
  <c r="BG501" i="5"/>
  <c r="CC501" i="5"/>
  <c r="CH501" i="5"/>
  <c r="CG501" i="5"/>
  <c r="CK501" i="5"/>
  <c r="CM501" i="5"/>
  <c r="AK502" i="5"/>
  <c r="BL502" i="5"/>
  <c r="AT502" i="5"/>
  <c r="BM502" i="5"/>
  <c r="AP502" i="5"/>
  <c r="BN502" i="5"/>
  <c r="BB502" i="5"/>
  <c r="BO502" i="5"/>
  <c r="AY502" i="5"/>
  <c r="BP502" i="5"/>
  <c r="BH502" i="5"/>
  <c r="BV502" i="5"/>
  <c r="AU502" i="5"/>
  <c r="BX502" i="5"/>
  <c r="BJ502" i="5"/>
  <c r="BZ502" i="5"/>
  <c r="CA502" i="5"/>
  <c r="CB502" i="5"/>
  <c r="BG502" i="5"/>
  <c r="CC502" i="5"/>
  <c r="CH502" i="5"/>
  <c r="CG502" i="5"/>
  <c r="CK502" i="5"/>
  <c r="CM502" i="5"/>
  <c r="AK503" i="5"/>
  <c r="BL503" i="5"/>
  <c r="AT503" i="5"/>
  <c r="BM503" i="5"/>
  <c r="AP503" i="5"/>
  <c r="BN503" i="5"/>
  <c r="BB503" i="5"/>
  <c r="BO503" i="5"/>
  <c r="AY503" i="5"/>
  <c r="BP503" i="5"/>
  <c r="BH503" i="5"/>
  <c r="BV503" i="5"/>
  <c r="AU503" i="5"/>
  <c r="BX503" i="5"/>
  <c r="BJ503" i="5"/>
  <c r="BZ503" i="5"/>
  <c r="CA503" i="5"/>
  <c r="CB503" i="5"/>
  <c r="BG503" i="5"/>
  <c r="CC503" i="5"/>
  <c r="CH503" i="5"/>
  <c r="CG503" i="5"/>
  <c r="CK503" i="5"/>
  <c r="CM503" i="5"/>
  <c r="AK504" i="5"/>
  <c r="BL504" i="5"/>
  <c r="AT504" i="5"/>
  <c r="BM504" i="5"/>
  <c r="AP504" i="5"/>
  <c r="BN504" i="5"/>
  <c r="BB504" i="5"/>
  <c r="BO504" i="5"/>
  <c r="AY504" i="5"/>
  <c r="BP504" i="5"/>
  <c r="BH504" i="5"/>
  <c r="BV504" i="5"/>
  <c r="AU504" i="5"/>
  <c r="BX504" i="5"/>
  <c r="BJ504" i="5"/>
  <c r="BZ504" i="5"/>
  <c r="CA504" i="5"/>
  <c r="CB504" i="5"/>
  <c r="BG504" i="5"/>
  <c r="CC504" i="5"/>
  <c r="CH504" i="5"/>
  <c r="CG504" i="5"/>
  <c r="CK504" i="5"/>
  <c r="CM504" i="5"/>
  <c r="AK505" i="5"/>
  <c r="BL505" i="5"/>
  <c r="AT505" i="5"/>
  <c r="BM505" i="5"/>
  <c r="AP505" i="5"/>
  <c r="BN505" i="5"/>
  <c r="AY505" i="5"/>
  <c r="BP505" i="5"/>
  <c r="BH505" i="5"/>
  <c r="BV505" i="5"/>
  <c r="AU505" i="5"/>
  <c r="BX505" i="5"/>
  <c r="BJ505" i="5"/>
  <c r="BZ505" i="5"/>
  <c r="CA505" i="5"/>
  <c r="CB505" i="5"/>
  <c r="BG505" i="5"/>
  <c r="CC505" i="5"/>
  <c r="CH505" i="5"/>
  <c r="CG505" i="5"/>
  <c r="CK505" i="5"/>
  <c r="CM505" i="5"/>
  <c r="AK506" i="5"/>
  <c r="BL506" i="5"/>
  <c r="AT506" i="5"/>
  <c r="BM506" i="5"/>
  <c r="AP506" i="5"/>
  <c r="BN506" i="5"/>
  <c r="BB506" i="5"/>
  <c r="BO506" i="5"/>
  <c r="AY506" i="5"/>
  <c r="BP506" i="5"/>
  <c r="BH506" i="5"/>
  <c r="BV506" i="5"/>
  <c r="AU506" i="5"/>
  <c r="BX506" i="5"/>
  <c r="BJ506" i="5"/>
  <c r="BZ506" i="5"/>
  <c r="CA506" i="5"/>
  <c r="CB506" i="5"/>
  <c r="BG506" i="5"/>
  <c r="CC506" i="5"/>
  <c r="CH506" i="5"/>
  <c r="CG506" i="5"/>
  <c r="CK506" i="5"/>
  <c r="CM506" i="5"/>
  <c r="AK507" i="5"/>
  <c r="BL507" i="5"/>
  <c r="AT507" i="5"/>
  <c r="BM507" i="5"/>
  <c r="AP507" i="5"/>
  <c r="BN507" i="5"/>
  <c r="BB507" i="5"/>
  <c r="BO507" i="5"/>
  <c r="AY507" i="5"/>
  <c r="BP507" i="5"/>
  <c r="BH507" i="5"/>
  <c r="BV507" i="5"/>
  <c r="AU507" i="5"/>
  <c r="BX507" i="5"/>
  <c r="BJ507" i="5"/>
  <c r="BZ507" i="5"/>
  <c r="CA507" i="5"/>
  <c r="CB507" i="5"/>
  <c r="BG507" i="5"/>
  <c r="CC507" i="5"/>
  <c r="CH507" i="5"/>
  <c r="CG507" i="5"/>
  <c r="CK507" i="5"/>
  <c r="CM507" i="5"/>
  <c r="AK508" i="5"/>
  <c r="BL508" i="5"/>
  <c r="AT508" i="5"/>
  <c r="BM508" i="5"/>
  <c r="AP508" i="5"/>
  <c r="BN508" i="5"/>
  <c r="BB508" i="5"/>
  <c r="BO508" i="5"/>
  <c r="AY508" i="5"/>
  <c r="BP508" i="5"/>
  <c r="BH508" i="5"/>
  <c r="BV508" i="5"/>
  <c r="AU508" i="5"/>
  <c r="BX508" i="5"/>
  <c r="BJ508" i="5"/>
  <c r="BZ508" i="5"/>
  <c r="CA508" i="5"/>
  <c r="CB508" i="5"/>
  <c r="BG508" i="5"/>
  <c r="CC508" i="5"/>
  <c r="CH508" i="5"/>
  <c r="CG508" i="5"/>
  <c r="CK508" i="5"/>
  <c r="CM508" i="5"/>
  <c r="AK509" i="5"/>
  <c r="BL509" i="5"/>
  <c r="AT509" i="5"/>
  <c r="BM509" i="5"/>
  <c r="AP509" i="5"/>
  <c r="BN509" i="5"/>
  <c r="BB509" i="5"/>
  <c r="BO509" i="5"/>
  <c r="AY509" i="5"/>
  <c r="BP509" i="5"/>
  <c r="BH509" i="5"/>
  <c r="BV509" i="5"/>
  <c r="AU509" i="5"/>
  <c r="BX509" i="5"/>
  <c r="BJ509" i="5"/>
  <c r="BZ509" i="5"/>
  <c r="CA509" i="5"/>
  <c r="CB509" i="5"/>
  <c r="BG509" i="5"/>
  <c r="CC509" i="5"/>
  <c r="CH509" i="5"/>
  <c r="CG509" i="5"/>
  <c r="CK509" i="5"/>
  <c r="CM509" i="5"/>
  <c r="AK510" i="5"/>
  <c r="BL510" i="5"/>
  <c r="AT510" i="5"/>
  <c r="BM510" i="5"/>
  <c r="AP510" i="5"/>
  <c r="BN510" i="5"/>
  <c r="BB510" i="5"/>
  <c r="BO510" i="5"/>
  <c r="AY510" i="5"/>
  <c r="BP510" i="5"/>
  <c r="BH510" i="5"/>
  <c r="BV510" i="5"/>
  <c r="AU510" i="5"/>
  <c r="BX510" i="5"/>
  <c r="BJ510" i="5"/>
  <c r="BZ510" i="5"/>
  <c r="CA510" i="5"/>
  <c r="CB510" i="5"/>
  <c r="BG510" i="5"/>
  <c r="CC510" i="5"/>
  <c r="CH510" i="5"/>
  <c r="CG510" i="5"/>
  <c r="CK510" i="5"/>
  <c r="CM510" i="5"/>
  <c r="AK511" i="5"/>
  <c r="BL511" i="5"/>
  <c r="AT511" i="5"/>
  <c r="BM511" i="5"/>
  <c r="AP511" i="5"/>
  <c r="BN511" i="5"/>
  <c r="BB511" i="5"/>
  <c r="BO511" i="5"/>
  <c r="AY511" i="5"/>
  <c r="BP511" i="5"/>
  <c r="BH511" i="5"/>
  <c r="BV511" i="5"/>
  <c r="AU511" i="5"/>
  <c r="BX511" i="5"/>
  <c r="BJ511" i="5"/>
  <c r="BZ511" i="5"/>
  <c r="CA511" i="5"/>
  <c r="CB511" i="5"/>
  <c r="BG511" i="5"/>
  <c r="CC511" i="5"/>
  <c r="CH511" i="5"/>
  <c r="CG511" i="5"/>
  <c r="CK511" i="5"/>
  <c r="CM511" i="5"/>
  <c r="AK512" i="5"/>
  <c r="BL512" i="5"/>
  <c r="AT512" i="5"/>
  <c r="BM512" i="5"/>
  <c r="AP512" i="5"/>
  <c r="BN512" i="5"/>
  <c r="BB512" i="5"/>
  <c r="BO512" i="5"/>
  <c r="AY512" i="5"/>
  <c r="BP512" i="5"/>
  <c r="BH512" i="5"/>
  <c r="BV512" i="5"/>
  <c r="AU512" i="5"/>
  <c r="BX512" i="5"/>
  <c r="BJ512" i="5"/>
  <c r="BZ512" i="5"/>
  <c r="CA512" i="5"/>
  <c r="CB512" i="5"/>
  <c r="BG512" i="5"/>
  <c r="CC512" i="5"/>
  <c r="CH512" i="5"/>
  <c r="CG512" i="5"/>
  <c r="CK512" i="5"/>
  <c r="CM512" i="5"/>
  <c r="AK513" i="5"/>
  <c r="BL513" i="5"/>
  <c r="AT513" i="5"/>
  <c r="BM513" i="5"/>
  <c r="AP513" i="5"/>
  <c r="BN513" i="5"/>
  <c r="BB513" i="5"/>
  <c r="BO513" i="5"/>
  <c r="AY513" i="5"/>
  <c r="BP513" i="5"/>
  <c r="BH513" i="5"/>
  <c r="BV513" i="5"/>
  <c r="AU513" i="5"/>
  <c r="BX513" i="5"/>
  <c r="BJ513" i="5"/>
  <c r="BZ513" i="5"/>
  <c r="CA513" i="5"/>
  <c r="CB513" i="5"/>
  <c r="BG513" i="5"/>
  <c r="CC513" i="5"/>
  <c r="CH513" i="5"/>
  <c r="CG513" i="5"/>
  <c r="CK513" i="5"/>
  <c r="CM513" i="5"/>
  <c r="AK514" i="5"/>
  <c r="BL514" i="5"/>
  <c r="AT514" i="5"/>
  <c r="BM514" i="5"/>
  <c r="AP514" i="5"/>
  <c r="BN514" i="5"/>
  <c r="BB514" i="5"/>
  <c r="BO514" i="5"/>
  <c r="AY514" i="5"/>
  <c r="BP514" i="5"/>
  <c r="BH514" i="5"/>
  <c r="BV514" i="5"/>
  <c r="AU514" i="5"/>
  <c r="BX514" i="5"/>
  <c r="BJ514" i="5"/>
  <c r="BZ514" i="5"/>
  <c r="CA514" i="5"/>
  <c r="CB514" i="5"/>
  <c r="BG514" i="5"/>
  <c r="CC514" i="5"/>
  <c r="CH514" i="5"/>
  <c r="CG514" i="5"/>
  <c r="CK514" i="5"/>
  <c r="CM514" i="5"/>
  <c r="AK515" i="5"/>
  <c r="BL515" i="5"/>
  <c r="AT515" i="5"/>
  <c r="BM515" i="5"/>
  <c r="AP515" i="5"/>
  <c r="BN515" i="5"/>
  <c r="BB515" i="5"/>
  <c r="BO515" i="5"/>
  <c r="AY515" i="5"/>
  <c r="BP515" i="5"/>
  <c r="BH515" i="5"/>
  <c r="BV515" i="5"/>
  <c r="AU515" i="5"/>
  <c r="BX515" i="5"/>
  <c r="BJ515" i="5"/>
  <c r="BZ515" i="5"/>
  <c r="CA515" i="5"/>
  <c r="CB515" i="5"/>
  <c r="BG515" i="5"/>
  <c r="CC515" i="5"/>
  <c r="CH515" i="5"/>
  <c r="CG515" i="5"/>
  <c r="CK515" i="5"/>
  <c r="CM515" i="5"/>
  <c r="AK516" i="5"/>
  <c r="BL516" i="5"/>
  <c r="AT516" i="5"/>
  <c r="BM516" i="5"/>
  <c r="AP516" i="5"/>
  <c r="BN516" i="5"/>
  <c r="BB516" i="5"/>
  <c r="BO516" i="5"/>
  <c r="AY516" i="5"/>
  <c r="BP516" i="5"/>
  <c r="BH516" i="5"/>
  <c r="BV516" i="5"/>
  <c r="AU516" i="5"/>
  <c r="BX516" i="5"/>
  <c r="BJ516" i="5"/>
  <c r="BZ516" i="5"/>
  <c r="CA516" i="5"/>
  <c r="AW516" i="5"/>
  <c r="BS516" i="5"/>
  <c r="CB516" i="5"/>
  <c r="BG516" i="5"/>
  <c r="CC516" i="5"/>
  <c r="CH516" i="5"/>
  <c r="CG516" i="5"/>
  <c r="CK516" i="5"/>
  <c r="CM516" i="5"/>
  <c r="AK517" i="5"/>
  <c r="BL517" i="5"/>
  <c r="AT517" i="5"/>
  <c r="BM517" i="5"/>
  <c r="AP517" i="5"/>
  <c r="BN517" i="5"/>
  <c r="BB517" i="5"/>
  <c r="BO517" i="5"/>
  <c r="AY517" i="5"/>
  <c r="BP517" i="5"/>
  <c r="BH517" i="5"/>
  <c r="BV517" i="5"/>
  <c r="AU517" i="5"/>
  <c r="BX517" i="5"/>
  <c r="BJ517" i="5"/>
  <c r="BZ517" i="5"/>
  <c r="CA517" i="5"/>
  <c r="AW517" i="5"/>
  <c r="BS517" i="5"/>
  <c r="CB517" i="5"/>
  <c r="BG517" i="5"/>
  <c r="CC517" i="5"/>
  <c r="CH517" i="5"/>
  <c r="CG517" i="5"/>
  <c r="CK517" i="5"/>
  <c r="CM517" i="5"/>
  <c r="AK518" i="5"/>
  <c r="BL518" i="5"/>
  <c r="AT518" i="5"/>
  <c r="BM518" i="5"/>
  <c r="AP518" i="5"/>
  <c r="BN518" i="5"/>
  <c r="BB518" i="5"/>
  <c r="BO518" i="5"/>
  <c r="AY518" i="5"/>
  <c r="BP518" i="5"/>
  <c r="BH518" i="5"/>
  <c r="BV518" i="5"/>
  <c r="AU518" i="5"/>
  <c r="BX518" i="5"/>
  <c r="BJ518" i="5"/>
  <c r="BZ518" i="5"/>
  <c r="CA518" i="5"/>
  <c r="AW518" i="5"/>
  <c r="BS518" i="5"/>
  <c r="CB518" i="5"/>
  <c r="BG518" i="5"/>
  <c r="CC518" i="5"/>
  <c r="CH518" i="5"/>
  <c r="CG518" i="5"/>
  <c r="CK518" i="5"/>
  <c r="CM518" i="5"/>
  <c r="AK519" i="5"/>
  <c r="BL519" i="5"/>
  <c r="AT519" i="5"/>
  <c r="BM519" i="5"/>
  <c r="AP519" i="5"/>
  <c r="BN519" i="5"/>
  <c r="BB519" i="5"/>
  <c r="BO519" i="5"/>
  <c r="AY519" i="5"/>
  <c r="BP519" i="5"/>
  <c r="BH519" i="5"/>
  <c r="BV519" i="5"/>
  <c r="AU519" i="5"/>
  <c r="BX519" i="5"/>
  <c r="BJ519" i="5"/>
  <c r="BZ519" i="5"/>
  <c r="CA519" i="5"/>
  <c r="AW519" i="5"/>
  <c r="BS519" i="5"/>
  <c r="CB519" i="5"/>
  <c r="BG519" i="5"/>
  <c r="CC519" i="5"/>
  <c r="CH519" i="5"/>
  <c r="CG519" i="5"/>
  <c r="CK519" i="5"/>
  <c r="CM519" i="5"/>
  <c r="AK520" i="5"/>
  <c r="BL520" i="5"/>
  <c r="AT520" i="5"/>
  <c r="BM520" i="5"/>
  <c r="AP520" i="5"/>
  <c r="BN520" i="5"/>
  <c r="BB520" i="5"/>
  <c r="BO520" i="5"/>
  <c r="AY520" i="5"/>
  <c r="BP520" i="5"/>
  <c r="BH520" i="5"/>
  <c r="BV520" i="5"/>
  <c r="AU520" i="5"/>
  <c r="BX520" i="5"/>
  <c r="BJ520" i="5"/>
  <c r="BZ520" i="5"/>
  <c r="CA520" i="5"/>
  <c r="CB520" i="5"/>
  <c r="BG520" i="5"/>
  <c r="CC520" i="5"/>
  <c r="CH520" i="5"/>
  <c r="CG520" i="5"/>
  <c r="CK520" i="5"/>
  <c r="CM520" i="5"/>
  <c r="AK521" i="5"/>
  <c r="BL521" i="5"/>
  <c r="AT521" i="5"/>
  <c r="BM521" i="5"/>
  <c r="AP521" i="5"/>
  <c r="BN521" i="5"/>
  <c r="AY521" i="5"/>
  <c r="BP521" i="5"/>
  <c r="BH521" i="5"/>
  <c r="BV521" i="5"/>
  <c r="AU521" i="5"/>
  <c r="BX521" i="5"/>
  <c r="BJ521" i="5"/>
  <c r="BZ521" i="5"/>
  <c r="CA521" i="5"/>
  <c r="AW521" i="5"/>
  <c r="BS521" i="5"/>
  <c r="CB521" i="5"/>
  <c r="BG521" i="5"/>
  <c r="CC521" i="5"/>
  <c r="CH521" i="5"/>
  <c r="CG521" i="5"/>
  <c r="CK521" i="5"/>
  <c r="CM521" i="5"/>
  <c r="AK522" i="5"/>
  <c r="BL522" i="5"/>
  <c r="AT522" i="5"/>
  <c r="BM522" i="5"/>
  <c r="AP522" i="5"/>
  <c r="BN522" i="5"/>
  <c r="AY522" i="5"/>
  <c r="BP522" i="5"/>
  <c r="BH522" i="5"/>
  <c r="BV522" i="5"/>
  <c r="AU522" i="5"/>
  <c r="BX522" i="5"/>
  <c r="BJ522" i="5"/>
  <c r="BZ522" i="5"/>
  <c r="CA522" i="5"/>
  <c r="AW522" i="5"/>
  <c r="BS522" i="5"/>
  <c r="CB522" i="5"/>
  <c r="BG522" i="5"/>
  <c r="CC522" i="5"/>
  <c r="CH522" i="5"/>
  <c r="CG522" i="5"/>
  <c r="CK522" i="5"/>
  <c r="CM522" i="5"/>
  <c r="AK523" i="5"/>
  <c r="BL523" i="5"/>
  <c r="AT523" i="5"/>
  <c r="BM523" i="5"/>
  <c r="AP523" i="5"/>
  <c r="BN523" i="5"/>
  <c r="BB523" i="5"/>
  <c r="BO523" i="5"/>
  <c r="AY523" i="5"/>
  <c r="BP523" i="5"/>
  <c r="BH523" i="5"/>
  <c r="BV523" i="5"/>
  <c r="AU523" i="5"/>
  <c r="BX523" i="5"/>
  <c r="BJ523" i="5"/>
  <c r="BZ523" i="5"/>
  <c r="CA523" i="5"/>
  <c r="CB523" i="5"/>
  <c r="BG523" i="5"/>
  <c r="CC523" i="5"/>
  <c r="CH523" i="5"/>
  <c r="CG523" i="5"/>
  <c r="CK523" i="5"/>
  <c r="CM523" i="5"/>
  <c r="AK524" i="5"/>
  <c r="BL524" i="5"/>
  <c r="AT524" i="5"/>
  <c r="BM524" i="5"/>
  <c r="AP524" i="5"/>
  <c r="BN524" i="5"/>
  <c r="BB524" i="5"/>
  <c r="BO524" i="5"/>
  <c r="AY524" i="5"/>
  <c r="BP524" i="5"/>
  <c r="BH524" i="5"/>
  <c r="BV524" i="5"/>
  <c r="AU524" i="5"/>
  <c r="BX524" i="5"/>
  <c r="BJ524" i="5"/>
  <c r="BZ524" i="5"/>
  <c r="CA524" i="5"/>
  <c r="CB524" i="5"/>
  <c r="BG524" i="5"/>
  <c r="CC524" i="5"/>
  <c r="CH524" i="5"/>
  <c r="CG524" i="5"/>
  <c r="CK524" i="5"/>
  <c r="CM524" i="5"/>
  <c r="AK525" i="5"/>
  <c r="BL525" i="5"/>
  <c r="AT525" i="5"/>
  <c r="BM525" i="5"/>
  <c r="AP525" i="5"/>
  <c r="BN525" i="5"/>
  <c r="BB525" i="5"/>
  <c r="BO525" i="5"/>
  <c r="AY525" i="5"/>
  <c r="BP525" i="5"/>
  <c r="BH525" i="5"/>
  <c r="BV525" i="5"/>
  <c r="AU525" i="5"/>
  <c r="BX525" i="5"/>
  <c r="BJ525" i="5"/>
  <c r="BZ525" i="5"/>
  <c r="CA525" i="5"/>
  <c r="CB525" i="5"/>
  <c r="BG525" i="5"/>
  <c r="CC525" i="5"/>
  <c r="CH525" i="5"/>
  <c r="CG525" i="5"/>
  <c r="CK525" i="5"/>
  <c r="CM525" i="5"/>
  <c r="AK526" i="5"/>
  <c r="BL526" i="5"/>
  <c r="AT526" i="5"/>
  <c r="BM526" i="5"/>
  <c r="AP526" i="5"/>
  <c r="BN526" i="5"/>
  <c r="BB526" i="5"/>
  <c r="BO526" i="5"/>
  <c r="AY526" i="5"/>
  <c r="BP526" i="5"/>
  <c r="BH526" i="5"/>
  <c r="BV526" i="5"/>
  <c r="AU526" i="5"/>
  <c r="BX526" i="5"/>
  <c r="BJ526" i="5"/>
  <c r="BZ526" i="5"/>
  <c r="CA526" i="5"/>
  <c r="CB526" i="5"/>
  <c r="BG526" i="5"/>
  <c r="CC526" i="5"/>
  <c r="CH526" i="5"/>
  <c r="CG526" i="5"/>
  <c r="CK526" i="5"/>
  <c r="CM526" i="5"/>
  <c r="AK527" i="5"/>
  <c r="BL527" i="5"/>
  <c r="AT527" i="5"/>
  <c r="BM527" i="5"/>
  <c r="AP527" i="5"/>
  <c r="BN527" i="5"/>
  <c r="BB527" i="5"/>
  <c r="BO527" i="5"/>
  <c r="AY527" i="5"/>
  <c r="BP527" i="5"/>
  <c r="BH527" i="5"/>
  <c r="BV527" i="5"/>
  <c r="AU527" i="5"/>
  <c r="BX527" i="5"/>
  <c r="BJ527" i="5"/>
  <c r="BZ527" i="5"/>
  <c r="CA527" i="5"/>
  <c r="CB527" i="5"/>
  <c r="BG527" i="5"/>
  <c r="CC527" i="5"/>
  <c r="CH527" i="5"/>
  <c r="CG527" i="5"/>
  <c r="CK527" i="5"/>
  <c r="CM527" i="5"/>
  <c r="AK528" i="5"/>
  <c r="BL528" i="5"/>
  <c r="AT528" i="5"/>
  <c r="BM528" i="5"/>
  <c r="AP528" i="5"/>
  <c r="BN528" i="5"/>
  <c r="BB528" i="5"/>
  <c r="BO528" i="5"/>
  <c r="AY528" i="5"/>
  <c r="BP528" i="5"/>
  <c r="BH528" i="5"/>
  <c r="BV528" i="5"/>
  <c r="AU528" i="5"/>
  <c r="BX528" i="5"/>
  <c r="BJ528" i="5"/>
  <c r="BZ528" i="5"/>
  <c r="CA528" i="5"/>
  <c r="CB528" i="5"/>
  <c r="BG528" i="5"/>
  <c r="CC528" i="5"/>
  <c r="CH528" i="5"/>
  <c r="CG528" i="5"/>
  <c r="CK528" i="5"/>
  <c r="CM528" i="5"/>
  <c r="AK529" i="5"/>
  <c r="BL529" i="5"/>
  <c r="AT529" i="5"/>
  <c r="BM529" i="5"/>
  <c r="AP529" i="5"/>
  <c r="BN529" i="5"/>
  <c r="BB529" i="5"/>
  <c r="BO529" i="5"/>
  <c r="AY529" i="5"/>
  <c r="BP529" i="5"/>
  <c r="BH529" i="5"/>
  <c r="BV529" i="5"/>
  <c r="AU529" i="5"/>
  <c r="BX529" i="5"/>
  <c r="BJ529" i="5"/>
  <c r="BZ529" i="5"/>
  <c r="CA529" i="5"/>
  <c r="AW529" i="5"/>
  <c r="BS529" i="5"/>
  <c r="CB529" i="5"/>
  <c r="BG529" i="5"/>
  <c r="CC529" i="5"/>
  <c r="CH529" i="5"/>
  <c r="CG529" i="5"/>
  <c r="CK529" i="5"/>
  <c r="CM529" i="5"/>
  <c r="AK530" i="5"/>
  <c r="BL530" i="5"/>
  <c r="AT530" i="5"/>
  <c r="BM530" i="5"/>
  <c r="AP530" i="5"/>
  <c r="BN530" i="5"/>
  <c r="BB530" i="5"/>
  <c r="BO530" i="5"/>
  <c r="AY530" i="5"/>
  <c r="BP530" i="5"/>
  <c r="BH530" i="5"/>
  <c r="BV530" i="5"/>
  <c r="AU530" i="5"/>
  <c r="BX530" i="5"/>
  <c r="BJ530" i="5"/>
  <c r="BZ530" i="5"/>
  <c r="CA530" i="5"/>
  <c r="CB530" i="5"/>
  <c r="BG530" i="5"/>
  <c r="CC530" i="5"/>
  <c r="CH530" i="5"/>
  <c r="CG530" i="5"/>
  <c r="CK530" i="5"/>
  <c r="CM530" i="5"/>
  <c r="AK531" i="5"/>
  <c r="BL531" i="5"/>
  <c r="AT531" i="5"/>
  <c r="BM531" i="5"/>
  <c r="AP531" i="5"/>
  <c r="BN531" i="5"/>
  <c r="BB531" i="5"/>
  <c r="BO531" i="5"/>
  <c r="AY531" i="5"/>
  <c r="BP531" i="5"/>
  <c r="BH531" i="5"/>
  <c r="BV531" i="5"/>
  <c r="AU531" i="5"/>
  <c r="BX531" i="5"/>
  <c r="BJ531" i="5"/>
  <c r="BZ531" i="5"/>
  <c r="CA531" i="5"/>
  <c r="CB531" i="5"/>
  <c r="BG531" i="5"/>
  <c r="CC531" i="5"/>
  <c r="CH531" i="5"/>
  <c r="CG531" i="5"/>
  <c r="CK531" i="5"/>
  <c r="CM531" i="5"/>
  <c r="AK532" i="5"/>
  <c r="BL532" i="5"/>
  <c r="AT532" i="5"/>
  <c r="BM532" i="5"/>
  <c r="AP532" i="5"/>
  <c r="BN532" i="5"/>
  <c r="BB532" i="5"/>
  <c r="BO532" i="5"/>
  <c r="AY532" i="5"/>
  <c r="BP532" i="5"/>
  <c r="BH532" i="5"/>
  <c r="BV532" i="5"/>
  <c r="AU532" i="5"/>
  <c r="BX532" i="5"/>
  <c r="BJ532" i="5"/>
  <c r="BZ532" i="5"/>
  <c r="CA532" i="5"/>
  <c r="CB532" i="5"/>
  <c r="BG532" i="5"/>
  <c r="CC532" i="5"/>
  <c r="CH532" i="5"/>
  <c r="CG532" i="5"/>
  <c r="CK532" i="5"/>
  <c r="CM532" i="5"/>
  <c r="AK533" i="5"/>
  <c r="BL533" i="5"/>
  <c r="AT533" i="5"/>
  <c r="BM533" i="5"/>
  <c r="AP533" i="5"/>
  <c r="BN533" i="5"/>
  <c r="BB533" i="5"/>
  <c r="BO533" i="5"/>
  <c r="AY533" i="5"/>
  <c r="BP533" i="5"/>
  <c r="BH533" i="5"/>
  <c r="BV533" i="5"/>
  <c r="AU533" i="5"/>
  <c r="BX533" i="5"/>
  <c r="BJ533" i="5"/>
  <c r="BZ533" i="5"/>
  <c r="CA533" i="5"/>
  <c r="CB533" i="5"/>
  <c r="BG533" i="5"/>
  <c r="CC533" i="5"/>
  <c r="CH533" i="5"/>
  <c r="CG533" i="5"/>
  <c r="CK533" i="5"/>
  <c r="CM533" i="5"/>
  <c r="AK534" i="5"/>
  <c r="BL534" i="5"/>
  <c r="AT534" i="5"/>
  <c r="BM534" i="5"/>
  <c r="AP534" i="5"/>
  <c r="BN534" i="5"/>
  <c r="BB534" i="5"/>
  <c r="BO534" i="5"/>
  <c r="AY534" i="5"/>
  <c r="BP534" i="5"/>
  <c r="BA534" i="5"/>
  <c r="BQ534" i="5"/>
  <c r="BH534" i="5"/>
  <c r="BV534" i="5"/>
  <c r="AU534" i="5"/>
  <c r="BX534" i="5"/>
  <c r="BJ534" i="5"/>
  <c r="BZ534" i="5"/>
  <c r="CA534" i="5"/>
  <c r="CB534" i="5"/>
  <c r="BG534" i="5"/>
  <c r="CC534" i="5"/>
  <c r="CH534" i="5"/>
  <c r="CG534" i="5"/>
  <c r="CK534" i="5"/>
  <c r="CM534" i="5"/>
  <c r="AK535" i="5"/>
  <c r="BL535" i="5"/>
  <c r="AT535" i="5"/>
  <c r="BM535" i="5"/>
  <c r="AP535" i="5"/>
  <c r="BN535" i="5"/>
  <c r="BB535" i="5"/>
  <c r="BO535" i="5"/>
  <c r="AY535" i="5"/>
  <c r="BP535" i="5"/>
  <c r="BA535" i="5"/>
  <c r="BQ535" i="5"/>
  <c r="BH535" i="5"/>
  <c r="BV535" i="5"/>
  <c r="AU535" i="5"/>
  <c r="BX535" i="5"/>
  <c r="BJ535" i="5"/>
  <c r="BZ535" i="5"/>
  <c r="CA535" i="5"/>
  <c r="CB535" i="5"/>
  <c r="BG535" i="5"/>
  <c r="CC535" i="5"/>
  <c r="CH535" i="5"/>
  <c r="CG535" i="5"/>
  <c r="CK535" i="5"/>
  <c r="CM535" i="5"/>
  <c r="AK536" i="5"/>
  <c r="BL536" i="5"/>
  <c r="AT536" i="5"/>
  <c r="BM536" i="5"/>
  <c r="AP536" i="5"/>
  <c r="BN536" i="5"/>
  <c r="BB536" i="5"/>
  <c r="BO536" i="5"/>
  <c r="AY536" i="5"/>
  <c r="BP536" i="5"/>
  <c r="BA536" i="5"/>
  <c r="BQ536" i="5"/>
  <c r="BH536" i="5"/>
  <c r="BV536" i="5"/>
  <c r="AU536" i="5"/>
  <c r="BX536" i="5"/>
  <c r="BJ536" i="5"/>
  <c r="BZ536" i="5"/>
  <c r="CA536" i="5"/>
  <c r="CB536" i="5"/>
  <c r="BG536" i="5"/>
  <c r="CC536" i="5"/>
  <c r="CH536" i="5"/>
  <c r="CG536" i="5"/>
  <c r="CK536" i="5"/>
  <c r="CM536" i="5"/>
  <c r="AK537" i="5"/>
  <c r="BL537" i="5"/>
  <c r="AT537" i="5"/>
  <c r="BM537" i="5"/>
  <c r="AP537" i="5"/>
  <c r="BN537" i="5"/>
  <c r="BB537" i="5"/>
  <c r="BO537" i="5"/>
  <c r="AY537" i="5"/>
  <c r="BP537" i="5"/>
  <c r="BA537" i="5"/>
  <c r="BQ537" i="5"/>
  <c r="BH537" i="5"/>
  <c r="BV537" i="5"/>
  <c r="AU537" i="5"/>
  <c r="BX537" i="5"/>
  <c r="BJ537" i="5"/>
  <c r="BZ537" i="5"/>
  <c r="CA537" i="5"/>
  <c r="CB537" i="5"/>
  <c r="BG537" i="5"/>
  <c r="CC537" i="5"/>
  <c r="CH537" i="5"/>
  <c r="CG537" i="5"/>
  <c r="CK537" i="5"/>
  <c r="CM537" i="5"/>
  <c r="AK538" i="5"/>
  <c r="BL538" i="5"/>
  <c r="AT538" i="5"/>
  <c r="BM538" i="5"/>
  <c r="AP538" i="5"/>
  <c r="BN538" i="5"/>
  <c r="BB538" i="5"/>
  <c r="BO538" i="5"/>
  <c r="AY538" i="5"/>
  <c r="BP538" i="5"/>
  <c r="BA538" i="5"/>
  <c r="BQ538" i="5"/>
  <c r="BH538" i="5"/>
  <c r="BV538" i="5"/>
  <c r="AU538" i="5"/>
  <c r="BX538" i="5"/>
  <c r="BJ538" i="5"/>
  <c r="BZ538" i="5"/>
  <c r="CA538" i="5"/>
  <c r="AW538" i="5"/>
  <c r="BS538" i="5"/>
  <c r="CB538" i="5"/>
  <c r="BG538" i="5"/>
  <c r="CC538" i="5"/>
  <c r="CH538" i="5"/>
  <c r="CG538" i="5"/>
  <c r="CK538" i="5"/>
  <c r="CM538" i="5"/>
  <c r="AK539" i="5"/>
  <c r="BL539" i="5"/>
  <c r="AT539" i="5"/>
  <c r="BM539" i="5"/>
  <c r="AP539" i="5"/>
  <c r="BN539" i="5"/>
  <c r="BB539" i="5"/>
  <c r="BO539" i="5"/>
  <c r="AY539" i="5"/>
  <c r="BP539" i="5"/>
  <c r="BA539" i="5"/>
  <c r="BQ539" i="5"/>
  <c r="BH539" i="5"/>
  <c r="BV539" i="5"/>
  <c r="AU539" i="5"/>
  <c r="BX539" i="5"/>
  <c r="BJ539" i="5"/>
  <c r="BZ539" i="5"/>
  <c r="CA539" i="5"/>
  <c r="CB539" i="5"/>
  <c r="BG539" i="5"/>
  <c r="CC539" i="5"/>
  <c r="CH539" i="5"/>
  <c r="CG539" i="5"/>
  <c r="CK539" i="5"/>
  <c r="CM539" i="5"/>
  <c r="AK540" i="5"/>
  <c r="BL540" i="5"/>
  <c r="AT540" i="5"/>
  <c r="BM540" i="5"/>
  <c r="AP540" i="5"/>
  <c r="BN540" i="5"/>
  <c r="BB540" i="5"/>
  <c r="BO540" i="5"/>
  <c r="AY540" i="5"/>
  <c r="BP540" i="5"/>
  <c r="BA540" i="5"/>
  <c r="BQ540" i="5"/>
  <c r="BH540" i="5"/>
  <c r="BV540" i="5"/>
  <c r="AU540" i="5"/>
  <c r="BX540" i="5"/>
  <c r="BJ540" i="5"/>
  <c r="BZ540" i="5"/>
  <c r="CA540" i="5"/>
  <c r="CB540" i="5"/>
  <c r="BG540" i="5"/>
  <c r="CC540" i="5"/>
  <c r="CH540" i="5"/>
  <c r="CG540" i="5"/>
  <c r="CK540" i="5"/>
  <c r="CM540" i="5"/>
  <c r="AK541" i="5"/>
  <c r="BL541" i="5"/>
  <c r="AT541" i="5"/>
  <c r="BM541" i="5"/>
  <c r="AP541" i="5"/>
  <c r="BN541" i="5"/>
  <c r="BB541" i="5"/>
  <c r="BO541" i="5"/>
  <c r="AY541" i="5"/>
  <c r="BP541" i="5"/>
  <c r="BA541" i="5"/>
  <c r="BQ541" i="5"/>
  <c r="BH541" i="5"/>
  <c r="BV541" i="5"/>
  <c r="AU541" i="5"/>
  <c r="BX541" i="5"/>
  <c r="BJ541" i="5"/>
  <c r="BZ541" i="5"/>
  <c r="CA541" i="5"/>
  <c r="CB541" i="5"/>
  <c r="BG541" i="5"/>
  <c r="CC541" i="5"/>
  <c r="CH541" i="5"/>
  <c r="CG541" i="5"/>
  <c r="CK541" i="5"/>
  <c r="CM541" i="5"/>
  <c r="AK542" i="5"/>
  <c r="BL542" i="5"/>
  <c r="AT542" i="5"/>
  <c r="BM542" i="5"/>
  <c r="AP542" i="5"/>
  <c r="BN542" i="5"/>
  <c r="BB542" i="5"/>
  <c r="BO542" i="5"/>
  <c r="AY542" i="5"/>
  <c r="BP542" i="5"/>
  <c r="BA542" i="5"/>
  <c r="BQ542" i="5"/>
  <c r="BH542" i="5"/>
  <c r="BV542" i="5"/>
  <c r="AU542" i="5"/>
  <c r="BX542" i="5"/>
  <c r="BJ542" i="5"/>
  <c r="BZ542" i="5"/>
  <c r="CA542" i="5"/>
  <c r="CB542" i="5"/>
  <c r="BG542" i="5"/>
  <c r="CC542" i="5"/>
  <c r="CH542" i="5"/>
  <c r="CG542" i="5"/>
  <c r="CK542" i="5"/>
  <c r="CM542" i="5"/>
  <c r="AK543" i="5"/>
  <c r="BL543" i="5"/>
  <c r="AT543" i="5"/>
  <c r="BM543" i="5"/>
  <c r="AP543" i="5"/>
  <c r="BN543" i="5"/>
  <c r="BB543" i="5"/>
  <c r="BO543" i="5"/>
  <c r="AY543" i="5"/>
  <c r="BP543" i="5"/>
  <c r="BA543" i="5"/>
  <c r="BQ543" i="5"/>
  <c r="BH543" i="5"/>
  <c r="BV543" i="5"/>
  <c r="AU543" i="5"/>
  <c r="BX543" i="5"/>
  <c r="BJ543" i="5"/>
  <c r="BZ543" i="5"/>
  <c r="CA543" i="5"/>
  <c r="CB543" i="5"/>
  <c r="CH543" i="5"/>
  <c r="CG543" i="5"/>
  <c r="CK543" i="5"/>
  <c r="CM543" i="5"/>
  <c r="AK544" i="5"/>
  <c r="BL544" i="5"/>
  <c r="AT544" i="5"/>
  <c r="BM544" i="5"/>
  <c r="AP544" i="5"/>
  <c r="BN544" i="5"/>
  <c r="BB544" i="5"/>
  <c r="BO544" i="5"/>
  <c r="AY544" i="5"/>
  <c r="BP544" i="5"/>
  <c r="BA544" i="5"/>
  <c r="BQ544" i="5"/>
  <c r="BH544" i="5"/>
  <c r="BV544" i="5"/>
  <c r="AU544" i="5"/>
  <c r="BX544" i="5"/>
  <c r="BJ544" i="5"/>
  <c r="BZ544" i="5"/>
  <c r="CA544" i="5"/>
  <c r="AW544" i="5"/>
  <c r="BS544" i="5"/>
  <c r="CB544" i="5"/>
  <c r="CH544" i="5"/>
  <c r="CG544" i="5"/>
  <c r="CK544" i="5"/>
  <c r="CM544" i="5"/>
  <c r="AK545" i="5"/>
  <c r="BL545" i="5"/>
  <c r="AT545" i="5"/>
  <c r="BM545" i="5"/>
  <c r="AP545" i="5"/>
  <c r="BN545" i="5"/>
  <c r="BB545" i="5"/>
  <c r="BO545" i="5"/>
  <c r="AY545" i="5"/>
  <c r="BP545" i="5"/>
  <c r="BA545" i="5"/>
  <c r="BQ545" i="5"/>
  <c r="BH545" i="5"/>
  <c r="BV545" i="5"/>
  <c r="AU545" i="5"/>
  <c r="BX545" i="5"/>
  <c r="BJ545" i="5"/>
  <c r="BZ545" i="5"/>
  <c r="CA545" i="5"/>
  <c r="AW545" i="5"/>
  <c r="BS545" i="5"/>
  <c r="CB545" i="5"/>
  <c r="BG545" i="5"/>
  <c r="CC545" i="5"/>
  <c r="CH545" i="5"/>
  <c r="CG545" i="5"/>
  <c r="CK545" i="5"/>
  <c r="CM545" i="5"/>
  <c r="AK546" i="5"/>
  <c r="BL546" i="5"/>
  <c r="AT546" i="5"/>
  <c r="BM546" i="5"/>
  <c r="AP546" i="5"/>
  <c r="BN546" i="5"/>
  <c r="BB546" i="5"/>
  <c r="BO546" i="5"/>
  <c r="AY546" i="5"/>
  <c r="BP546" i="5"/>
  <c r="BA546" i="5"/>
  <c r="BQ546" i="5"/>
  <c r="BH546" i="5"/>
  <c r="BV546" i="5"/>
  <c r="AU546" i="5"/>
  <c r="BX546" i="5"/>
  <c r="BJ546" i="5"/>
  <c r="BZ546" i="5"/>
  <c r="CA546" i="5"/>
  <c r="AW546" i="5"/>
  <c r="BS546" i="5"/>
  <c r="CB546" i="5"/>
  <c r="BG546" i="5"/>
  <c r="CC546" i="5"/>
  <c r="CH546" i="5"/>
  <c r="CG546" i="5"/>
  <c r="CK546" i="5"/>
  <c r="CM546" i="5"/>
  <c r="AK547" i="5"/>
  <c r="BL547" i="5"/>
  <c r="AT547" i="5"/>
  <c r="BM547" i="5"/>
  <c r="AP547" i="5"/>
  <c r="BN547" i="5"/>
  <c r="BB547" i="5"/>
  <c r="BO547" i="5"/>
  <c r="AY547" i="5"/>
  <c r="BP547" i="5"/>
  <c r="BA547" i="5"/>
  <c r="BQ547" i="5"/>
  <c r="BH547" i="5"/>
  <c r="BV547" i="5"/>
  <c r="AU547" i="5"/>
  <c r="BX547" i="5"/>
  <c r="BJ547" i="5"/>
  <c r="BZ547" i="5"/>
  <c r="CA547" i="5"/>
  <c r="AW547" i="5"/>
  <c r="BS547" i="5"/>
  <c r="CB547" i="5"/>
  <c r="BG547" i="5"/>
  <c r="CC547" i="5"/>
  <c r="CH547" i="5"/>
  <c r="CG547" i="5"/>
  <c r="CK547" i="5"/>
  <c r="CM547" i="5"/>
  <c r="AK548" i="5"/>
  <c r="BL548" i="5"/>
  <c r="AT548" i="5"/>
  <c r="BM548" i="5"/>
  <c r="AP548" i="5"/>
  <c r="BN548" i="5"/>
  <c r="BB548" i="5"/>
  <c r="BO548" i="5"/>
  <c r="AY548" i="5"/>
  <c r="BP548" i="5"/>
  <c r="BA548" i="5"/>
  <c r="BQ548" i="5"/>
  <c r="BH548" i="5"/>
  <c r="BV548" i="5"/>
  <c r="AU548" i="5"/>
  <c r="BX548" i="5"/>
  <c r="BJ548" i="5"/>
  <c r="BZ548" i="5"/>
  <c r="CA548" i="5"/>
  <c r="AW548" i="5"/>
  <c r="BS548" i="5"/>
  <c r="CB548" i="5"/>
  <c r="BG548" i="5"/>
  <c r="CC548" i="5"/>
  <c r="CH548" i="5"/>
  <c r="CG548" i="5"/>
  <c r="CK548" i="5"/>
  <c r="CM548" i="5"/>
  <c r="AK549" i="5"/>
  <c r="BL549" i="5"/>
  <c r="AT549" i="5"/>
  <c r="BM549" i="5"/>
  <c r="AP549" i="5"/>
  <c r="BN549" i="5"/>
  <c r="BB549" i="5"/>
  <c r="BO549" i="5"/>
  <c r="AY549" i="5"/>
  <c r="BP549" i="5"/>
  <c r="BA549" i="5"/>
  <c r="BQ549" i="5"/>
  <c r="BH549" i="5"/>
  <c r="BV549" i="5"/>
  <c r="AU549" i="5"/>
  <c r="BX549" i="5"/>
  <c r="BJ549" i="5"/>
  <c r="BZ549" i="5"/>
  <c r="CA549" i="5"/>
  <c r="AW549" i="5"/>
  <c r="BS549" i="5"/>
  <c r="CB549" i="5"/>
  <c r="BG549" i="5"/>
  <c r="CC549" i="5"/>
  <c r="CH549" i="5"/>
  <c r="CG549" i="5"/>
  <c r="CK549" i="5"/>
  <c r="CM549" i="5"/>
  <c r="AK550" i="5"/>
  <c r="BL550" i="5"/>
  <c r="AT550" i="5"/>
  <c r="BM550" i="5"/>
  <c r="AP550" i="5"/>
  <c r="BN550" i="5"/>
  <c r="BB550" i="5"/>
  <c r="BO550" i="5"/>
  <c r="AY550" i="5"/>
  <c r="BP550" i="5"/>
  <c r="BA550" i="5"/>
  <c r="BQ550" i="5"/>
  <c r="BH550" i="5"/>
  <c r="BV550" i="5"/>
  <c r="AU550" i="5"/>
  <c r="BX550" i="5"/>
  <c r="BJ550" i="5"/>
  <c r="BZ550" i="5"/>
  <c r="CA550" i="5"/>
  <c r="AW550" i="5"/>
  <c r="BS550" i="5"/>
  <c r="CB550" i="5"/>
  <c r="BG550" i="5"/>
  <c r="CC550" i="5"/>
  <c r="CH550" i="5"/>
  <c r="CG550" i="5"/>
  <c r="CK550" i="5"/>
  <c r="CM550" i="5"/>
  <c r="AK551" i="5"/>
  <c r="BL551" i="5"/>
  <c r="AT551" i="5"/>
  <c r="BM551" i="5"/>
  <c r="AP551" i="5"/>
  <c r="BN551" i="5"/>
  <c r="BB551" i="5"/>
  <c r="BO551" i="5"/>
  <c r="AY551" i="5"/>
  <c r="BP551" i="5"/>
  <c r="BA551" i="5"/>
  <c r="BQ551" i="5"/>
  <c r="BH551" i="5"/>
  <c r="BV551" i="5"/>
  <c r="AU551" i="5"/>
  <c r="BX551" i="5"/>
  <c r="BJ551" i="5"/>
  <c r="BZ551" i="5"/>
  <c r="CA551" i="5"/>
  <c r="AW551" i="5"/>
  <c r="BS551" i="5"/>
  <c r="CB551" i="5"/>
  <c r="BG551" i="5"/>
  <c r="CC551" i="5"/>
  <c r="CH551" i="5"/>
  <c r="CG551" i="5"/>
  <c r="CK551" i="5"/>
  <c r="CM551" i="5"/>
  <c r="AK552" i="5"/>
  <c r="BL552" i="5"/>
  <c r="AT552" i="5"/>
  <c r="BM552" i="5"/>
  <c r="AP552" i="5"/>
  <c r="BN552" i="5"/>
  <c r="BB552" i="5"/>
  <c r="BO552" i="5"/>
  <c r="AY552" i="5"/>
  <c r="BP552" i="5"/>
  <c r="BA552" i="5"/>
  <c r="BQ552" i="5"/>
  <c r="BH552" i="5"/>
  <c r="BV552" i="5"/>
  <c r="AU552" i="5"/>
  <c r="BX552" i="5"/>
  <c r="BJ552" i="5"/>
  <c r="BZ552" i="5"/>
  <c r="CA552" i="5"/>
  <c r="AW552" i="5"/>
  <c r="BS552" i="5"/>
  <c r="CB552" i="5"/>
  <c r="BG552" i="5"/>
  <c r="CC552" i="5"/>
  <c r="CH552" i="5"/>
  <c r="CG552" i="5"/>
  <c r="CK552" i="5"/>
  <c r="CM552" i="5"/>
  <c r="AK553" i="5"/>
  <c r="BL553" i="5"/>
  <c r="AT553" i="5"/>
  <c r="BM553" i="5"/>
  <c r="AP553" i="5"/>
  <c r="BN553" i="5"/>
  <c r="BB553" i="5"/>
  <c r="BO553" i="5"/>
  <c r="AY553" i="5"/>
  <c r="BP553" i="5"/>
  <c r="BA553" i="5"/>
  <c r="BQ553" i="5"/>
  <c r="BH553" i="5"/>
  <c r="BV553" i="5"/>
  <c r="AU553" i="5"/>
  <c r="BX553" i="5"/>
  <c r="BJ553" i="5"/>
  <c r="BZ553" i="5"/>
  <c r="CA553" i="5"/>
  <c r="AW553" i="5"/>
  <c r="BS553" i="5"/>
  <c r="CB553" i="5"/>
  <c r="BG553" i="5"/>
  <c r="CC553" i="5"/>
  <c r="CH553" i="5"/>
  <c r="CG553" i="5"/>
  <c r="CK553" i="5"/>
  <c r="CM553" i="5"/>
  <c r="AK554" i="5"/>
  <c r="BL554" i="5"/>
  <c r="AT554" i="5"/>
  <c r="BM554" i="5"/>
  <c r="AP554" i="5"/>
  <c r="BN554" i="5"/>
  <c r="BB554" i="5"/>
  <c r="BO554" i="5"/>
  <c r="AY554" i="5"/>
  <c r="BP554" i="5"/>
  <c r="BA554" i="5"/>
  <c r="BQ554" i="5"/>
  <c r="BH554" i="5"/>
  <c r="BV554" i="5"/>
  <c r="AU554" i="5"/>
  <c r="BX554" i="5"/>
  <c r="BJ554" i="5"/>
  <c r="BZ554" i="5"/>
  <c r="CA554" i="5"/>
  <c r="AW554" i="5"/>
  <c r="BS554" i="5"/>
  <c r="CB554" i="5"/>
  <c r="BG554" i="5"/>
  <c r="CC554" i="5"/>
  <c r="CH554" i="5"/>
  <c r="CG554" i="5"/>
  <c r="CK554" i="5"/>
  <c r="CM554" i="5"/>
  <c r="AK555" i="5"/>
  <c r="BL555" i="5"/>
  <c r="AT555" i="5"/>
  <c r="BM555" i="5"/>
  <c r="AP555" i="5"/>
  <c r="BN555" i="5"/>
  <c r="BB555" i="5"/>
  <c r="BO555" i="5"/>
  <c r="AY555" i="5"/>
  <c r="BP555" i="5"/>
  <c r="BA555" i="5"/>
  <c r="BQ555" i="5"/>
  <c r="BH555" i="5"/>
  <c r="BV555" i="5"/>
  <c r="AU555" i="5"/>
  <c r="BX555" i="5"/>
  <c r="BJ555" i="5"/>
  <c r="BZ555" i="5"/>
  <c r="CA555" i="5"/>
  <c r="AW555" i="5"/>
  <c r="BS555" i="5"/>
  <c r="CB555" i="5"/>
  <c r="BG555" i="5"/>
  <c r="CC555" i="5"/>
  <c r="CH555" i="5"/>
  <c r="CG555" i="5"/>
  <c r="CK555" i="5"/>
  <c r="CM555" i="5"/>
  <c r="AK556" i="5"/>
  <c r="BL556" i="5"/>
  <c r="AT556" i="5"/>
  <c r="BM556" i="5"/>
  <c r="AP556" i="5"/>
  <c r="BN556" i="5"/>
  <c r="BB556" i="5"/>
  <c r="BO556" i="5"/>
  <c r="AY556" i="5"/>
  <c r="BP556" i="5"/>
  <c r="BA556" i="5"/>
  <c r="BQ556" i="5"/>
  <c r="BH556" i="5"/>
  <c r="BV556" i="5"/>
  <c r="AU556" i="5"/>
  <c r="BX556" i="5"/>
  <c r="BJ556" i="5"/>
  <c r="BZ556" i="5"/>
  <c r="CA556" i="5"/>
  <c r="AW556" i="5"/>
  <c r="BS556" i="5"/>
  <c r="CB556" i="5"/>
  <c r="BG556" i="5"/>
  <c r="CC556" i="5"/>
  <c r="CH556" i="5"/>
  <c r="CG556" i="5"/>
  <c r="CK556" i="5"/>
  <c r="CM556" i="5"/>
  <c r="AK557" i="5"/>
  <c r="BL557" i="5"/>
  <c r="AT557" i="5"/>
  <c r="BM557" i="5"/>
  <c r="AP557" i="5"/>
  <c r="BN557" i="5"/>
  <c r="BB557" i="5"/>
  <c r="BO557" i="5"/>
  <c r="AY557" i="5"/>
  <c r="BP557" i="5"/>
  <c r="BA557" i="5"/>
  <c r="BQ557" i="5"/>
  <c r="BH557" i="5"/>
  <c r="BV557" i="5"/>
  <c r="AU557" i="5"/>
  <c r="BX557" i="5"/>
  <c r="BJ557" i="5"/>
  <c r="BZ557" i="5"/>
  <c r="CA557" i="5"/>
  <c r="AW557" i="5"/>
  <c r="BS557" i="5"/>
  <c r="CB557" i="5"/>
  <c r="BG557" i="5"/>
  <c r="CC557" i="5"/>
  <c r="CH557" i="5"/>
  <c r="CG557" i="5"/>
  <c r="CK557" i="5"/>
  <c r="CM557" i="5"/>
  <c r="AK558" i="5"/>
  <c r="BL558" i="5"/>
  <c r="AT558" i="5"/>
  <c r="BM558" i="5"/>
  <c r="AP558" i="5"/>
  <c r="BN558" i="5"/>
  <c r="BB558" i="5"/>
  <c r="BO558" i="5"/>
  <c r="AY558" i="5"/>
  <c r="BP558" i="5"/>
  <c r="BA558" i="5"/>
  <c r="BQ558" i="5"/>
  <c r="BH558" i="5"/>
  <c r="BV558" i="5"/>
  <c r="AU558" i="5"/>
  <c r="BX558" i="5"/>
  <c r="BJ558" i="5"/>
  <c r="BZ558" i="5"/>
  <c r="CA558" i="5"/>
  <c r="AW558" i="5"/>
  <c r="BS558" i="5"/>
  <c r="CB558" i="5"/>
  <c r="BG558" i="5"/>
  <c r="CC558" i="5"/>
  <c r="CH558" i="5"/>
  <c r="CG558" i="5"/>
  <c r="CK558" i="5"/>
  <c r="CM558" i="5"/>
  <c r="AK559" i="5"/>
  <c r="BL559" i="5"/>
  <c r="AT559" i="5"/>
  <c r="BM559" i="5"/>
  <c r="AP559" i="5"/>
  <c r="BN559" i="5"/>
  <c r="BB559" i="5"/>
  <c r="BO559" i="5"/>
  <c r="AY559" i="5"/>
  <c r="BP559" i="5"/>
  <c r="BA559" i="5"/>
  <c r="BQ559" i="5"/>
  <c r="BH559" i="5"/>
  <c r="BV559" i="5"/>
  <c r="AU559" i="5"/>
  <c r="BX559" i="5"/>
  <c r="BJ559" i="5"/>
  <c r="BZ559" i="5"/>
  <c r="CA559" i="5"/>
  <c r="AW559" i="5"/>
  <c r="BS559" i="5"/>
  <c r="CB559" i="5"/>
  <c r="BG559" i="5"/>
  <c r="CC559" i="5"/>
  <c r="CH559" i="5"/>
  <c r="CG559" i="5"/>
  <c r="CK559" i="5"/>
  <c r="CM559" i="5"/>
  <c r="AK560" i="5"/>
  <c r="BL560" i="5"/>
  <c r="AT560" i="5"/>
  <c r="BM560" i="5"/>
  <c r="AP560" i="5"/>
  <c r="BN560" i="5"/>
  <c r="BB560" i="5"/>
  <c r="BO560" i="5"/>
  <c r="AY560" i="5"/>
  <c r="BP560" i="5"/>
  <c r="BA560" i="5"/>
  <c r="BQ560" i="5"/>
  <c r="BH560" i="5"/>
  <c r="BV560" i="5"/>
  <c r="AU560" i="5"/>
  <c r="BX560" i="5"/>
  <c r="BJ560" i="5"/>
  <c r="BZ560" i="5"/>
  <c r="CA560" i="5"/>
  <c r="AW560" i="5"/>
  <c r="BS560" i="5"/>
  <c r="CB560" i="5"/>
  <c r="BG560" i="5"/>
  <c r="CC560" i="5"/>
  <c r="CH560" i="5"/>
  <c r="CG560" i="5"/>
  <c r="CK560" i="5"/>
  <c r="CM560" i="5"/>
  <c r="AK561" i="5"/>
  <c r="BL561" i="5"/>
  <c r="AT561" i="5"/>
  <c r="BM561" i="5"/>
  <c r="AP561" i="5"/>
  <c r="BN561" i="5"/>
  <c r="BB561" i="5"/>
  <c r="BO561" i="5"/>
  <c r="AY561" i="5"/>
  <c r="BP561" i="5"/>
  <c r="BA561" i="5"/>
  <c r="BQ561" i="5"/>
  <c r="BH561" i="5"/>
  <c r="BV561" i="5"/>
  <c r="AU561" i="5"/>
  <c r="BX561" i="5"/>
  <c r="BJ561" i="5"/>
  <c r="BZ561" i="5"/>
  <c r="CA561" i="5"/>
  <c r="AW561" i="5"/>
  <c r="BS561" i="5"/>
  <c r="CB561" i="5"/>
  <c r="BG561" i="5"/>
  <c r="CC561" i="5"/>
  <c r="CH561" i="5"/>
  <c r="CG561" i="5"/>
  <c r="CK561" i="5"/>
  <c r="CM561" i="5"/>
  <c r="AK562" i="5"/>
  <c r="BL562" i="5"/>
  <c r="AT562" i="5"/>
  <c r="BM562" i="5"/>
  <c r="AP562" i="5"/>
  <c r="BN562" i="5"/>
  <c r="BB562" i="5"/>
  <c r="BO562" i="5"/>
  <c r="AY562" i="5"/>
  <c r="BP562" i="5"/>
  <c r="BA562" i="5"/>
  <c r="BQ562" i="5"/>
  <c r="BH562" i="5"/>
  <c r="BV562" i="5"/>
  <c r="AU562" i="5"/>
  <c r="BX562" i="5"/>
  <c r="BJ562" i="5"/>
  <c r="BZ562" i="5"/>
  <c r="CA562" i="5"/>
  <c r="AW562" i="5"/>
  <c r="BS562" i="5"/>
  <c r="CB562" i="5"/>
  <c r="BG562" i="5"/>
  <c r="CC562" i="5"/>
  <c r="CH562" i="5"/>
  <c r="CG562" i="5"/>
  <c r="CK562" i="5"/>
  <c r="CM562" i="5"/>
  <c r="AK563" i="5"/>
  <c r="BL563" i="5"/>
  <c r="AT563" i="5"/>
  <c r="BM563" i="5"/>
  <c r="AP563" i="5"/>
  <c r="BN563" i="5"/>
  <c r="BB563" i="5"/>
  <c r="BO563" i="5"/>
  <c r="AY563" i="5"/>
  <c r="BP563" i="5"/>
  <c r="BA563" i="5"/>
  <c r="BQ563" i="5"/>
  <c r="BH563" i="5"/>
  <c r="BV563" i="5"/>
  <c r="AU563" i="5"/>
  <c r="BX563" i="5"/>
  <c r="BJ563" i="5"/>
  <c r="BZ563" i="5"/>
  <c r="CA563" i="5"/>
  <c r="AW563" i="5"/>
  <c r="BS563" i="5"/>
  <c r="CB563" i="5"/>
  <c r="BG563" i="5"/>
  <c r="CC563" i="5"/>
  <c r="CH563" i="5"/>
  <c r="CG563" i="5"/>
  <c r="CK563" i="5"/>
  <c r="CM563" i="5"/>
  <c r="AK564" i="5"/>
  <c r="BL564" i="5"/>
  <c r="AT564" i="5"/>
  <c r="BM564" i="5"/>
  <c r="AP564" i="5"/>
  <c r="BN564" i="5"/>
  <c r="BB564" i="5"/>
  <c r="BO564" i="5"/>
  <c r="AY564" i="5"/>
  <c r="BP564" i="5"/>
  <c r="BA564" i="5"/>
  <c r="BQ564" i="5"/>
  <c r="BH564" i="5"/>
  <c r="BV564" i="5"/>
  <c r="AU564" i="5"/>
  <c r="BX564" i="5"/>
  <c r="BJ564" i="5"/>
  <c r="BZ564" i="5"/>
  <c r="CA564" i="5"/>
  <c r="AW564" i="5"/>
  <c r="BS564" i="5"/>
  <c r="CB564" i="5"/>
  <c r="BG564" i="5"/>
  <c r="CC564" i="5"/>
  <c r="CH564" i="5"/>
  <c r="CG564" i="5"/>
  <c r="CK564" i="5"/>
  <c r="CM564" i="5"/>
  <c r="AK565" i="5"/>
  <c r="BL565" i="5"/>
  <c r="AT565" i="5"/>
  <c r="BM565" i="5"/>
  <c r="AP565" i="5"/>
  <c r="BN565" i="5"/>
  <c r="BB565" i="5"/>
  <c r="BO565" i="5"/>
  <c r="AY565" i="5"/>
  <c r="BP565" i="5"/>
  <c r="BA565" i="5"/>
  <c r="BQ565" i="5"/>
  <c r="BH565" i="5"/>
  <c r="BV565" i="5"/>
  <c r="AU565" i="5"/>
  <c r="BX565" i="5"/>
  <c r="BJ565" i="5"/>
  <c r="BZ565" i="5"/>
  <c r="CA565" i="5"/>
  <c r="AW565" i="5"/>
  <c r="BS565" i="5"/>
  <c r="CB565" i="5"/>
  <c r="BG565" i="5"/>
  <c r="CC565" i="5"/>
  <c r="CH565" i="5"/>
  <c r="CG565" i="5"/>
  <c r="CK565" i="5"/>
  <c r="CM565" i="5"/>
  <c r="AK566" i="5"/>
  <c r="BL566" i="5"/>
  <c r="AT566" i="5"/>
  <c r="BM566" i="5"/>
  <c r="AP566" i="5"/>
  <c r="BN566" i="5"/>
  <c r="BB566" i="5"/>
  <c r="BO566" i="5"/>
  <c r="AY566" i="5"/>
  <c r="BP566" i="5"/>
  <c r="BA566" i="5"/>
  <c r="BQ566" i="5"/>
  <c r="BH566" i="5"/>
  <c r="BV566" i="5"/>
  <c r="AU566" i="5"/>
  <c r="BX566" i="5"/>
  <c r="BJ566" i="5"/>
  <c r="BZ566" i="5"/>
  <c r="CA566" i="5"/>
  <c r="AW566" i="5"/>
  <c r="BS566" i="5"/>
  <c r="CB566" i="5"/>
  <c r="BG566" i="5"/>
  <c r="CC566" i="5"/>
  <c r="CH566" i="5"/>
  <c r="CG566" i="5"/>
  <c r="CK566" i="5"/>
  <c r="CM566" i="5"/>
  <c r="AK567" i="5"/>
  <c r="BL567" i="5"/>
  <c r="AT567" i="5"/>
  <c r="BM567" i="5"/>
  <c r="AP567" i="5"/>
  <c r="BN567" i="5"/>
  <c r="BB567" i="5"/>
  <c r="BO567" i="5"/>
  <c r="AY567" i="5"/>
  <c r="BP567" i="5"/>
  <c r="BA567" i="5"/>
  <c r="BQ567" i="5"/>
  <c r="BH567" i="5"/>
  <c r="BV567" i="5"/>
  <c r="AU567" i="5"/>
  <c r="BX567" i="5"/>
  <c r="BJ567" i="5"/>
  <c r="BZ567" i="5"/>
  <c r="CA567" i="5"/>
  <c r="AW567" i="5"/>
  <c r="BS567" i="5"/>
  <c r="CB567" i="5"/>
  <c r="BG567" i="5"/>
  <c r="CC567" i="5"/>
  <c r="CH567" i="5"/>
  <c r="CG567" i="5"/>
  <c r="CK567" i="5"/>
  <c r="CM567" i="5"/>
  <c r="AK568" i="5"/>
  <c r="BL568" i="5"/>
  <c r="AT568" i="5"/>
  <c r="BM568" i="5"/>
  <c r="AP568" i="5"/>
  <c r="BN568" i="5"/>
  <c r="BB568" i="5"/>
  <c r="BO568" i="5"/>
  <c r="AY568" i="5"/>
  <c r="BP568" i="5"/>
  <c r="BA568" i="5"/>
  <c r="BQ568" i="5"/>
  <c r="BH568" i="5"/>
  <c r="BV568" i="5"/>
  <c r="AU568" i="5"/>
  <c r="BX568" i="5"/>
  <c r="BJ568" i="5"/>
  <c r="BZ568" i="5"/>
  <c r="CA568" i="5"/>
  <c r="AW568" i="5"/>
  <c r="BS568" i="5"/>
  <c r="CB568" i="5"/>
  <c r="BG568" i="5"/>
  <c r="CC568" i="5"/>
  <c r="CH568" i="5"/>
  <c r="CG568" i="5"/>
  <c r="CK568" i="5"/>
  <c r="CM568" i="5"/>
  <c r="AK569" i="5"/>
  <c r="BL569" i="5"/>
  <c r="AT569" i="5"/>
  <c r="BM569" i="5"/>
  <c r="AP569" i="5"/>
  <c r="BN569" i="5"/>
  <c r="BB569" i="5"/>
  <c r="BO569" i="5"/>
  <c r="AY569" i="5"/>
  <c r="BP569" i="5"/>
  <c r="BA569" i="5"/>
  <c r="BQ569" i="5"/>
  <c r="BH569" i="5"/>
  <c r="BV569" i="5"/>
  <c r="AU569" i="5"/>
  <c r="BX569" i="5"/>
  <c r="BJ569" i="5"/>
  <c r="BZ569" i="5"/>
  <c r="CA569" i="5"/>
  <c r="AW569" i="5"/>
  <c r="BS569" i="5"/>
  <c r="CB569" i="5"/>
  <c r="BG569" i="5"/>
  <c r="CC569" i="5"/>
  <c r="CH569" i="5"/>
  <c r="CG569" i="5"/>
  <c r="CK569" i="5"/>
  <c r="CM569" i="5"/>
  <c r="AK570" i="5"/>
  <c r="BL570" i="5"/>
  <c r="AT570" i="5"/>
  <c r="BM570" i="5"/>
  <c r="AP570" i="5"/>
  <c r="BN570" i="5"/>
  <c r="BB570" i="5"/>
  <c r="BO570" i="5"/>
  <c r="AY570" i="5"/>
  <c r="BP570" i="5"/>
  <c r="BA570" i="5"/>
  <c r="BQ570" i="5"/>
  <c r="BH570" i="5"/>
  <c r="BV570" i="5"/>
  <c r="AU570" i="5"/>
  <c r="BX570" i="5"/>
  <c r="BJ570" i="5"/>
  <c r="BZ570" i="5"/>
  <c r="CA570" i="5"/>
  <c r="AW570" i="5"/>
  <c r="BS570" i="5"/>
  <c r="CB570" i="5"/>
  <c r="BG570" i="5"/>
  <c r="CC570" i="5"/>
  <c r="CH570" i="5"/>
  <c r="CG570" i="5"/>
  <c r="CK570" i="5"/>
  <c r="CM570" i="5"/>
  <c r="AK571" i="5"/>
  <c r="BL571" i="5"/>
  <c r="AT571" i="5"/>
  <c r="BM571" i="5"/>
  <c r="AP571" i="5"/>
  <c r="BN571" i="5"/>
  <c r="BB571" i="5"/>
  <c r="BO571" i="5"/>
  <c r="AY571" i="5"/>
  <c r="BP571" i="5"/>
  <c r="BA571" i="5"/>
  <c r="BQ571" i="5"/>
  <c r="BH571" i="5"/>
  <c r="BV571" i="5"/>
  <c r="AU571" i="5"/>
  <c r="BX571" i="5"/>
  <c r="BJ571" i="5"/>
  <c r="BZ571" i="5"/>
  <c r="CA571" i="5"/>
  <c r="AW571" i="5"/>
  <c r="BS571" i="5"/>
  <c r="CB571" i="5"/>
  <c r="BG571" i="5"/>
  <c r="CC571" i="5"/>
  <c r="CH571" i="5"/>
  <c r="CG571" i="5"/>
  <c r="CK571" i="5"/>
  <c r="CM571" i="5"/>
  <c r="AK82" i="5"/>
  <c r="BL82" i="5"/>
  <c r="AT82" i="5"/>
  <c r="BM82" i="5"/>
  <c r="BP82" i="5"/>
  <c r="CA82" i="5"/>
  <c r="CB82" i="5"/>
  <c r="CK82" i="5"/>
  <c r="CM82" i="5"/>
  <c r="AV441" i="5"/>
  <c r="BU441" i="5"/>
  <c r="AV442" i="5"/>
  <c r="BU442" i="5"/>
  <c r="AV443" i="5"/>
  <c r="BU443" i="5"/>
  <c r="AV444" i="5"/>
  <c r="BU444" i="5"/>
  <c r="AV445" i="5"/>
  <c r="BU445" i="5"/>
  <c r="AV446" i="5"/>
  <c r="BU446" i="5"/>
  <c r="AV447" i="5"/>
  <c r="BU447" i="5"/>
  <c r="AV448" i="5"/>
  <c r="BU448" i="5"/>
  <c r="AV449" i="5"/>
  <c r="BU449" i="5"/>
  <c r="AV450" i="5"/>
  <c r="BU450" i="5"/>
  <c r="AV451" i="5"/>
  <c r="BU451" i="5"/>
  <c r="BU576" i="5"/>
  <c r="BL577" i="5"/>
  <c r="BM577" i="5"/>
  <c r="BN577" i="5"/>
  <c r="BO577" i="5"/>
  <c r="BP577" i="5"/>
  <c r="BQ577" i="5"/>
  <c r="BR577" i="5"/>
  <c r="BS577" i="5"/>
  <c r="BT577" i="5"/>
  <c r="BV577" i="5"/>
  <c r="BW577" i="5"/>
  <c r="BX577" i="5"/>
  <c r="BY577" i="5"/>
  <c r="BZ577" i="5"/>
  <c r="CA577" i="5"/>
  <c r="CB577" i="5"/>
  <c r="CC577" i="5"/>
  <c r="CD577" i="5"/>
  <c r="CE577" i="5"/>
  <c r="CF577" i="5"/>
  <c r="CG577" i="5"/>
  <c r="CI577" i="5"/>
  <c r="BL578" i="5"/>
  <c r="BM578" i="5"/>
  <c r="BN578" i="5"/>
  <c r="BO578" i="5"/>
  <c r="BP578" i="5"/>
  <c r="BQ578" i="5"/>
  <c r="BR578" i="5"/>
  <c r="BS578" i="5"/>
  <c r="BT578" i="5"/>
  <c r="BU578" i="5"/>
  <c r="BV578" i="5"/>
  <c r="BW578" i="5"/>
  <c r="BX578" i="5"/>
  <c r="BY578" i="5"/>
  <c r="BZ578" i="5"/>
  <c r="CA578" i="5"/>
  <c r="CB578" i="5"/>
  <c r="CC578" i="5"/>
  <c r="CD578" i="5"/>
  <c r="CE578" i="5"/>
  <c r="CF578" i="5"/>
  <c r="CG578" i="5"/>
  <c r="CI578" i="5"/>
  <c r="BV580" i="5"/>
  <c r="BX580" i="5"/>
  <c r="BL583" i="5"/>
  <c r="BM583" i="5"/>
  <c r="BN583" i="5"/>
  <c r="BO583" i="5"/>
  <c r="BP583" i="5"/>
  <c r="BQ583" i="5"/>
  <c r="BR583" i="5"/>
  <c r="BS583" i="5"/>
  <c r="BT583" i="5"/>
  <c r="BU583" i="5"/>
  <c r="BV583" i="5"/>
  <c r="BW583" i="5"/>
  <c r="BX583" i="5"/>
  <c r="BY583" i="5"/>
  <c r="BZ583" i="5"/>
  <c r="CA583" i="5"/>
  <c r="CB583" i="5"/>
  <c r="CC583" i="5"/>
  <c r="CD583" i="5"/>
  <c r="CE583" i="5"/>
  <c r="CF583" i="5"/>
  <c r="CG583" i="5"/>
  <c r="CI583" i="5"/>
  <c r="BL585" i="5"/>
  <c r="BM585" i="5"/>
  <c r="BN585" i="5"/>
  <c r="BO585" i="5"/>
  <c r="AV196" i="5"/>
  <c r="BU196" i="5"/>
  <c r="AV197" i="5"/>
  <c r="BU197" i="5"/>
  <c r="AV198" i="5"/>
  <c r="BU198" i="5"/>
  <c r="AV199" i="5"/>
  <c r="BU199" i="5"/>
  <c r="AV200" i="5"/>
  <c r="BU200" i="5"/>
  <c r="AV201" i="5"/>
  <c r="BU201" i="5"/>
  <c r="AV202" i="5"/>
  <c r="BU202" i="5"/>
  <c r="AV203" i="5"/>
  <c r="BU203" i="5"/>
  <c r="AV204" i="5"/>
  <c r="BU204" i="5"/>
  <c r="AV205" i="5"/>
  <c r="BU205" i="5"/>
  <c r="BU585" i="5"/>
  <c r="BZ585" i="5"/>
  <c r="CB585" i="5"/>
  <c r="BL586" i="5"/>
  <c r="BM586" i="5"/>
  <c r="BN586" i="5"/>
  <c r="BO586" i="5"/>
  <c r="AV296" i="5"/>
  <c r="BU296" i="5"/>
  <c r="AV297" i="5"/>
  <c r="BU297" i="5"/>
  <c r="AV298" i="5"/>
  <c r="BU298" i="5"/>
  <c r="AV299" i="5"/>
  <c r="BU299" i="5"/>
  <c r="AV300" i="5"/>
  <c r="BU300" i="5"/>
  <c r="AV301" i="5"/>
  <c r="BU301" i="5"/>
  <c r="AV302" i="5"/>
  <c r="BU302" i="5"/>
  <c r="AV303" i="5"/>
  <c r="BU303" i="5"/>
  <c r="AV304" i="5"/>
  <c r="BU304" i="5"/>
  <c r="AV305" i="5"/>
  <c r="BU305" i="5"/>
  <c r="AV306" i="5"/>
  <c r="BU306" i="5"/>
  <c r="AV307" i="5"/>
  <c r="BU307" i="5"/>
  <c r="AV308" i="5"/>
  <c r="BU308" i="5"/>
  <c r="AV309" i="5"/>
  <c r="BU309" i="5"/>
  <c r="AV310" i="5"/>
  <c r="BU310" i="5"/>
  <c r="AV311" i="5"/>
  <c r="BU311" i="5"/>
  <c r="AV312" i="5"/>
  <c r="BU312" i="5"/>
  <c r="AV313" i="5"/>
  <c r="BU313" i="5"/>
  <c r="AV314" i="5"/>
  <c r="BU314" i="5"/>
  <c r="AV315" i="5"/>
  <c r="BU315" i="5"/>
  <c r="BU586" i="5"/>
  <c r="BZ586" i="5"/>
  <c r="CB586" i="5"/>
  <c r="BL587" i="5"/>
  <c r="BM587" i="5"/>
  <c r="BN587" i="5"/>
  <c r="BO587" i="5"/>
  <c r="AV452" i="5"/>
  <c r="BU452" i="5"/>
  <c r="AV453" i="5"/>
  <c r="BU453" i="5"/>
  <c r="AV454" i="5"/>
  <c r="BU454" i="5"/>
  <c r="AV455" i="5"/>
  <c r="BU455" i="5"/>
  <c r="BU587" i="5"/>
  <c r="BZ587" i="5"/>
  <c r="CB587" i="5"/>
  <c r="H446" i="4"/>
  <c r="H447" i="4"/>
  <c r="H448" i="4"/>
  <c r="H449" i="4"/>
  <c r="H450" i="4"/>
  <c r="H451" i="4"/>
  <c r="H452" i="4"/>
  <c r="H453" i="4"/>
  <c r="H454" i="4"/>
  <c r="H455" i="4"/>
  <c r="G446" i="4"/>
  <c r="G447" i="4"/>
  <c r="G448" i="4"/>
  <c r="G449" i="4"/>
  <c r="G450" i="4"/>
  <c r="G451" i="4"/>
  <c r="G452" i="4"/>
  <c r="G453" i="4"/>
  <c r="G454" i="4"/>
  <c r="G455" i="4"/>
  <c r="H297" i="4"/>
  <c r="H299" i="4"/>
  <c r="H308" i="4"/>
  <c r="G297" i="4"/>
  <c r="G299" i="4"/>
  <c r="G305" i="4"/>
  <c r="G306" i="4"/>
  <c r="G308" i="4"/>
  <c r="G310" i="4"/>
  <c r="H196" i="4"/>
  <c r="H198" i="4"/>
  <c r="H199" i="4"/>
  <c r="H200" i="4"/>
  <c r="H201" i="4"/>
  <c r="H202" i="4"/>
  <c r="H203" i="4"/>
  <c r="H204" i="4"/>
  <c r="H205" i="4"/>
  <c r="G196" i="4"/>
  <c r="G197" i="4"/>
  <c r="G198" i="4"/>
  <c r="G199" i="4"/>
  <c r="G200" i="4"/>
  <c r="G201" i="4"/>
  <c r="G202" i="4"/>
  <c r="G203" i="4"/>
  <c r="G204" i="4"/>
  <c r="G205" i="4"/>
  <c r="H571" i="4"/>
  <c r="G571" i="4"/>
  <c r="H570" i="4"/>
  <c r="G570" i="4"/>
  <c r="H569" i="4"/>
  <c r="G569" i="4"/>
  <c r="H568" i="4"/>
  <c r="G568" i="4"/>
  <c r="H567" i="4"/>
  <c r="G567" i="4"/>
  <c r="H566" i="4"/>
  <c r="G566" i="4"/>
  <c r="H565" i="4"/>
  <c r="G565" i="4"/>
  <c r="H564" i="4"/>
  <c r="G564" i="4"/>
  <c r="H563" i="4"/>
  <c r="G563" i="4"/>
  <c r="H562" i="4"/>
  <c r="G562" i="4"/>
  <c r="H561" i="4"/>
  <c r="G561" i="4"/>
  <c r="H560" i="4"/>
  <c r="G560" i="4"/>
  <c r="H559" i="4"/>
  <c r="G559" i="4"/>
  <c r="H558" i="4"/>
  <c r="G558" i="4"/>
  <c r="H557" i="4"/>
  <c r="G557" i="4"/>
  <c r="H556" i="4"/>
  <c r="G556" i="4"/>
  <c r="H555" i="4"/>
  <c r="G555" i="4"/>
  <c r="H554" i="4"/>
  <c r="G554" i="4"/>
  <c r="H553" i="4"/>
  <c r="G553" i="4"/>
  <c r="H552" i="4"/>
  <c r="G552" i="4"/>
  <c r="H551" i="4"/>
  <c r="G551" i="4"/>
  <c r="H550" i="4"/>
  <c r="G550" i="4"/>
  <c r="H549" i="4"/>
  <c r="G549" i="4"/>
  <c r="H548" i="4"/>
  <c r="G548" i="4"/>
  <c r="H547" i="4"/>
  <c r="G547" i="4"/>
  <c r="H546" i="4"/>
  <c r="G546" i="4"/>
  <c r="H545" i="4"/>
  <c r="G545" i="4"/>
  <c r="H544" i="4"/>
  <c r="G544" i="4"/>
  <c r="H543" i="4"/>
  <c r="G543" i="4"/>
  <c r="H542" i="4"/>
  <c r="G542" i="4"/>
  <c r="H541" i="4"/>
  <c r="G541" i="4"/>
  <c r="H540" i="4"/>
  <c r="G540" i="4"/>
  <c r="H539" i="4"/>
  <c r="G539" i="4"/>
  <c r="H538" i="4"/>
  <c r="G538" i="4"/>
  <c r="H537" i="4"/>
  <c r="G537" i="4"/>
  <c r="H536" i="4"/>
  <c r="G536" i="4"/>
  <c r="H535" i="4"/>
  <c r="G535" i="4"/>
  <c r="H534" i="4"/>
  <c r="G534" i="4"/>
  <c r="H533" i="4"/>
  <c r="G533" i="4"/>
  <c r="H532" i="4"/>
  <c r="G532" i="4"/>
  <c r="H531" i="4"/>
  <c r="G531" i="4"/>
  <c r="H530" i="4"/>
  <c r="G530" i="4"/>
  <c r="H529" i="4"/>
  <c r="G529" i="4"/>
  <c r="H528" i="4"/>
  <c r="G528" i="4"/>
  <c r="H527" i="4"/>
  <c r="G527" i="4"/>
  <c r="H526" i="4"/>
  <c r="G526" i="4"/>
  <c r="H525" i="4"/>
  <c r="G525" i="4"/>
  <c r="H524" i="4"/>
  <c r="G524" i="4"/>
  <c r="H523" i="4"/>
  <c r="G523" i="4"/>
  <c r="H522" i="4"/>
  <c r="G522" i="4"/>
  <c r="H521" i="4"/>
  <c r="G521" i="4"/>
  <c r="H520" i="4"/>
  <c r="G520" i="4"/>
  <c r="H519" i="4"/>
  <c r="G519" i="4"/>
  <c r="H518" i="4"/>
  <c r="G518" i="4"/>
  <c r="H517" i="4"/>
  <c r="G517" i="4"/>
  <c r="H516" i="4"/>
  <c r="G516" i="4"/>
  <c r="H515" i="4"/>
  <c r="G515" i="4"/>
  <c r="H514" i="4"/>
  <c r="G514" i="4"/>
  <c r="H513" i="4"/>
  <c r="G513" i="4"/>
  <c r="H512" i="4"/>
  <c r="G512" i="4"/>
  <c r="H511" i="4"/>
  <c r="G511" i="4"/>
  <c r="H510" i="4"/>
  <c r="G510" i="4"/>
  <c r="H509" i="4"/>
  <c r="G509" i="4"/>
  <c r="H508" i="4"/>
  <c r="G508" i="4"/>
  <c r="H507" i="4"/>
  <c r="G507" i="4"/>
  <c r="H506" i="4"/>
  <c r="G506" i="4"/>
  <c r="H505" i="4"/>
  <c r="G505" i="4"/>
  <c r="H504" i="4"/>
  <c r="G504" i="4"/>
  <c r="H503" i="4"/>
  <c r="G503" i="4"/>
  <c r="H502" i="4"/>
  <c r="G502" i="4"/>
  <c r="H501" i="4"/>
  <c r="G501" i="4"/>
  <c r="H500" i="4"/>
  <c r="G500" i="4"/>
  <c r="H499" i="4"/>
  <c r="G499" i="4"/>
  <c r="H498" i="4"/>
  <c r="G498" i="4"/>
  <c r="H497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H484" i="4"/>
  <c r="G484" i="4"/>
  <c r="H483" i="4"/>
  <c r="G483" i="4"/>
  <c r="H482" i="4"/>
  <c r="G482" i="4"/>
  <c r="H481" i="4"/>
  <c r="G481" i="4"/>
  <c r="H480" i="4"/>
  <c r="G480" i="4"/>
  <c r="H479" i="4"/>
  <c r="G479" i="4"/>
  <c r="H478" i="4"/>
  <c r="G478" i="4"/>
  <c r="H477" i="4"/>
  <c r="G477" i="4"/>
  <c r="H476" i="4"/>
  <c r="G476" i="4"/>
  <c r="H475" i="4"/>
  <c r="G475" i="4"/>
  <c r="H474" i="4"/>
  <c r="G474" i="4"/>
  <c r="H473" i="4"/>
  <c r="G473" i="4"/>
  <c r="H472" i="4"/>
  <c r="G472" i="4"/>
  <c r="H471" i="4"/>
  <c r="G471" i="4"/>
  <c r="H470" i="4"/>
  <c r="G470" i="4"/>
  <c r="H469" i="4"/>
  <c r="G469" i="4"/>
  <c r="H468" i="4"/>
  <c r="G468" i="4"/>
  <c r="H467" i="4"/>
  <c r="G467" i="4"/>
  <c r="H466" i="4"/>
  <c r="G466" i="4"/>
  <c r="H465" i="4"/>
  <c r="G465" i="4"/>
  <c r="H464" i="4"/>
  <c r="G464" i="4"/>
  <c r="H463" i="4"/>
  <c r="G463" i="4"/>
  <c r="H462" i="4"/>
  <c r="G462" i="4"/>
  <c r="H461" i="4"/>
  <c r="G461" i="4"/>
  <c r="H460" i="4"/>
  <c r="G460" i="4"/>
  <c r="H459" i="4"/>
  <c r="G459" i="4"/>
  <c r="H458" i="4"/>
  <c r="G458" i="4"/>
  <c r="H457" i="4"/>
  <c r="G457" i="4"/>
  <c r="H456" i="4"/>
  <c r="G456" i="4"/>
  <c r="H445" i="4"/>
  <c r="G445" i="4"/>
  <c r="H444" i="4"/>
  <c r="G444" i="4"/>
  <c r="H443" i="4"/>
  <c r="G443" i="4"/>
  <c r="H442" i="4"/>
  <c r="G442" i="4"/>
  <c r="H441" i="4"/>
  <c r="G441" i="4"/>
  <c r="H440" i="4"/>
  <c r="G440" i="4"/>
  <c r="H439" i="4"/>
  <c r="G439" i="4"/>
  <c r="H438" i="4"/>
  <c r="G438" i="4"/>
  <c r="H437" i="4"/>
  <c r="G437" i="4"/>
  <c r="H436" i="4"/>
  <c r="G436" i="4"/>
  <c r="H435" i="4"/>
  <c r="G435" i="4"/>
  <c r="H434" i="4"/>
  <c r="G434" i="4"/>
  <c r="H433" i="4"/>
  <c r="G433" i="4"/>
  <c r="H432" i="4"/>
  <c r="G432" i="4"/>
  <c r="H431" i="4"/>
  <c r="G431" i="4"/>
  <c r="H430" i="4"/>
  <c r="G430" i="4"/>
  <c r="H429" i="4"/>
  <c r="G429" i="4"/>
  <c r="H428" i="4"/>
  <c r="G428" i="4"/>
  <c r="H427" i="4"/>
  <c r="G427" i="4"/>
  <c r="H426" i="4"/>
  <c r="G426" i="4"/>
  <c r="H425" i="4"/>
  <c r="G425" i="4"/>
  <c r="H424" i="4"/>
  <c r="G424" i="4"/>
  <c r="H423" i="4"/>
  <c r="G423" i="4"/>
  <c r="H422" i="4"/>
  <c r="G422" i="4"/>
  <c r="H421" i="4"/>
  <c r="G421" i="4"/>
  <c r="H420" i="4"/>
  <c r="G420" i="4"/>
  <c r="H419" i="4"/>
  <c r="G419" i="4"/>
  <c r="H418" i="4"/>
  <c r="G418" i="4"/>
  <c r="H417" i="4"/>
  <c r="G417" i="4"/>
  <c r="H416" i="4"/>
  <c r="G416" i="4"/>
  <c r="H415" i="4"/>
  <c r="G415" i="4"/>
  <c r="H414" i="4"/>
  <c r="G414" i="4"/>
  <c r="H413" i="4"/>
  <c r="G413" i="4"/>
  <c r="H412" i="4"/>
  <c r="G412" i="4"/>
  <c r="H411" i="4"/>
  <c r="G411" i="4"/>
  <c r="H410" i="4"/>
  <c r="G410" i="4"/>
  <c r="H409" i="4"/>
  <c r="G409" i="4"/>
  <c r="H408" i="4"/>
  <c r="G408" i="4"/>
  <c r="H407" i="4"/>
  <c r="G407" i="4"/>
  <c r="H406" i="4"/>
  <c r="G406" i="4"/>
  <c r="H405" i="4"/>
  <c r="G405" i="4"/>
  <c r="H404" i="4"/>
  <c r="G404" i="4"/>
  <c r="H403" i="4"/>
  <c r="G403" i="4"/>
  <c r="H402" i="4"/>
  <c r="G402" i="4"/>
  <c r="H401" i="4"/>
  <c r="G401" i="4"/>
  <c r="H400" i="4"/>
  <c r="G400" i="4"/>
  <c r="H399" i="4"/>
  <c r="G399" i="4"/>
  <c r="H398" i="4"/>
  <c r="G398" i="4"/>
  <c r="G390" i="4"/>
  <c r="G368" i="4"/>
  <c r="G351" i="4"/>
  <c r="H346" i="4"/>
  <c r="G346" i="4"/>
  <c r="H344" i="4"/>
  <c r="H343" i="4"/>
  <c r="H342" i="4"/>
  <c r="G342" i="4"/>
  <c r="G341" i="4"/>
  <c r="G340" i="4"/>
  <c r="G339" i="4"/>
  <c r="G328" i="4"/>
  <c r="G327" i="4"/>
  <c r="G325" i="4"/>
  <c r="G324" i="4"/>
  <c r="H292" i="4"/>
  <c r="G292" i="4"/>
  <c r="H289" i="4"/>
  <c r="G289" i="4"/>
  <c r="H288" i="4"/>
  <c r="G288" i="4"/>
  <c r="H287" i="4"/>
  <c r="G287" i="4"/>
  <c r="H286" i="4"/>
  <c r="G286" i="4"/>
  <c r="H285" i="4"/>
  <c r="G285" i="4"/>
  <c r="H284" i="4"/>
  <c r="G284" i="4"/>
  <c r="H281" i="4"/>
  <c r="G281" i="4"/>
  <c r="H280" i="4"/>
  <c r="G280" i="4"/>
  <c r="H279" i="4"/>
  <c r="G279" i="4"/>
  <c r="H278" i="4"/>
  <c r="G278" i="4"/>
  <c r="H276" i="4"/>
  <c r="G276" i="4"/>
  <c r="H275" i="4"/>
  <c r="G275" i="4"/>
  <c r="G274" i="4"/>
  <c r="H273" i="4"/>
  <c r="G273" i="4"/>
  <c r="G272" i="4"/>
  <c r="H270" i="4"/>
  <c r="G270" i="4"/>
  <c r="H269" i="4"/>
  <c r="G269" i="4"/>
  <c r="H268" i="4"/>
  <c r="G268" i="4"/>
  <c r="H267" i="4"/>
  <c r="G267" i="4"/>
  <c r="H266" i="4"/>
  <c r="G266" i="4"/>
  <c r="H264" i="4"/>
  <c r="H263" i="4"/>
  <c r="G263" i="4"/>
  <c r="G262" i="4"/>
  <c r="G261" i="4"/>
  <c r="H257" i="4"/>
  <c r="G257" i="4"/>
  <c r="H256" i="4"/>
  <c r="G256" i="4"/>
  <c r="H254" i="4"/>
  <c r="G254" i="4"/>
  <c r="H253" i="4"/>
  <c r="G253" i="4"/>
  <c r="H252" i="4"/>
  <c r="G252" i="4"/>
  <c r="H251" i="4"/>
  <c r="G251" i="4"/>
  <c r="G247" i="4"/>
  <c r="H245" i="4"/>
  <c r="G245" i="4"/>
  <c r="H244" i="4"/>
  <c r="G244" i="4"/>
  <c r="H243" i="4"/>
  <c r="G243" i="4"/>
  <c r="H242" i="4"/>
  <c r="G242" i="4"/>
  <c r="H241" i="4"/>
  <c r="G241" i="4"/>
  <c r="H240" i="4"/>
  <c r="G240" i="4"/>
  <c r="H239" i="4"/>
  <c r="G239" i="4"/>
  <c r="H237" i="4"/>
  <c r="G237" i="4"/>
  <c r="G236" i="4"/>
  <c r="H234" i="4"/>
  <c r="G234" i="4"/>
  <c r="H233" i="4"/>
  <c r="G233" i="4"/>
  <c r="H232" i="4"/>
  <c r="G232" i="4"/>
  <c r="H231" i="4"/>
  <c r="G231" i="4"/>
  <c r="H230" i="4"/>
  <c r="G230" i="4"/>
  <c r="H229" i="4"/>
  <c r="G229" i="4"/>
  <c r="H228" i="4"/>
  <c r="G228" i="4"/>
  <c r="H226" i="4"/>
  <c r="G226" i="4"/>
  <c r="H221" i="4"/>
  <c r="G221" i="4"/>
  <c r="G220" i="4"/>
  <c r="H219" i="4"/>
  <c r="G219" i="4"/>
  <c r="G218" i="4"/>
  <c r="H217" i="4"/>
  <c r="G217" i="4"/>
  <c r="H215" i="4"/>
  <c r="G215" i="4"/>
  <c r="H214" i="4"/>
  <c r="G214" i="4"/>
  <c r="H213" i="4"/>
  <c r="G213" i="4"/>
  <c r="H211" i="4"/>
  <c r="G211" i="4"/>
  <c r="H210" i="4"/>
  <c r="G210" i="4"/>
  <c r="H209" i="4"/>
  <c r="G209" i="4"/>
  <c r="H208" i="4"/>
  <c r="G208" i="4"/>
  <c r="H207" i="4"/>
  <c r="G207" i="4"/>
  <c r="H206" i="4"/>
  <c r="G206" i="4"/>
  <c r="H192" i="4"/>
  <c r="G192" i="4"/>
  <c r="H191" i="4"/>
  <c r="G191" i="4"/>
  <c r="H186" i="4"/>
  <c r="G186" i="4"/>
  <c r="H185" i="4"/>
  <c r="G185" i="4"/>
  <c r="H184" i="4"/>
  <c r="G184" i="4"/>
  <c r="H183" i="4"/>
  <c r="G183" i="4"/>
  <c r="H182" i="4"/>
  <c r="G182" i="4"/>
  <c r="H180" i="4"/>
  <c r="G180" i="4"/>
  <c r="H178" i="4"/>
  <c r="G178" i="4"/>
  <c r="H177" i="4"/>
  <c r="G177" i="4"/>
  <c r="H176" i="4"/>
  <c r="G176" i="4"/>
  <c r="H175" i="4"/>
  <c r="G175" i="4"/>
  <c r="G174" i="4"/>
  <c r="H173" i="4"/>
  <c r="G173" i="4"/>
  <c r="H170" i="4"/>
  <c r="G170" i="4"/>
  <c r="H168" i="4"/>
  <c r="G168" i="4"/>
  <c r="H166" i="4"/>
  <c r="G166" i="4"/>
  <c r="G165" i="4"/>
  <c r="H164" i="4"/>
  <c r="G164" i="4"/>
  <c r="H163" i="4"/>
  <c r="G163" i="4"/>
  <c r="G162" i="4"/>
  <c r="H159" i="4"/>
  <c r="G159" i="4"/>
  <c r="H158" i="4"/>
  <c r="G158" i="4"/>
  <c r="H156" i="4"/>
  <c r="G156" i="4"/>
  <c r="G154" i="4"/>
  <c r="G151" i="4"/>
  <c r="H147" i="4"/>
  <c r="G147" i="4"/>
  <c r="G144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G135" i="4"/>
  <c r="G134" i="4"/>
  <c r="H131" i="4"/>
  <c r="G131" i="4"/>
  <c r="H128" i="4"/>
  <c r="G128" i="4"/>
  <c r="G127" i="4"/>
  <c r="H124" i="4"/>
  <c r="G124" i="4"/>
  <c r="G123" i="4"/>
  <c r="H122" i="4"/>
  <c r="G122" i="4"/>
  <c r="H116" i="4"/>
  <c r="H110" i="4"/>
  <c r="H103" i="4"/>
  <c r="G103" i="4"/>
  <c r="E446" i="5"/>
  <c r="AL446" i="5"/>
  <c r="E447" i="5"/>
  <c r="AL447" i="5"/>
  <c r="E448" i="5"/>
  <c r="AL448" i="5"/>
  <c r="AH446" i="5"/>
  <c r="AH447" i="5"/>
  <c r="AH448" i="5"/>
  <c r="AH449" i="5"/>
  <c r="AH450" i="5"/>
  <c r="AH451" i="5"/>
  <c r="AH452" i="5"/>
  <c r="AH453" i="5"/>
  <c r="AH454" i="5"/>
  <c r="AH455" i="5"/>
  <c r="AG446" i="5"/>
  <c r="AG447" i="5"/>
  <c r="AG448" i="5"/>
  <c r="AG449" i="5"/>
  <c r="AG450" i="5"/>
  <c r="AG451" i="5"/>
  <c r="AG452" i="5"/>
  <c r="AG453" i="5"/>
  <c r="AG454" i="5"/>
  <c r="AG455" i="5"/>
  <c r="E296" i="5"/>
  <c r="AL296" i="5"/>
  <c r="E297" i="5"/>
  <c r="AL297" i="5"/>
  <c r="E298" i="5"/>
  <c r="AL298" i="5"/>
  <c r="E299" i="5"/>
  <c r="AL299" i="5"/>
  <c r="E300" i="5"/>
  <c r="AL300" i="5"/>
  <c r="E301" i="5"/>
  <c r="AL301" i="5"/>
  <c r="E302" i="5"/>
  <c r="AL302" i="5"/>
  <c r="E303" i="5"/>
  <c r="AL303" i="5"/>
  <c r="E304" i="5"/>
  <c r="AL304" i="5"/>
  <c r="E305" i="5"/>
  <c r="AL305" i="5"/>
  <c r="E306" i="5"/>
  <c r="AL306" i="5"/>
  <c r="E307" i="5"/>
  <c r="AL307" i="5"/>
  <c r="E308" i="5"/>
  <c r="AL308" i="5"/>
  <c r="E309" i="5"/>
  <c r="AL309" i="5"/>
  <c r="E310" i="5"/>
  <c r="AL310" i="5"/>
  <c r="E311" i="5"/>
  <c r="AL311" i="5"/>
  <c r="E312" i="5"/>
  <c r="AL312" i="5"/>
  <c r="E313" i="5"/>
  <c r="AL313" i="5"/>
  <c r="E314" i="5"/>
  <c r="AL314" i="5"/>
  <c r="E315" i="5"/>
  <c r="AL315" i="5"/>
  <c r="AH296" i="5"/>
  <c r="AH297" i="5"/>
  <c r="AH298" i="5"/>
  <c r="AH299" i="5"/>
  <c r="AH300" i="5"/>
  <c r="AH301" i="5"/>
  <c r="AH302" i="5"/>
  <c r="AH303" i="5"/>
  <c r="AH304" i="5"/>
  <c r="AH305" i="5"/>
  <c r="AH306" i="5"/>
  <c r="AH307" i="5"/>
  <c r="AH308" i="5"/>
  <c r="AH309" i="5"/>
  <c r="AH310" i="5"/>
  <c r="AH311" i="5"/>
  <c r="AH312" i="5"/>
  <c r="AH313" i="5"/>
  <c r="AH314" i="5"/>
  <c r="AH315" i="5"/>
  <c r="AG296" i="5"/>
  <c r="AG297" i="5"/>
  <c r="AG298" i="5"/>
  <c r="AG299" i="5"/>
  <c r="AG300" i="5"/>
  <c r="AG301" i="5"/>
  <c r="AG302" i="5"/>
  <c r="AG303" i="5"/>
  <c r="AG304" i="5"/>
  <c r="AG305" i="5"/>
  <c r="AG306" i="5"/>
  <c r="AG307" i="5"/>
  <c r="AG308" i="5"/>
  <c r="AG309" i="5"/>
  <c r="AG310" i="5"/>
  <c r="AG311" i="5"/>
  <c r="AG312" i="5"/>
  <c r="AG313" i="5"/>
  <c r="AG314" i="5"/>
  <c r="AG315" i="5"/>
  <c r="AH196" i="5"/>
  <c r="AH197" i="5"/>
  <c r="AH198" i="5"/>
  <c r="AH199" i="5"/>
  <c r="AH200" i="5"/>
  <c r="AH202" i="5"/>
  <c r="AH203" i="5"/>
  <c r="AH205" i="5"/>
  <c r="AG196" i="5"/>
  <c r="AG197" i="5"/>
  <c r="AG198" i="5"/>
  <c r="AG199" i="5"/>
  <c r="AG200" i="5"/>
  <c r="AG202" i="5"/>
  <c r="AG203" i="5"/>
  <c r="AG205" i="5"/>
  <c r="AJ441" i="5"/>
  <c r="AJ442" i="5"/>
  <c r="AJ443" i="5"/>
  <c r="AJ444" i="5"/>
  <c r="AJ445" i="5"/>
  <c r="AJ446" i="5"/>
  <c r="AJ447" i="5"/>
  <c r="AJ448" i="5"/>
  <c r="AJ449" i="5"/>
  <c r="AJ450" i="5"/>
  <c r="BD394" i="5"/>
  <c r="CD394" i="5"/>
  <c r="BE571" i="5"/>
  <c r="CE571" i="5"/>
  <c r="AV571" i="5"/>
  <c r="BU571" i="5"/>
  <c r="BF571" i="5"/>
  <c r="CF571" i="5"/>
  <c r="BD571" i="5"/>
  <c r="CD571" i="5"/>
  <c r="AO571" i="5"/>
  <c r="BY571" i="5"/>
  <c r="BC571" i="5"/>
  <c r="BW571" i="5"/>
  <c r="AS571" i="5"/>
  <c r="BT571" i="5"/>
  <c r="AR571" i="5"/>
  <c r="BR571" i="5"/>
  <c r="AZ571" i="5"/>
  <c r="AX571" i="5"/>
  <c r="AQ571" i="5"/>
  <c r="AN571" i="5"/>
  <c r="AM571" i="5"/>
  <c r="AL571" i="5"/>
  <c r="AJ571" i="5"/>
  <c r="AI571" i="5"/>
  <c r="AH571" i="5"/>
  <c r="AG571" i="5"/>
  <c r="BE570" i="5"/>
  <c r="CE570" i="5"/>
  <c r="AV570" i="5"/>
  <c r="BU570" i="5"/>
  <c r="BF570" i="5"/>
  <c r="CF570" i="5"/>
  <c r="BD570" i="5"/>
  <c r="CD570" i="5"/>
  <c r="AO570" i="5"/>
  <c r="BY570" i="5"/>
  <c r="BC570" i="5"/>
  <c r="BW570" i="5"/>
  <c r="AS570" i="5"/>
  <c r="BT570" i="5"/>
  <c r="AR570" i="5"/>
  <c r="BR570" i="5"/>
  <c r="AZ570" i="5"/>
  <c r="AX570" i="5"/>
  <c r="AQ570" i="5"/>
  <c r="AN570" i="5"/>
  <c r="AM570" i="5"/>
  <c r="AL570" i="5"/>
  <c r="AJ570" i="5"/>
  <c r="AI570" i="5"/>
  <c r="AH570" i="5"/>
  <c r="AG570" i="5"/>
  <c r="BE569" i="5"/>
  <c r="CE569" i="5"/>
  <c r="AV569" i="5"/>
  <c r="BU569" i="5"/>
  <c r="BF569" i="5"/>
  <c r="CF569" i="5"/>
  <c r="BD569" i="5"/>
  <c r="CD569" i="5"/>
  <c r="AO569" i="5"/>
  <c r="BY569" i="5"/>
  <c r="BC569" i="5"/>
  <c r="BW569" i="5"/>
  <c r="AS569" i="5"/>
  <c r="BT569" i="5"/>
  <c r="AR569" i="5"/>
  <c r="BR569" i="5"/>
  <c r="AZ569" i="5"/>
  <c r="AX569" i="5"/>
  <c r="AQ569" i="5"/>
  <c r="AN569" i="5"/>
  <c r="AM569" i="5"/>
  <c r="AL569" i="5"/>
  <c r="AJ569" i="5"/>
  <c r="AI569" i="5"/>
  <c r="AH569" i="5"/>
  <c r="AG569" i="5"/>
  <c r="BE568" i="5"/>
  <c r="CE568" i="5"/>
  <c r="AV568" i="5"/>
  <c r="BU568" i="5"/>
  <c r="BF568" i="5"/>
  <c r="CF568" i="5"/>
  <c r="BD568" i="5"/>
  <c r="CD568" i="5"/>
  <c r="AO568" i="5"/>
  <c r="BY568" i="5"/>
  <c r="BC568" i="5"/>
  <c r="BW568" i="5"/>
  <c r="AS568" i="5"/>
  <c r="BT568" i="5"/>
  <c r="AR568" i="5"/>
  <c r="BR568" i="5"/>
  <c r="AZ568" i="5"/>
  <c r="AX568" i="5"/>
  <c r="AQ568" i="5"/>
  <c r="AN568" i="5"/>
  <c r="AM568" i="5"/>
  <c r="AL568" i="5"/>
  <c r="AJ568" i="5"/>
  <c r="AI568" i="5"/>
  <c r="AH568" i="5"/>
  <c r="AG568" i="5"/>
  <c r="BE567" i="5"/>
  <c r="CE567" i="5"/>
  <c r="AV567" i="5"/>
  <c r="BU567" i="5"/>
  <c r="BF567" i="5"/>
  <c r="CF567" i="5"/>
  <c r="BD567" i="5"/>
  <c r="CD567" i="5"/>
  <c r="AO567" i="5"/>
  <c r="BY567" i="5"/>
  <c r="BC567" i="5"/>
  <c r="BW567" i="5"/>
  <c r="AS567" i="5"/>
  <c r="BT567" i="5"/>
  <c r="AR567" i="5"/>
  <c r="BR567" i="5"/>
  <c r="AZ567" i="5"/>
  <c r="AX567" i="5"/>
  <c r="AQ567" i="5"/>
  <c r="AN567" i="5"/>
  <c r="AM567" i="5"/>
  <c r="AL567" i="5"/>
  <c r="AJ567" i="5"/>
  <c r="AI567" i="5"/>
  <c r="AH567" i="5"/>
  <c r="AG567" i="5"/>
  <c r="BE566" i="5"/>
  <c r="CE566" i="5"/>
  <c r="AV566" i="5"/>
  <c r="BU566" i="5"/>
  <c r="BF566" i="5"/>
  <c r="CF566" i="5"/>
  <c r="BD566" i="5"/>
  <c r="CD566" i="5"/>
  <c r="AO566" i="5"/>
  <c r="BY566" i="5"/>
  <c r="BC566" i="5"/>
  <c r="BW566" i="5"/>
  <c r="AS566" i="5"/>
  <c r="BT566" i="5"/>
  <c r="AR566" i="5"/>
  <c r="BR566" i="5"/>
  <c r="AZ566" i="5"/>
  <c r="AX566" i="5"/>
  <c r="AQ566" i="5"/>
  <c r="AN566" i="5"/>
  <c r="AM566" i="5"/>
  <c r="AL566" i="5"/>
  <c r="AJ566" i="5"/>
  <c r="AI566" i="5"/>
  <c r="AH566" i="5"/>
  <c r="AG566" i="5"/>
  <c r="BE565" i="5"/>
  <c r="CE565" i="5"/>
  <c r="AV565" i="5"/>
  <c r="BU565" i="5"/>
  <c r="BF565" i="5"/>
  <c r="CF565" i="5"/>
  <c r="BD565" i="5"/>
  <c r="CD565" i="5"/>
  <c r="AO565" i="5"/>
  <c r="BY565" i="5"/>
  <c r="BC565" i="5"/>
  <c r="BW565" i="5"/>
  <c r="AS565" i="5"/>
  <c r="BT565" i="5"/>
  <c r="AR565" i="5"/>
  <c r="BR565" i="5"/>
  <c r="AZ565" i="5"/>
  <c r="AX565" i="5"/>
  <c r="AQ565" i="5"/>
  <c r="AN565" i="5"/>
  <c r="AM565" i="5"/>
  <c r="AL565" i="5"/>
  <c r="AJ565" i="5"/>
  <c r="AI565" i="5"/>
  <c r="AH565" i="5"/>
  <c r="AG565" i="5"/>
  <c r="BE564" i="5"/>
  <c r="CE564" i="5"/>
  <c r="AV564" i="5"/>
  <c r="BU564" i="5"/>
  <c r="BF564" i="5"/>
  <c r="CF564" i="5"/>
  <c r="BD564" i="5"/>
  <c r="CD564" i="5"/>
  <c r="AO564" i="5"/>
  <c r="BY564" i="5"/>
  <c r="BC564" i="5"/>
  <c r="BW564" i="5"/>
  <c r="AS564" i="5"/>
  <c r="BT564" i="5"/>
  <c r="AR564" i="5"/>
  <c r="BR564" i="5"/>
  <c r="AZ564" i="5"/>
  <c r="AX564" i="5"/>
  <c r="AQ564" i="5"/>
  <c r="AN564" i="5"/>
  <c r="AM564" i="5"/>
  <c r="AL564" i="5"/>
  <c r="AJ564" i="5"/>
  <c r="AI564" i="5"/>
  <c r="AH564" i="5"/>
  <c r="AG564" i="5"/>
  <c r="BE563" i="5"/>
  <c r="CE563" i="5"/>
  <c r="AV563" i="5"/>
  <c r="BU563" i="5"/>
  <c r="BF563" i="5"/>
  <c r="CF563" i="5"/>
  <c r="BD563" i="5"/>
  <c r="CD563" i="5"/>
  <c r="AO563" i="5"/>
  <c r="BY563" i="5"/>
  <c r="BC563" i="5"/>
  <c r="BW563" i="5"/>
  <c r="AS563" i="5"/>
  <c r="BT563" i="5"/>
  <c r="AR563" i="5"/>
  <c r="BR563" i="5"/>
  <c r="AZ563" i="5"/>
  <c r="AX563" i="5"/>
  <c r="AQ563" i="5"/>
  <c r="AN563" i="5"/>
  <c r="AM563" i="5"/>
  <c r="AL563" i="5"/>
  <c r="AJ563" i="5"/>
  <c r="AI563" i="5"/>
  <c r="AH563" i="5"/>
  <c r="AG563" i="5"/>
  <c r="BE562" i="5"/>
  <c r="CE562" i="5"/>
  <c r="AV562" i="5"/>
  <c r="BU562" i="5"/>
  <c r="BF562" i="5"/>
  <c r="CF562" i="5"/>
  <c r="BD562" i="5"/>
  <c r="CD562" i="5"/>
  <c r="AO562" i="5"/>
  <c r="BY562" i="5"/>
  <c r="BC562" i="5"/>
  <c r="BW562" i="5"/>
  <c r="AS562" i="5"/>
  <c r="BT562" i="5"/>
  <c r="AR562" i="5"/>
  <c r="BR562" i="5"/>
  <c r="AZ562" i="5"/>
  <c r="AX562" i="5"/>
  <c r="AQ562" i="5"/>
  <c r="AN562" i="5"/>
  <c r="AM562" i="5"/>
  <c r="AL562" i="5"/>
  <c r="AJ562" i="5"/>
  <c r="AI562" i="5"/>
  <c r="AH562" i="5"/>
  <c r="AG562" i="5"/>
  <c r="BE561" i="5"/>
  <c r="CE561" i="5"/>
  <c r="AV561" i="5"/>
  <c r="BU561" i="5"/>
  <c r="BF561" i="5"/>
  <c r="CF561" i="5"/>
  <c r="BD561" i="5"/>
  <c r="CD561" i="5"/>
  <c r="AO561" i="5"/>
  <c r="BY561" i="5"/>
  <c r="BC561" i="5"/>
  <c r="BW561" i="5"/>
  <c r="AS561" i="5"/>
  <c r="BT561" i="5"/>
  <c r="AR561" i="5"/>
  <c r="BR561" i="5"/>
  <c r="AZ561" i="5"/>
  <c r="AX561" i="5"/>
  <c r="AQ561" i="5"/>
  <c r="AN561" i="5"/>
  <c r="AM561" i="5"/>
  <c r="AL561" i="5"/>
  <c r="AJ561" i="5"/>
  <c r="AI561" i="5"/>
  <c r="AH561" i="5"/>
  <c r="AG561" i="5"/>
  <c r="BE560" i="5"/>
  <c r="CE560" i="5"/>
  <c r="AV560" i="5"/>
  <c r="BU560" i="5"/>
  <c r="BF560" i="5"/>
  <c r="CF560" i="5"/>
  <c r="BD560" i="5"/>
  <c r="CD560" i="5"/>
  <c r="AO560" i="5"/>
  <c r="BY560" i="5"/>
  <c r="BC560" i="5"/>
  <c r="BW560" i="5"/>
  <c r="AS560" i="5"/>
  <c r="BT560" i="5"/>
  <c r="AR560" i="5"/>
  <c r="BR560" i="5"/>
  <c r="AZ560" i="5"/>
  <c r="AX560" i="5"/>
  <c r="AQ560" i="5"/>
  <c r="AN560" i="5"/>
  <c r="AM560" i="5"/>
  <c r="AL560" i="5"/>
  <c r="AJ560" i="5"/>
  <c r="AI560" i="5"/>
  <c r="AH560" i="5"/>
  <c r="AG560" i="5"/>
  <c r="BE559" i="5"/>
  <c r="CE559" i="5"/>
  <c r="AV559" i="5"/>
  <c r="BU559" i="5"/>
  <c r="BF559" i="5"/>
  <c r="CF559" i="5"/>
  <c r="BD559" i="5"/>
  <c r="CD559" i="5"/>
  <c r="AO559" i="5"/>
  <c r="BY559" i="5"/>
  <c r="BC559" i="5"/>
  <c r="BW559" i="5"/>
  <c r="AS559" i="5"/>
  <c r="BT559" i="5"/>
  <c r="AR559" i="5"/>
  <c r="BR559" i="5"/>
  <c r="AZ559" i="5"/>
  <c r="AX559" i="5"/>
  <c r="AQ559" i="5"/>
  <c r="AN559" i="5"/>
  <c r="AM559" i="5"/>
  <c r="AL559" i="5"/>
  <c r="AJ559" i="5"/>
  <c r="AI559" i="5"/>
  <c r="AH559" i="5"/>
  <c r="AG559" i="5"/>
  <c r="BE558" i="5"/>
  <c r="CE558" i="5"/>
  <c r="AV558" i="5"/>
  <c r="BU558" i="5"/>
  <c r="BF558" i="5"/>
  <c r="CF558" i="5"/>
  <c r="BD558" i="5"/>
  <c r="CD558" i="5"/>
  <c r="AO558" i="5"/>
  <c r="BY558" i="5"/>
  <c r="BC558" i="5"/>
  <c r="BW558" i="5"/>
  <c r="AS558" i="5"/>
  <c r="BT558" i="5"/>
  <c r="AZ558" i="5"/>
  <c r="AX558" i="5"/>
  <c r="AR558" i="5"/>
  <c r="AQ558" i="5"/>
  <c r="AN558" i="5"/>
  <c r="AM558" i="5"/>
  <c r="AL558" i="5"/>
  <c r="AJ558" i="5"/>
  <c r="AI558" i="5"/>
  <c r="AH558" i="5"/>
  <c r="AG558" i="5"/>
  <c r="BE557" i="5"/>
  <c r="CE557" i="5"/>
  <c r="AV557" i="5"/>
  <c r="BU557" i="5"/>
  <c r="BF557" i="5"/>
  <c r="CF557" i="5"/>
  <c r="BD557" i="5"/>
  <c r="CD557" i="5"/>
  <c r="AO557" i="5"/>
  <c r="BY557" i="5"/>
  <c r="BC557" i="5"/>
  <c r="BW557" i="5"/>
  <c r="AS557" i="5"/>
  <c r="BT557" i="5"/>
  <c r="AZ557" i="5"/>
  <c r="AX557" i="5"/>
  <c r="AR557" i="5"/>
  <c r="AQ557" i="5"/>
  <c r="AN557" i="5"/>
  <c r="AM557" i="5"/>
  <c r="AL557" i="5"/>
  <c r="AJ557" i="5"/>
  <c r="AI557" i="5"/>
  <c r="AH557" i="5"/>
  <c r="AG557" i="5"/>
  <c r="BE556" i="5"/>
  <c r="CE556" i="5"/>
  <c r="AV556" i="5"/>
  <c r="BU556" i="5"/>
  <c r="BF556" i="5"/>
  <c r="CF556" i="5"/>
  <c r="BD556" i="5"/>
  <c r="CD556" i="5"/>
  <c r="AO556" i="5"/>
  <c r="BY556" i="5"/>
  <c r="BC556" i="5"/>
  <c r="BW556" i="5"/>
  <c r="AS556" i="5"/>
  <c r="BT556" i="5"/>
  <c r="AZ556" i="5"/>
  <c r="AX556" i="5"/>
  <c r="AR556" i="5"/>
  <c r="AQ556" i="5"/>
  <c r="AN556" i="5"/>
  <c r="AM556" i="5"/>
  <c r="AL556" i="5"/>
  <c r="AJ556" i="5"/>
  <c r="AI556" i="5"/>
  <c r="AH556" i="5"/>
  <c r="AG556" i="5"/>
  <c r="BE555" i="5"/>
  <c r="CE555" i="5"/>
  <c r="AV555" i="5"/>
  <c r="BU555" i="5"/>
  <c r="BF555" i="5"/>
  <c r="CF555" i="5"/>
  <c r="BD555" i="5"/>
  <c r="CD555" i="5"/>
  <c r="AO555" i="5"/>
  <c r="BY555" i="5"/>
  <c r="BC555" i="5"/>
  <c r="BW555" i="5"/>
  <c r="AS555" i="5"/>
  <c r="BT555" i="5"/>
  <c r="AZ555" i="5"/>
  <c r="AX555" i="5"/>
  <c r="AR555" i="5"/>
  <c r="AQ555" i="5"/>
  <c r="AN555" i="5"/>
  <c r="AM555" i="5"/>
  <c r="AL555" i="5"/>
  <c r="AJ555" i="5"/>
  <c r="AI555" i="5"/>
  <c r="AH555" i="5"/>
  <c r="AG555" i="5"/>
  <c r="BE554" i="5"/>
  <c r="CE554" i="5"/>
  <c r="AV554" i="5"/>
  <c r="BU554" i="5"/>
  <c r="BF554" i="5"/>
  <c r="CF554" i="5"/>
  <c r="BD554" i="5"/>
  <c r="CD554" i="5"/>
  <c r="AO554" i="5"/>
  <c r="BY554" i="5"/>
  <c r="BC554" i="5"/>
  <c r="BW554" i="5"/>
  <c r="AS554" i="5"/>
  <c r="BT554" i="5"/>
  <c r="AZ554" i="5"/>
  <c r="AX554" i="5"/>
  <c r="AR554" i="5"/>
  <c r="AQ554" i="5"/>
  <c r="AN554" i="5"/>
  <c r="AM554" i="5"/>
  <c r="AL554" i="5"/>
  <c r="AJ554" i="5"/>
  <c r="AI554" i="5"/>
  <c r="AH554" i="5"/>
  <c r="AG554" i="5"/>
  <c r="BE553" i="5"/>
  <c r="CE553" i="5"/>
  <c r="AV553" i="5"/>
  <c r="BU553" i="5"/>
  <c r="BF553" i="5"/>
  <c r="CF553" i="5"/>
  <c r="BD553" i="5"/>
  <c r="CD553" i="5"/>
  <c r="AO553" i="5"/>
  <c r="BY553" i="5"/>
  <c r="BC553" i="5"/>
  <c r="BW553" i="5"/>
  <c r="AS553" i="5"/>
  <c r="BT553" i="5"/>
  <c r="AR553" i="5"/>
  <c r="BR553" i="5"/>
  <c r="AZ553" i="5"/>
  <c r="AX553" i="5"/>
  <c r="AQ553" i="5"/>
  <c r="AN553" i="5"/>
  <c r="AM553" i="5"/>
  <c r="AL553" i="5"/>
  <c r="AJ553" i="5"/>
  <c r="AI553" i="5"/>
  <c r="AH553" i="5"/>
  <c r="AG553" i="5"/>
  <c r="BE552" i="5"/>
  <c r="CE552" i="5"/>
  <c r="AV552" i="5"/>
  <c r="BU552" i="5"/>
  <c r="BF552" i="5"/>
  <c r="CF552" i="5"/>
  <c r="BD552" i="5"/>
  <c r="CD552" i="5"/>
  <c r="AO552" i="5"/>
  <c r="BY552" i="5"/>
  <c r="BC552" i="5"/>
  <c r="BW552" i="5"/>
  <c r="AS552" i="5"/>
  <c r="BT552" i="5"/>
  <c r="AZ552" i="5"/>
  <c r="AX552" i="5"/>
  <c r="AR552" i="5"/>
  <c r="AQ552" i="5"/>
  <c r="AN552" i="5"/>
  <c r="AM552" i="5"/>
  <c r="AL552" i="5"/>
  <c r="AJ552" i="5"/>
  <c r="AI552" i="5"/>
  <c r="AH552" i="5"/>
  <c r="AG552" i="5"/>
  <c r="BE551" i="5"/>
  <c r="CE551" i="5"/>
  <c r="AV551" i="5"/>
  <c r="BU551" i="5"/>
  <c r="BF551" i="5"/>
  <c r="CF551" i="5"/>
  <c r="BD551" i="5"/>
  <c r="CD551" i="5"/>
  <c r="AO551" i="5"/>
  <c r="BY551" i="5"/>
  <c r="BC551" i="5"/>
  <c r="BW551" i="5"/>
  <c r="AS551" i="5"/>
  <c r="BT551" i="5"/>
  <c r="AR551" i="5"/>
  <c r="BR551" i="5"/>
  <c r="AZ551" i="5"/>
  <c r="AX551" i="5"/>
  <c r="AQ551" i="5"/>
  <c r="AN551" i="5"/>
  <c r="AM551" i="5"/>
  <c r="AL551" i="5"/>
  <c r="AJ551" i="5"/>
  <c r="AI551" i="5"/>
  <c r="AH551" i="5"/>
  <c r="AG551" i="5"/>
  <c r="BE550" i="5"/>
  <c r="CE550" i="5"/>
  <c r="AV550" i="5"/>
  <c r="BU550" i="5"/>
  <c r="BF550" i="5"/>
  <c r="CF550" i="5"/>
  <c r="BD550" i="5"/>
  <c r="CD550" i="5"/>
  <c r="AO550" i="5"/>
  <c r="BY550" i="5"/>
  <c r="BC550" i="5"/>
  <c r="BW550" i="5"/>
  <c r="AS550" i="5"/>
  <c r="BT550" i="5"/>
  <c r="AR550" i="5"/>
  <c r="BR550" i="5"/>
  <c r="AZ550" i="5"/>
  <c r="AX550" i="5"/>
  <c r="AQ550" i="5"/>
  <c r="AN550" i="5"/>
  <c r="AM550" i="5"/>
  <c r="AL550" i="5"/>
  <c r="AJ550" i="5"/>
  <c r="AI550" i="5"/>
  <c r="AH550" i="5"/>
  <c r="AG550" i="5"/>
  <c r="BE549" i="5"/>
  <c r="CE549" i="5"/>
  <c r="AV549" i="5"/>
  <c r="BU549" i="5"/>
  <c r="BF549" i="5"/>
  <c r="CF549" i="5"/>
  <c r="BD549" i="5"/>
  <c r="CD549" i="5"/>
  <c r="AO549" i="5"/>
  <c r="BY549" i="5"/>
  <c r="BC549" i="5"/>
  <c r="BW549" i="5"/>
  <c r="AS549" i="5"/>
  <c r="BT549" i="5"/>
  <c r="AR549" i="5"/>
  <c r="BR549" i="5"/>
  <c r="AZ549" i="5"/>
  <c r="AX549" i="5"/>
  <c r="AQ549" i="5"/>
  <c r="AN549" i="5"/>
  <c r="AM549" i="5"/>
  <c r="AL549" i="5"/>
  <c r="AJ549" i="5"/>
  <c r="AI549" i="5"/>
  <c r="AH549" i="5"/>
  <c r="AG549" i="5"/>
  <c r="BE548" i="5"/>
  <c r="CE548" i="5"/>
  <c r="AV548" i="5"/>
  <c r="BU548" i="5"/>
  <c r="BF548" i="5"/>
  <c r="CF548" i="5"/>
  <c r="BD548" i="5"/>
  <c r="CD548" i="5"/>
  <c r="AO548" i="5"/>
  <c r="BY548" i="5"/>
  <c r="BC548" i="5"/>
  <c r="BW548" i="5"/>
  <c r="AS548" i="5"/>
  <c r="BT548" i="5"/>
  <c r="AR548" i="5"/>
  <c r="BR548" i="5"/>
  <c r="AZ548" i="5"/>
  <c r="AX548" i="5"/>
  <c r="AQ548" i="5"/>
  <c r="AN548" i="5"/>
  <c r="AM548" i="5"/>
  <c r="AL548" i="5"/>
  <c r="AJ548" i="5"/>
  <c r="AI548" i="5"/>
  <c r="AH548" i="5"/>
  <c r="AG548" i="5"/>
  <c r="BE547" i="5"/>
  <c r="CE547" i="5"/>
  <c r="AV547" i="5"/>
  <c r="BU547" i="5"/>
  <c r="BF547" i="5"/>
  <c r="CF547" i="5"/>
  <c r="BD547" i="5"/>
  <c r="CD547" i="5"/>
  <c r="AO547" i="5"/>
  <c r="BY547" i="5"/>
  <c r="BC547" i="5"/>
  <c r="BW547" i="5"/>
  <c r="AS547" i="5"/>
  <c r="BT547" i="5"/>
  <c r="AR547" i="5"/>
  <c r="BR547" i="5"/>
  <c r="AZ547" i="5"/>
  <c r="AX547" i="5"/>
  <c r="AQ547" i="5"/>
  <c r="AN547" i="5"/>
  <c r="AM547" i="5"/>
  <c r="AL547" i="5"/>
  <c r="AJ547" i="5"/>
  <c r="AI547" i="5"/>
  <c r="AH547" i="5"/>
  <c r="AG547" i="5"/>
  <c r="BE546" i="5"/>
  <c r="CE546" i="5"/>
  <c r="AV546" i="5"/>
  <c r="BU546" i="5"/>
  <c r="BF546" i="5"/>
  <c r="CF546" i="5"/>
  <c r="BD546" i="5"/>
  <c r="CD546" i="5"/>
  <c r="BY546" i="5"/>
  <c r="BC546" i="5"/>
  <c r="BW546" i="5"/>
  <c r="AS546" i="5"/>
  <c r="BT546" i="5"/>
  <c r="AR546" i="5"/>
  <c r="BR546" i="5"/>
  <c r="AZ546" i="5"/>
  <c r="AX546" i="5"/>
  <c r="AQ546" i="5"/>
  <c r="AL546" i="5"/>
  <c r="AJ546" i="5"/>
  <c r="AI546" i="5"/>
  <c r="AH546" i="5"/>
  <c r="AG546" i="5"/>
  <c r="BE545" i="5"/>
  <c r="CE545" i="5"/>
  <c r="AV545" i="5"/>
  <c r="BU545" i="5"/>
  <c r="BF545" i="5"/>
  <c r="CF545" i="5"/>
  <c r="BD545" i="5"/>
  <c r="CD545" i="5"/>
  <c r="BY545" i="5"/>
  <c r="BC545" i="5"/>
  <c r="BW545" i="5"/>
  <c r="AS545" i="5"/>
  <c r="BT545" i="5"/>
  <c r="AR545" i="5"/>
  <c r="BR545" i="5"/>
  <c r="AZ545" i="5"/>
  <c r="AX545" i="5"/>
  <c r="AQ545" i="5"/>
  <c r="AL545" i="5"/>
  <c r="AJ545" i="5"/>
  <c r="AI545" i="5"/>
  <c r="AH545" i="5"/>
  <c r="AG545" i="5"/>
  <c r="BE544" i="5"/>
  <c r="CE544" i="5"/>
  <c r="AV544" i="5"/>
  <c r="BU544" i="5"/>
  <c r="BF544" i="5"/>
  <c r="CF544" i="5"/>
  <c r="BD544" i="5"/>
  <c r="CD544" i="5"/>
  <c r="BY544" i="5"/>
  <c r="BC544" i="5"/>
  <c r="BW544" i="5"/>
  <c r="AS544" i="5"/>
  <c r="BT544" i="5"/>
  <c r="AR544" i="5"/>
  <c r="BR544" i="5"/>
  <c r="BG544" i="5"/>
  <c r="AZ544" i="5"/>
  <c r="AX544" i="5"/>
  <c r="AQ544" i="5"/>
  <c r="AL544" i="5"/>
  <c r="AJ544" i="5"/>
  <c r="AI544" i="5"/>
  <c r="AH544" i="5"/>
  <c r="AG544" i="5"/>
  <c r="BE543" i="5"/>
  <c r="CE543" i="5"/>
  <c r="AV543" i="5"/>
  <c r="BU543" i="5"/>
  <c r="BF543" i="5"/>
  <c r="CF543" i="5"/>
  <c r="BD543" i="5"/>
  <c r="CD543" i="5"/>
  <c r="BY543" i="5"/>
  <c r="BC543" i="5"/>
  <c r="BW543" i="5"/>
  <c r="AS543" i="5"/>
  <c r="BT543" i="5"/>
  <c r="AR543" i="5"/>
  <c r="BR543" i="5"/>
  <c r="BG543" i="5"/>
  <c r="AZ543" i="5"/>
  <c r="AX543" i="5"/>
  <c r="AW543" i="5"/>
  <c r="AQ543" i="5"/>
  <c r="AL543" i="5"/>
  <c r="AJ543" i="5"/>
  <c r="AI543" i="5"/>
  <c r="AH543" i="5"/>
  <c r="AG543" i="5"/>
  <c r="BE542" i="5"/>
  <c r="CE542" i="5"/>
  <c r="AV542" i="5"/>
  <c r="BU542" i="5"/>
  <c r="BF542" i="5"/>
  <c r="CF542" i="5"/>
  <c r="BD542" i="5"/>
  <c r="CD542" i="5"/>
  <c r="BY542" i="5"/>
  <c r="BC542" i="5"/>
  <c r="BW542" i="5"/>
  <c r="AS542" i="5"/>
  <c r="BT542" i="5"/>
  <c r="AZ542" i="5"/>
  <c r="AX542" i="5"/>
  <c r="AW542" i="5"/>
  <c r="AR542" i="5"/>
  <c r="AQ542" i="5"/>
  <c r="AL542" i="5"/>
  <c r="AJ542" i="5"/>
  <c r="AI542" i="5"/>
  <c r="AH542" i="5"/>
  <c r="AG542" i="5"/>
  <c r="BE541" i="5"/>
  <c r="CE541" i="5"/>
  <c r="AV541" i="5"/>
  <c r="BU541" i="5"/>
  <c r="BF541" i="5"/>
  <c r="CF541" i="5"/>
  <c r="BD541" i="5"/>
  <c r="CD541" i="5"/>
  <c r="BY541" i="5"/>
  <c r="BC541" i="5"/>
  <c r="BW541" i="5"/>
  <c r="AS541" i="5"/>
  <c r="BT541" i="5"/>
  <c r="AZ541" i="5"/>
  <c r="AX541" i="5"/>
  <c r="AW541" i="5"/>
  <c r="AR541" i="5"/>
  <c r="AQ541" i="5"/>
  <c r="AL541" i="5"/>
  <c r="AJ541" i="5"/>
  <c r="AI541" i="5"/>
  <c r="AH541" i="5"/>
  <c r="AG541" i="5"/>
  <c r="BE540" i="5"/>
  <c r="CE540" i="5"/>
  <c r="AV540" i="5"/>
  <c r="BU540" i="5"/>
  <c r="BF540" i="5"/>
  <c r="CF540" i="5"/>
  <c r="BD540" i="5"/>
  <c r="CD540" i="5"/>
  <c r="BY540" i="5"/>
  <c r="BC540" i="5"/>
  <c r="BW540" i="5"/>
  <c r="AS540" i="5"/>
  <c r="BT540" i="5"/>
  <c r="AR540" i="5"/>
  <c r="BR540" i="5"/>
  <c r="AZ540" i="5"/>
  <c r="AX540" i="5"/>
  <c r="AW540" i="5"/>
  <c r="AQ540" i="5"/>
  <c r="AL540" i="5"/>
  <c r="AJ540" i="5"/>
  <c r="AI540" i="5"/>
  <c r="AH540" i="5"/>
  <c r="AG540" i="5"/>
  <c r="BE539" i="5"/>
  <c r="CE539" i="5"/>
  <c r="AV539" i="5"/>
  <c r="BU539" i="5"/>
  <c r="BF539" i="5"/>
  <c r="CF539" i="5"/>
  <c r="BD539" i="5"/>
  <c r="CD539" i="5"/>
  <c r="BY539" i="5"/>
  <c r="BC539" i="5"/>
  <c r="BW539" i="5"/>
  <c r="AS539" i="5"/>
  <c r="BT539" i="5"/>
  <c r="AZ539" i="5"/>
  <c r="AX539" i="5"/>
  <c r="AW539" i="5"/>
  <c r="AR539" i="5"/>
  <c r="AQ539" i="5"/>
  <c r="AL539" i="5"/>
  <c r="AJ539" i="5"/>
  <c r="AI539" i="5"/>
  <c r="AH539" i="5"/>
  <c r="AG539" i="5"/>
  <c r="BE538" i="5"/>
  <c r="CE538" i="5"/>
  <c r="AV538" i="5"/>
  <c r="BU538" i="5"/>
  <c r="BF538" i="5"/>
  <c r="CF538" i="5"/>
  <c r="BD538" i="5"/>
  <c r="CD538" i="5"/>
  <c r="BY538" i="5"/>
  <c r="BC538" i="5"/>
  <c r="BW538" i="5"/>
  <c r="AS538" i="5"/>
  <c r="BT538" i="5"/>
  <c r="AZ538" i="5"/>
  <c r="AX538" i="5"/>
  <c r="AR538" i="5"/>
  <c r="AQ538" i="5"/>
  <c r="AL538" i="5"/>
  <c r="AJ538" i="5"/>
  <c r="AI538" i="5"/>
  <c r="AH538" i="5"/>
  <c r="AG538" i="5"/>
  <c r="BE537" i="5"/>
  <c r="CE537" i="5"/>
  <c r="AV537" i="5"/>
  <c r="BU537" i="5"/>
  <c r="BF537" i="5"/>
  <c r="CF537" i="5"/>
  <c r="BD537" i="5"/>
  <c r="CD537" i="5"/>
  <c r="BY537" i="5"/>
  <c r="BC537" i="5"/>
  <c r="BW537" i="5"/>
  <c r="AS537" i="5"/>
  <c r="BT537" i="5"/>
  <c r="AZ537" i="5"/>
  <c r="AX537" i="5"/>
  <c r="AW537" i="5"/>
  <c r="AR537" i="5"/>
  <c r="AQ537" i="5"/>
  <c r="AL537" i="5"/>
  <c r="AJ537" i="5"/>
  <c r="AI537" i="5"/>
  <c r="AH537" i="5"/>
  <c r="AG537" i="5"/>
  <c r="BE536" i="5"/>
  <c r="CE536" i="5"/>
  <c r="AV536" i="5"/>
  <c r="BU536" i="5"/>
  <c r="BF536" i="5"/>
  <c r="CF536" i="5"/>
  <c r="BD536" i="5"/>
  <c r="CD536" i="5"/>
  <c r="BY536" i="5"/>
  <c r="BC536" i="5"/>
  <c r="BW536" i="5"/>
  <c r="AS536" i="5"/>
  <c r="BT536" i="5"/>
  <c r="AZ536" i="5"/>
  <c r="AX536" i="5"/>
  <c r="AW536" i="5"/>
  <c r="AR536" i="5"/>
  <c r="AQ536" i="5"/>
  <c r="AL536" i="5"/>
  <c r="AJ536" i="5"/>
  <c r="AI536" i="5"/>
  <c r="AH536" i="5"/>
  <c r="AG536" i="5"/>
  <c r="BE535" i="5"/>
  <c r="CE535" i="5"/>
  <c r="AV535" i="5"/>
  <c r="BU535" i="5"/>
  <c r="BF535" i="5"/>
  <c r="CF535" i="5"/>
  <c r="BD535" i="5"/>
  <c r="CD535" i="5"/>
  <c r="BY535" i="5"/>
  <c r="BC535" i="5"/>
  <c r="BW535" i="5"/>
  <c r="AS535" i="5"/>
  <c r="BT535" i="5"/>
  <c r="AZ535" i="5"/>
  <c r="AX535" i="5"/>
  <c r="AW535" i="5"/>
  <c r="AR535" i="5"/>
  <c r="AQ535" i="5"/>
  <c r="AL535" i="5"/>
  <c r="AJ535" i="5"/>
  <c r="AI535" i="5"/>
  <c r="AH535" i="5"/>
  <c r="AG535" i="5"/>
  <c r="BE534" i="5"/>
  <c r="CE534" i="5"/>
  <c r="AV534" i="5"/>
  <c r="BU534" i="5"/>
  <c r="BF534" i="5"/>
  <c r="CF534" i="5"/>
  <c r="BD534" i="5"/>
  <c r="CD534" i="5"/>
  <c r="BY534" i="5"/>
  <c r="BC534" i="5"/>
  <c r="BW534" i="5"/>
  <c r="AS534" i="5"/>
  <c r="BT534" i="5"/>
  <c r="AZ534" i="5"/>
  <c r="AX534" i="5"/>
  <c r="AW534" i="5"/>
  <c r="AR534" i="5"/>
  <c r="AQ534" i="5"/>
  <c r="AL534" i="5"/>
  <c r="AJ534" i="5"/>
  <c r="AI534" i="5"/>
  <c r="AH534" i="5"/>
  <c r="AG534" i="5"/>
  <c r="BE533" i="5"/>
  <c r="CE533" i="5"/>
  <c r="AV533" i="5"/>
  <c r="BU533" i="5"/>
  <c r="BF533" i="5"/>
  <c r="CF533" i="5"/>
  <c r="BD533" i="5"/>
  <c r="CD533" i="5"/>
  <c r="BY533" i="5"/>
  <c r="BC533" i="5"/>
  <c r="BW533" i="5"/>
  <c r="AS533" i="5"/>
  <c r="BT533" i="5"/>
  <c r="BA533" i="5"/>
  <c r="AZ533" i="5"/>
  <c r="AX533" i="5"/>
  <c r="AW533" i="5"/>
  <c r="AR533" i="5"/>
  <c r="AQ533" i="5"/>
  <c r="AL533" i="5"/>
  <c r="AJ533" i="5"/>
  <c r="AI533" i="5"/>
  <c r="AH533" i="5"/>
  <c r="AG533" i="5"/>
  <c r="BE532" i="5"/>
  <c r="CE532" i="5"/>
  <c r="AV532" i="5"/>
  <c r="BU532" i="5"/>
  <c r="BF532" i="5"/>
  <c r="CF532" i="5"/>
  <c r="BD532" i="5"/>
  <c r="CD532" i="5"/>
  <c r="BY532" i="5"/>
  <c r="BC532" i="5"/>
  <c r="BW532" i="5"/>
  <c r="AS532" i="5"/>
  <c r="BT532" i="5"/>
  <c r="AR532" i="5"/>
  <c r="BR532" i="5"/>
  <c r="BA532" i="5"/>
  <c r="AZ532" i="5"/>
  <c r="AX532" i="5"/>
  <c r="AW532" i="5"/>
  <c r="AQ532" i="5"/>
  <c r="AL532" i="5"/>
  <c r="AJ532" i="5"/>
  <c r="AI532" i="5"/>
  <c r="AH532" i="5"/>
  <c r="AG532" i="5"/>
  <c r="BE531" i="5"/>
  <c r="CE531" i="5"/>
  <c r="AV531" i="5"/>
  <c r="BU531" i="5"/>
  <c r="BF531" i="5"/>
  <c r="CF531" i="5"/>
  <c r="BD531" i="5"/>
  <c r="CD531" i="5"/>
  <c r="BY531" i="5"/>
  <c r="BC531" i="5"/>
  <c r="BW531" i="5"/>
  <c r="AS531" i="5"/>
  <c r="BT531" i="5"/>
  <c r="BA531" i="5"/>
  <c r="AZ531" i="5"/>
  <c r="AX531" i="5"/>
  <c r="AW531" i="5"/>
  <c r="AR531" i="5"/>
  <c r="AQ531" i="5"/>
  <c r="AL531" i="5"/>
  <c r="AJ531" i="5"/>
  <c r="AI531" i="5"/>
  <c r="AH531" i="5"/>
  <c r="AG531" i="5"/>
  <c r="BE530" i="5"/>
  <c r="CE530" i="5"/>
  <c r="AV530" i="5"/>
  <c r="BU530" i="5"/>
  <c r="BF530" i="5"/>
  <c r="CF530" i="5"/>
  <c r="BD530" i="5"/>
  <c r="CD530" i="5"/>
  <c r="BY530" i="5"/>
  <c r="BC530" i="5"/>
  <c r="BW530" i="5"/>
  <c r="AS530" i="5"/>
  <c r="BT530" i="5"/>
  <c r="AR530" i="5"/>
  <c r="BR530" i="5"/>
  <c r="BA530" i="5"/>
  <c r="AZ530" i="5"/>
  <c r="AX530" i="5"/>
  <c r="AW530" i="5"/>
  <c r="AQ530" i="5"/>
  <c r="AL530" i="5"/>
  <c r="AJ530" i="5"/>
  <c r="AI530" i="5"/>
  <c r="AH530" i="5"/>
  <c r="AG530" i="5"/>
  <c r="BE529" i="5"/>
  <c r="CE529" i="5"/>
  <c r="AV529" i="5"/>
  <c r="BU529" i="5"/>
  <c r="BF529" i="5"/>
  <c r="CF529" i="5"/>
  <c r="BD529" i="5"/>
  <c r="CD529" i="5"/>
  <c r="BY529" i="5"/>
  <c r="BC529" i="5"/>
  <c r="BW529" i="5"/>
  <c r="AS529" i="5"/>
  <c r="BT529" i="5"/>
  <c r="BA529" i="5"/>
  <c r="AZ529" i="5"/>
  <c r="AX529" i="5"/>
  <c r="AR529" i="5"/>
  <c r="AQ529" i="5"/>
  <c r="AL529" i="5"/>
  <c r="AJ529" i="5"/>
  <c r="AI529" i="5"/>
  <c r="AH529" i="5"/>
  <c r="AG529" i="5"/>
  <c r="BE528" i="5"/>
  <c r="CE528" i="5"/>
  <c r="AV528" i="5"/>
  <c r="BU528" i="5"/>
  <c r="BF528" i="5"/>
  <c r="CF528" i="5"/>
  <c r="BD528" i="5"/>
  <c r="CD528" i="5"/>
  <c r="BY528" i="5"/>
  <c r="BC528" i="5"/>
  <c r="BW528" i="5"/>
  <c r="AS528" i="5"/>
  <c r="BT528" i="5"/>
  <c r="BA528" i="5"/>
  <c r="AZ528" i="5"/>
  <c r="AX528" i="5"/>
  <c r="AW528" i="5"/>
  <c r="AR528" i="5"/>
  <c r="AQ528" i="5"/>
  <c r="AL528" i="5"/>
  <c r="AJ528" i="5"/>
  <c r="AI528" i="5"/>
  <c r="AH528" i="5"/>
  <c r="AG528" i="5"/>
  <c r="BE527" i="5"/>
  <c r="CE527" i="5"/>
  <c r="AV527" i="5"/>
  <c r="BU527" i="5"/>
  <c r="BF527" i="5"/>
  <c r="CF527" i="5"/>
  <c r="BD527" i="5"/>
  <c r="CD527" i="5"/>
  <c r="BY527" i="5"/>
  <c r="BC527" i="5"/>
  <c r="BW527" i="5"/>
  <c r="AS527" i="5"/>
  <c r="BT527" i="5"/>
  <c r="BA527" i="5"/>
  <c r="AZ527" i="5"/>
  <c r="AX527" i="5"/>
  <c r="AW527" i="5"/>
  <c r="AR527" i="5"/>
  <c r="AQ527" i="5"/>
  <c r="AL527" i="5"/>
  <c r="AJ527" i="5"/>
  <c r="AI527" i="5"/>
  <c r="AH527" i="5"/>
  <c r="AG527" i="5"/>
  <c r="BE526" i="5"/>
  <c r="CE526" i="5"/>
  <c r="AV526" i="5"/>
  <c r="BU526" i="5"/>
  <c r="BF526" i="5"/>
  <c r="CF526" i="5"/>
  <c r="BD526" i="5"/>
  <c r="CD526" i="5"/>
  <c r="BY526" i="5"/>
  <c r="BC526" i="5"/>
  <c r="BW526" i="5"/>
  <c r="AS526" i="5"/>
  <c r="BT526" i="5"/>
  <c r="BA526" i="5"/>
  <c r="AZ526" i="5"/>
  <c r="AX526" i="5"/>
  <c r="AW526" i="5"/>
  <c r="AR526" i="5"/>
  <c r="AQ526" i="5"/>
  <c r="AL526" i="5"/>
  <c r="AJ526" i="5"/>
  <c r="AI526" i="5"/>
  <c r="AH526" i="5"/>
  <c r="AG526" i="5"/>
  <c r="BE525" i="5"/>
  <c r="CE525" i="5"/>
  <c r="AV525" i="5"/>
  <c r="BU525" i="5"/>
  <c r="BF525" i="5"/>
  <c r="CF525" i="5"/>
  <c r="BD525" i="5"/>
  <c r="CD525" i="5"/>
  <c r="BY525" i="5"/>
  <c r="BC525" i="5"/>
  <c r="BW525" i="5"/>
  <c r="AS525" i="5"/>
  <c r="BT525" i="5"/>
  <c r="BA525" i="5"/>
  <c r="AZ525" i="5"/>
  <c r="AX525" i="5"/>
  <c r="AW525" i="5"/>
  <c r="AR525" i="5"/>
  <c r="AQ525" i="5"/>
  <c r="AL525" i="5"/>
  <c r="AJ525" i="5"/>
  <c r="AI525" i="5"/>
  <c r="AH525" i="5"/>
  <c r="AG525" i="5"/>
  <c r="BE524" i="5"/>
  <c r="CE524" i="5"/>
  <c r="AV524" i="5"/>
  <c r="BU524" i="5"/>
  <c r="BF524" i="5"/>
  <c r="CF524" i="5"/>
  <c r="BD524" i="5"/>
  <c r="CD524" i="5"/>
  <c r="BY524" i="5"/>
  <c r="BC524" i="5"/>
  <c r="BW524" i="5"/>
  <c r="AS524" i="5"/>
  <c r="BT524" i="5"/>
  <c r="BA524" i="5"/>
  <c r="AZ524" i="5"/>
  <c r="AX524" i="5"/>
  <c r="AW524" i="5"/>
  <c r="AR524" i="5"/>
  <c r="AQ524" i="5"/>
  <c r="AL524" i="5"/>
  <c r="AJ524" i="5"/>
  <c r="AI524" i="5"/>
  <c r="AH524" i="5"/>
  <c r="AG524" i="5"/>
  <c r="BE523" i="5"/>
  <c r="CE523" i="5"/>
  <c r="AV523" i="5"/>
  <c r="BU523" i="5"/>
  <c r="BF523" i="5"/>
  <c r="CF523" i="5"/>
  <c r="BD523" i="5"/>
  <c r="CD523" i="5"/>
  <c r="BY523" i="5"/>
  <c r="BC523" i="5"/>
  <c r="BW523" i="5"/>
  <c r="AS523" i="5"/>
  <c r="BT523" i="5"/>
  <c r="AR523" i="5"/>
  <c r="BR523" i="5"/>
  <c r="BA523" i="5"/>
  <c r="AZ523" i="5"/>
  <c r="AX523" i="5"/>
  <c r="AW523" i="5"/>
  <c r="AQ523" i="5"/>
  <c r="AL523" i="5"/>
  <c r="AJ523" i="5"/>
  <c r="AI523" i="5"/>
  <c r="AH523" i="5"/>
  <c r="AG523" i="5"/>
  <c r="BE522" i="5"/>
  <c r="CE522" i="5"/>
  <c r="AV522" i="5"/>
  <c r="BU522" i="5"/>
  <c r="BF522" i="5"/>
  <c r="CF522" i="5"/>
  <c r="BD522" i="5"/>
  <c r="CD522" i="5"/>
  <c r="BY522" i="5"/>
  <c r="BC522" i="5"/>
  <c r="BW522" i="5"/>
  <c r="AS522" i="5"/>
  <c r="BT522" i="5"/>
  <c r="AR522" i="5"/>
  <c r="BR522" i="5"/>
  <c r="BB522" i="5"/>
  <c r="BA522" i="5"/>
  <c r="AZ522" i="5"/>
  <c r="AX522" i="5"/>
  <c r="AQ522" i="5"/>
  <c r="AL522" i="5"/>
  <c r="AJ522" i="5"/>
  <c r="AI522" i="5"/>
  <c r="AH522" i="5"/>
  <c r="AG522" i="5"/>
  <c r="BE521" i="5"/>
  <c r="CE521" i="5"/>
  <c r="AV521" i="5"/>
  <c r="BU521" i="5"/>
  <c r="BF521" i="5"/>
  <c r="CF521" i="5"/>
  <c r="BD521" i="5"/>
  <c r="CD521" i="5"/>
  <c r="BY521" i="5"/>
  <c r="BC521" i="5"/>
  <c r="BW521" i="5"/>
  <c r="AS521" i="5"/>
  <c r="BT521" i="5"/>
  <c r="AR521" i="5"/>
  <c r="BR521" i="5"/>
  <c r="BB521" i="5"/>
  <c r="BA521" i="5"/>
  <c r="AZ521" i="5"/>
  <c r="AX521" i="5"/>
  <c r="AQ521" i="5"/>
  <c r="AL521" i="5"/>
  <c r="AJ521" i="5"/>
  <c r="AI521" i="5"/>
  <c r="AH521" i="5"/>
  <c r="AG521" i="5"/>
  <c r="BE520" i="5"/>
  <c r="CE520" i="5"/>
  <c r="AV520" i="5"/>
  <c r="BU520" i="5"/>
  <c r="BF520" i="5"/>
  <c r="CF520" i="5"/>
  <c r="BD520" i="5"/>
  <c r="CD520" i="5"/>
  <c r="BY520" i="5"/>
  <c r="BC520" i="5"/>
  <c r="BW520" i="5"/>
  <c r="AS520" i="5"/>
  <c r="BT520" i="5"/>
  <c r="AR520" i="5"/>
  <c r="BR520" i="5"/>
  <c r="BA520" i="5"/>
  <c r="AZ520" i="5"/>
  <c r="AX520" i="5"/>
  <c r="AW520" i="5"/>
  <c r="AQ520" i="5"/>
  <c r="AL520" i="5"/>
  <c r="AJ520" i="5"/>
  <c r="AI520" i="5"/>
  <c r="AH520" i="5"/>
  <c r="AG520" i="5"/>
  <c r="BE519" i="5"/>
  <c r="CE519" i="5"/>
  <c r="AV519" i="5"/>
  <c r="BU519" i="5"/>
  <c r="BF519" i="5"/>
  <c r="CF519" i="5"/>
  <c r="BD519" i="5"/>
  <c r="CD519" i="5"/>
  <c r="BY519" i="5"/>
  <c r="BC519" i="5"/>
  <c r="BW519" i="5"/>
  <c r="AS519" i="5"/>
  <c r="BT519" i="5"/>
  <c r="AR519" i="5"/>
  <c r="BR519" i="5"/>
  <c r="BA519" i="5"/>
  <c r="AZ519" i="5"/>
  <c r="AX519" i="5"/>
  <c r="AQ519" i="5"/>
  <c r="AL519" i="5"/>
  <c r="AJ519" i="5"/>
  <c r="AI519" i="5"/>
  <c r="AH519" i="5"/>
  <c r="AG519" i="5"/>
  <c r="BE518" i="5"/>
  <c r="CE518" i="5"/>
  <c r="AV518" i="5"/>
  <c r="BU518" i="5"/>
  <c r="BF518" i="5"/>
  <c r="CF518" i="5"/>
  <c r="BD518" i="5"/>
  <c r="CD518" i="5"/>
  <c r="BY518" i="5"/>
  <c r="BC518" i="5"/>
  <c r="BW518" i="5"/>
  <c r="AS518" i="5"/>
  <c r="BT518" i="5"/>
  <c r="AR518" i="5"/>
  <c r="BR518" i="5"/>
  <c r="BA518" i="5"/>
  <c r="AZ518" i="5"/>
  <c r="AX518" i="5"/>
  <c r="AQ518" i="5"/>
  <c r="AL518" i="5"/>
  <c r="AJ518" i="5"/>
  <c r="AI518" i="5"/>
  <c r="AH518" i="5"/>
  <c r="AG518" i="5"/>
  <c r="BE517" i="5"/>
  <c r="CE517" i="5"/>
  <c r="AV517" i="5"/>
  <c r="BU517" i="5"/>
  <c r="BF517" i="5"/>
  <c r="CF517" i="5"/>
  <c r="BD517" i="5"/>
  <c r="CD517" i="5"/>
  <c r="BY517" i="5"/>
  <c r="BC517" i="5"/>
  <c r="BW517" i="5"/>
  <c r="AS517" i="5"/>
  <c r="BT517" i="5"/>
  <c r="BA517" i="5"/>
  <c r="AZ517" i="5"/>
  <c r="AX517" i="5"/>
  <c r="AR517" i="5"/>
  <c r="AQ517" i="5"/>
  <c r="AL517" i="5"/>
  <c r="AJ517" i="5"/>
  <c r="AI517" i="5"/>
  <c r="AH517" i="5"/>
  <c r="AG517" i="5"/>
  <c r="BE516" i="5"/>
  <c r="CE516" i="5"/>
  <c r="AV516" i="5"/>
  <c r="BU516" i="5"/>
  <c r="BF516" i="5"/>
  <c r="CF516" i="5"/>
  <c r="BD516" i="5"/>
  <c r="CD516" i="5"/>
  <c r="BY516" i="5"/>
  <c r="BC516" i="5"/>
  <c r="BW516" i="5"/>
  <c r="AS516" i="5"/>
  <c r="BT516" i="5"/>
  <c r="BA516" i="5"/>
  <c r="AZ516" i="5"/>
  <c r="AX516" i="5"/>
  <c r="AR516" i="5"/>
  <c r="AQ516" i="5"/>
  <c r="AL516" i="5"/>
  <c r="AJ516" i="5"/>
  <c r="AI516" i="5"/>
  <c r="AH516" i="5"/>
  <c r="AG516" i="5"/>
  <c r="BE515" i="5"/>
  <c r="CE515" i="5"/>
  <c r="AV515" i="5"/>
  <c r="BU515" i="5"/>
  <c r="BF515" i="5"/>
  <c r="CF515" i="5"/>
  <c r="BD515" i="5"/>
  <c r="CD515" i="5"/>
  <c r="BY515" i="5"/>
  <c r="BC515" i="5"/>
  <c r="BW515" i="5"/>
  <c r="AS515" i="5"/>
  <c r="BT515" i="5"/>
  <c r="BA515" i="5"/>
  <c r="AZ515" i="5"/>
  <c r="AX515" i="5"/>
  <c r="AW515" i="5"/>
  <c r="AR515" i="5"/>
  <c r="AQ515" i="5"/>
  <c r="AL515" i="5"/>
  <c r="AJ515" i="5"/>
  <c r="AI515" i="5"/>
  <c r="AH515" i="5"/>
  <c r="AG515" i="5"/>
  <c r="BE514" i="5"/>
  <c r="CE514" i="5"/>
  <c r="AV514" i="5"/>
  <c r="BU514" i="5"/>
  <c r="BF514" i="5"/>
  <c r="CF514" i="5"/>
  <c r="BD514" i="5"/>
  <c r="CD514" i="5"/>
  <c r="BY514" i="5"/>
  <c r="BC514" i="5"/>
  <c r="BW514" i="5"/>
  <c r="AS514" i="5"/>
  <c r="BT514" i="5"/>
  <c r="BA514" i="5"/>
  <c r="AZ514" i="5"/>
  <c r="AX514" i="5"/>
  <c r="AW514" i="5"/>
  <c r="AR514" i="5"/>
  <c r="AQ514" i="5"/>
  <c r="AL514" i="5"/>
  <c r="AJ514" i="5"/>
  <c r="AI514" i="5"/>
  <c r="AH514" i="5"/>
  <c r="AG514" i="5"/>
  <c r="BE513" i="5"/>
  <c r="CE513" i="5"/>
  <c r="AV513" i="5"/>
  <c r="BU513" i="5"/>
  <c r="BF513" i="5"/>
  <c r="CF513" i="5"/>
  <c r="BD513" i="5"/>
  <c r="CD513" i="5"/>
  <c r="BY513" i="5"/>
  <c r="BC513" i="5"/>
  <c r="BW513" i="5"/>
  <c r="AS513" i="5"/>
  <c r="BT513" i="5"/>
  <c r="BA513" i="5"/>
  <c r="AZ513" i="5"/>
  <c r="AX513" i="5"/>
  <c r="AW513" i="5"/>
  <c r="AR513" i="5"/>
  <c r="AQ513" i="5"/>
  <c r="AL513" i="5"/>
  <c r="AJ513" i="5"/>
  <c r="AI513" i="5"/>
  <c r="AH513" i="5"/>
  <c r="AG513" i="5"/>
  <c r="BE512" i="5"/>
  <c r="CE512" i="5"/>
  <c r="AV512" i="5"/>
  <c r="BU512" i="5"/>
  <c r="BF512" i="5"/>
  <c r="CF512" i="5"/>
  <c r="BD512" i="5"/>
  <c r="CD512" i="5"/>
  <c r="BY512" i="5"/>
  <c r="BC512" i="5"/>
  <c r="BW512" i="5"/>
  <c r="AS512" i="5"/>
  <c r="BT512" i="5"/>
  <c r="BA512" i="5"/>
  <c r="AZ512" i="5"/>
  <c r="AX512" i="5"/>
  <c r="AW512" i="5"/>
  <c r="AR512" i="5"/>
  <c r="AQ512" i="5"/>
  <c r="AL512" i="5"/>
  <c r="AJ512" i="5"/>
  <c r="AI512" i="5"/>
  <c r="AH512" i="5"/>
  <c r="AG512" i="5"/>
  <c r="BE511" i="5"/>
  <c r="CE511" i="5"/>
  <c r="AV511" i="5"/>
  <c r="BU511" i="5"/>
  <c r="BF511" i="5"/>
  <c r="CF511" i="5"/>
  <c r="BD511" i="5"/>
  <c r="CD511" i="5"/>
  <c r="BY511" i="5"/>
  <c r="BC511" i="5"/>
  <c r="BW511" i="5"/>
  <c r="AS511" i="5"/>
  <c r="BT511" i="5"/>
  <c r="BA511" i="5"/>
  <c r="AZ511" i="5"/>
  <c r="AX511" i="5"/>
  <c r="AW511" i="5"/>
  <c r="AR511" i="5"/>
  <c r="AQ511" i="5"/>
  <c r="AL511" i="5"/>
  <c r="AJ511" i="5"/>
  <c r="AI511" i="5"/>
  <c r="AH511" i="5"/>
  <c r="AG511" i="5"/>
  <c r="BE510" i="5"/>
  <c r="CE510" i="5"/>
  <c r="AV510" i="5"/>
  <c r="BU510" i="5"/>
  <c r="BF510" i="5"/>
  <c r="CF510" i="5"/>
  <c r="BD510" i="5"/>
  <c r="CD510" i="5"/>
  <c r="BY510" i="5"/>
  <c r="BC510" i="5"/>
  <c r="BW510" i="5"/>
  <c r="AS510" i="5"/>
  <c r="BT510" i="5"/>
  <c r="BA510" i="5"/>
  <c r="AZ510" i="5"/>
  <c r="AX510" i="5"/>
  <c r="AW510" i="5"/>
  <c r="AR510" i="5"/>
  <c r="AQ510" i="5"/>
  <c r="AL510" i="5"/>
  <c r="AJ510" i="5"/>
  <c r="AI510" i="5"/>
  <c r="AH510" i="5"/>
  <c r="AG510" i="5"/>
  <c r="BE509" i="5"/>
  <c r="CE509" i="5"/>
  <c r="AV509" i="5"/>
  <c r="BU509" i="5"/>
  <c r="BF509" i="5"/>
  <c r="CF509" i="5"/>
  <c r="BD509" i="5"/>
  <c r="CD509" i="5"/>
  <c r="BY509" i="5"/>
  <c r="BC509" i="5"/>
  <c r="BW509" i="5"/>
  <c r="AS509" i="5"/>
  <c r="BT509" i="5"/>
  <c r="BA509" i="5"/>
  <c r="AZ509" i="5"/>
  <c r="AX509" i="5"/>
  <c r="AW509" i="5"/>
  <c r="AR509" i="5"/>
  <c r="AQ509" i="5"/>
  <c r="AL509" i="5"/>
  <c r="AJ509" i="5"/>
  <c r="AI509" i="5"/>
  <c r="AH509" i="5"/>
  <c r="AG509" i="5"/>
  <c r="BE508" i="5"/>
  <c r="CE508" i="5"/>
  <c r="AV508" i="5"/>
  <c r="BU508" i="5"/>
  <c r="BF508" i="5"/>
  <c r="CF508" i="5"/>
  <c r="BD508" i="5"/>
  <c r="CD508" i="5"/>
  <c r="BY508" i="5"/>
  <c r="BC508" i="5"/>
  <c r="BW508" i="5"/>
  <c r="AS508" i="5"/>
  <c r="BT508" i="5"/>
  <c r="BA508" i="5"/>
  <c r="AZ508" i="5"/>
  <c r="AX508" i="5"/>
  <c r="AW508" i="5"/>
  <c r="AR508" i="5"/>
  <c r="AQ508" i="5"/>
  <c r="AL508" i="5"/>
  <c r="AJ508" i="5"/>
  <c r="AI508" i="5"/>
  <c r="AH508" i="5"/>
  <c r="AG508" i="5"/>
  <c r="BE507" i="5"/>
  <c r="CE507" i="5"/>
  <c r="AV507" i="5"/>
  <c r="BU507" i="5"/>
  <c r="BF507" i="5"/>
  <c r="CF507" i="5"/>
  <c r="BD507" i="5"/>
  <c r="CD507" i="5"/>
  <c r="BY507" i="5"/>
  <c r="BC507" i="5"/>
  <c r="BW507" i="5"/>
  <c r="AS507" i="5"/>
  <c r="BT507" i="5"/>
  <c r="BA507" i="5"/>
  <c r="AZ507" i="5"/>
  <c r="AX507" i="5"/>
  <c r="AW507" i="5"/>
  <c r="AR507" i="5"/>
  <c r="AQ507" i="5"/>
  <c r="AL507" i="5"/>
  <c r="AJ507" i="5"/>
  <c r="AI507" i="5"/>
  <c r="AH507" i="5"/>
  <c r="AG507" i="5"/>
  <c r="BE506" i="5"/>
  <c r="CE506" i="5"/>
  <c r="AV506" i="5"/>
  <c r="BU506" i="5"/>
  <c r="BF506" i="5"/>
  <c r="CF506" i="5"/>
  <c r="BD506" i="5"/>
  <c r="CD506" i="5"/>
  <c r="BY506" i="5"/>
  <c r="BC506" i="5"/>
  <c r="BW506" i="5"/>
  <c r="AS506" i="5"/>
  <c r="BT506" i="5"/>
  <c r="BA506" i="5"/>
  <c r="AZ506" i="5"/>
  <c r="AX506" i="5"/>
  <c r="AW506" i="5"/>
  <c r="AR506" i="5"/>
  <c r="AQ506" i="5"/>
  <c r="AL506" i="5"/>
  <c r="AJ506" i="5"/>
  <c r="AI506" i="5"/>
  <c r="AH506" i="5"/>
  <c r="AG506" i="5"/>
  <c r="BE505" i="5"/>
  <c r="CE505" i="5"/>
  <c r="AV505" i="5"/>
  <c r="BU505" i="5"/>
  <c r="BF505" i="5"/>
  <c r="CF505" i="5"/>
  <c r="BD505" i="5"/>
  <c r="CD505" i="5"/>
  <c r="BY505" i="5"/>
  <c r="BC505" i="5"/>
  <c r="BW505" i="5"/>
  <c r="AS505" i="5"/>
  <c r="BT505" i="5"/>
  <c r="BB505" i="5"/>
  <c r="BA505" i="5"/>
  <c r="AZ505" i="5"/>
  <c r="AX505" i="5"/>
  <c r="AW505" i="5"/>
  <c r="AR505" i="5"/>
  <c r="AQ505" i="5"/>
  <c r="AL505" i="5"/>
  <c r="AJ505" i="5"/>
  <c r="AI505" i="5"/>
  <c r="AH505" i="5"/>
  <c r="AG505" i="5"/>
  <c r="BE504" i="5"/>
  <c r="CE504" i="5"/>
  <c r="AV504" i="5"/>
  <c r="BU504" i="5"/>
  <c r="BF504" i="5"/>
  <c r="CF504" i="5"/>
  <c r="BD504" i="5"/>
  <c r="CD504" i="5"/>
  <c r="BY504" i="5"/>
  <c r="BC504" i="5"/>
  <c r="BW504" i="5"/>
  <c r="AS504" i="5"/>
  <c r="BT504" i="5"/>
  <c r="BA504" i="5"/>
  <c r="AZ504" i="5"/>
  <c r="AX504" i="5"/>
  <c r="AW504" i="5"/>
  <c r="AR504" i="5"/>
  <c r="AQ504" i="5"/>
  <c r="AL504" i="5"/>
  <c r="AJ504" i="5"/>
  <c r="AI504" i="5"/>
  <c r="AH504" i="5"/>
  <c r="AG504" i="5"/>
  <c r="BE503" i="5"/>
  <c r="CE503" i="5"/>
  <c r="AV503" i="5"/>
  <c r="BU503" i="5"/>
  <c r="BF503" i="5"/>
  <c r="CF503" i="5"/>
  <c r="BD503" i="5"/>
  <c r="CD503" i="5"/>
  <c r="BY503" i="5"/>
  <c r="BC503" i="5"/>
  <c r="BW503" i="5"/>
  <c r="AS503" i="5"/>
  <c r="BT503" i="5"/>
  <c r="BA503" i="5"/>
  <c r="AZ503" i="5"/>
  <c r="AX503" i="5"/>
  <c r="AW503" i="5"/>
  <c r="AR503" i="5"/>
  <c r="AQ503" i="5"/>
  <c r="AL503" i="5"/>
  <c r="AJ503" i="5"/>
  <c r="AI503" i="5"/>
  <c r="AH503" i="5"/>
  <c r="AG503" i="5"/>
  <c r="BE502" i="5"/>
  <c r="CE502" i="5"/>
  <c r="AV502" i="5"/>
  <c r="BU502" i="5"/>
  <c r="BF502" i="5"/>
  <c r="CF502" i="5"/>
  <c r="BD502" i="5"/>
  <c r="CD502" i="5"/>
  <c r="BY502" i="5"/>
  <c r="BC502" i="5"/>
  <c r="BW502" i="5"/>
  <c r="AS502" i="5"/>
  <c r="BT502" i="5"/>
  <c r="BA502" i="5"/>
  <c r="AZ502" i="5"/>
  <c r="AX502" i="5"/>
  <c r="AW502" i="5"/>
  <c r="AR502" i="5"/>
  <c r="AQ502" i="5"/>
  <c r="AL502" i="5"/>
  <c r="AJ502" i="5"/>
  <c r="AI502" i="5"/>
  <c r="AH502" i="5"/>
  <c r="AG502" i="5"/>
  <c r="BE501" i="5"/>
  <c r="CE501" i="5"/>
  <c r="AV501" i="5"/>
  <c r="BU501" i="5"/>
  <c r="BF501" i="5"/>
  <c r="CF501" i="5"/>
  <c r="BD501" i="5"/>
  <c r="CD501" i="5"/>
  <c r="BY501" i="5"/>
  <c r="BC501" i="5"/>
  <c r="BW501" i="5"/>
  <c r="AS501" i="5"/>
  <c r="BT501" i="5"/>
  <c r="BA501" i="5"/>
  <c r="AZ501" i="5"/>
  <c r="AX501" i="5"/>
  <c r="AW501" i="5"/>
  <c r="AR501" i="5"/>
  <c r="AQ501" i="5"/>
  <c r="AL501" i="5"/>
  <c r="AJ501" i="5"/>
  <c r="AI501" i="5"/>
  <c r="AH501" i="5"/>
  <c r="AG501" i="5"/>
  <c r="BE500" i="5"/>
  <c r="CE500" i="5"/>
  <c r="AV500" i="5"/>
  <c r="BU500" i="5"/>
  <c r="BF500" i="5"/>
  <c r="CF500" i="5"/>
  <c r="BD500" i="5"/>
  <c r="CD500" i="5"/>
  <c r="BY500" i="5"/>
  <c r="BC500" i="5"/>
  <c r="BW500" i="5"/>
  <c r="AS500" i="5"/>
  <c r="BT500" i="5"/>
  <c r="BA500" i="5"/>
  <c r="AZ500" i="5"/>
  <c r="AX500" i="5"/>
  <c r="AW500" i="5"/>
  <c r="AR500" i="5"/>
  <c r="AQ500" i="5"/>
  <c r="AL500" i="5"/>
  <c r="AJ500" i="5"/>
  <c r="AI500" i="5"/>
  <c r="AH500" i="5"/>
  <c r="AG500" i="5"/>
  <c r="BE499" i="5"/>
  <c r="CE499" i="5"/>
  <c r="AV499" i="5"/>
  <c r="BU499" i="5"/>
  <c r="BF499" i="5"/>
  <c r="CF499" i="5"/>
  <c r="BD499" i="5"/>
  <c r="CD499" i="5"/>
  <c r="BY499" i="5"/>
  <c r="BC499" i="5"/>
  <c r="BW499" i="5"/>
  <c r="AS499" i="5"/>
  <c r="BT499" i="5"/>
  <c r="BG499" i="5"/>
  <c r="BA499" i="5"/>
  <c r="AZ499" i="5"/>
  <c r="AX499" i="5"/>
  <c r="AW499" i="5"/>
  <c r="AR499" i="5"/>
  <c r="AQ499" i="5"/>
  <c r="AL499" i="5"/>
  <c r="AJ499" i="5"/>
  <c r="AI499" i="5"/>
  <c r="AH499" i="5"/>
  <c r="AG499" i="5"/>
  <c r="BE498" i="5"/>
  <c r="CE498" i="5"/>
  <c r="AV498" i="5"/>
  <c r="BU498" i="5"/>
  <c r="BF498" i="5"/>
  <c r="CF498" i="5"/>
  <c r="BD498" i="5"/>
  <c r="CD498" i="5"/>
  <c r="BY498" i="5"/>
  <c r="BC498" i="5"/>
  <c r="BW498" i="5"/>
  <c r="AS498" i="5"/>
  <c r="BT498" i="5"/>
  <c r="BG498" i="5"/>
  <c r="BA498" i="5"/>
  <c r="AZ498" i="5"/>
  <c r="AX498" i="5"/>
  <c r="AW498" i="5"/>
  <c r="AR498" i="5"/>
  <c r="AQ498" i="5"/>
  <c r="AL498" i="5"/>
  <c r="AJ498" i="5"/>
  <c r="AI498" i="5"/>
  <c r="AH498" i="5"/>
  <c r="AG498" i="5"/>
  <c r="BE497" i="5"/>
  <c r="CE497" i="5"/>
  <c r="AV497" i="5"/>
  <c r="BU497" i="5"/>
  <c r="BF497" i="5"/>
  <c r="CF497" i="5"/>
  <c r="BD497" i="5"/>
  <c r="CD497" i="5"/>
  <c r="BY497" i="5"/>
  <c r="BC497" i="5"/>
  <c r="BW497" i="5"/>
  <c r="AS497" i="5"/>
  <c r="BT497" i="5"/>
  <c r="BG497" i="5"/>
  <c r="BA497" i="5"/>
  <c r="AZ497" i="5"/>
  <c r="AX497" i="5"/>
  <c r="AW497" i="5"/>
  <c r="AR497" i="5"/>
  <c r="AQ497" i="5"/>
  <c r="AL497" i="5"/>
  <c r="AJ497" i="5"/>
  <c r="AI497" i="5"/>
  <c r="AH497" i="5"/>
  <c r="AG497" i="5"/>
  <c r="AV496" i="5"/>
  <c r="BU496" i="5"/>
  <c r="CC496" i="5"/>
  <c r="CH496" i="5"/>
  <c r="BF496" i="5"/>
  <c r="CF496" i="5"/>
  <c r="BD496" i="5"/>
  <c r="CD496" i="5"/>
  <c r="AO496" i="5"/>
  <c r="BY496" i="5"/>
  <c r="BC496" i="5"/>
  <c r="BW496" i="5"/>
  <c r="AS496" i="5"/>
  <c r="BT496" i="5"/>
  <c r="BG496" i="5"/>
  <c r="BB496" i="5"/>
  <c r="BA496" i="5"/>
  <c r="AZ496" i="5"/>
  <c r="AX496" i="5"/>
  <c r="AW496" i="5"/>
  <c r="AU496" i="5"/>
  <c r="AR496" i="5"/>
  <c r="AQ496" i="5"/>
  <c r="AN496" i="5"/>
  <c r="AM496" i="5"/>
  <c r="AL496" i="5"/>
  <c r="AJ496" i="5"/>
  <c r="AI496" i="5"/>
  <c r="AH496" i="5"/>
  <c r="AG496" i="5"/>
  <c r="AV495" i="5"/>
  <c r="BU495" i="5"/>
  <c r="CC495" i="5"/>
  <c r="CH495" i="5"/>
  <c r="BF495" i="5"/>
  <c r="CF495" i="5"/>
  <c r="BD495" i="5"/>
  <c r="CD495" i="5"/>
  <c r="AO495" i="5"/>
  <c r="BY495" i="5"/>
  <c r="BC495" i="5"/>
  <c r="BW495" i="5"/>
  <c r="AS495" i="5"/>
  <c r="BT495" i="5"/>
  <c r="BG495" i="5"/>
  <c r="BE495" i="5"/>
  <c r="BB495" i="5"/>
  <c r="BA495" i="5"/>
  <c r="AZ495" i="5"/>
  <c r="AX495" i="5"/>
  <c r="AW495" i="5"/>
  <c r="AU495" i="5"/>
  <c r="AT495" i="5"/>
  <c r="AR495" i="5"/>
  <c r="AQ495" i="5"/>
  <c r="AN495" i="5"/>
  <c r="AM495" i="5"/>
  <c r="AL495" i="5"/>
  <c r="AG495" i="5"/>
  <c r="AV494" i="5"/>
  <c r="BU494" i="5"/>
  <c r="CC494" i="5"/>
  <c r="CH494" i="5"/>
  <c r="BF494" i="5"/>
  <c r="CF494" i="5"/>
  <c r="BD494" i="5"/>
  <c r="CD494" i="5"/>
  <c r="AO494" i="5"/>
  <c r="BY494" i="5"/>
  <c r="BC494" i="5"/>
  <c r="BW494" i="5"/>
  <c r="AS494" i="5"/>
  <c r="BT494" i="5"/>
  <c r="BG494" i="5"/>
  <c r="BB494" i="5"/>
  <c r="BA494" i="5"/>
  <c r="AZ494" i="5"/>
  <c r="AX494" i="5"/>
  <c r="AW494" i="5"/>
  <c r="AU494" i="5"/>
  <c r="AR494" i="5"/>
  <c r="AQ494" i="5"/>
  <c r="AN494" i="5"/>
  <c r="AM494" i="5"/>
  <c r="AL494" i="5"/>
  <c r="AG494" i="5"/>
  <c r="AV493" i="5"/>
  <c r="BU493" i="5"/>
  <c r="CC493" i="5"/>
  <c r="CH493" i="5"/>
  <c r="BF493" i="5"/>
  <c r="CF493" i="5"/>
  <c r="BD493" i="5"/>
  <c r="CD493" i="5"/>
  <c r="AO493" i="5"/>
  <c r="BY493" i="5"/>
  <c r="BC493" i="5"/>
  <c r="BW493" i="5"/>
  <c r="AS493" i="5"/>
  <c r="BT493" i="5"/>
  <c r="BG493" i="5"/>
  <c r="BB493" i="5"/>
  <c r="AZ493" i="5"/>
  <c r="AX493" i="5"/>
  <c r="AW493" i="5"/>
  <c r="AU493" i="5"/>
  <c r="AR493" i="5"/>
  <c r="AQ493" i="5"/>
  <c r="AN493" i="5"/>
  <c r="AM493" i="5"/>
  <c r="AL493" i="5"/>
  <c r="AG493" i="5"/>
  <c r="AV492" i="5"/>
  <c r="BU492" i="5"/>
  <c r="CC492" i="5"/>
  <c r="CH492" i="5"/>
  <c r="BF492" i="5"/>
  <c r="CF492" i="5"/>
  <c r="BD492" i="5"/>
  <c r="CD492" i="5"/>
  <c r="AO492" i="5"/>
  <c r="BY492" i="5"/>
  <c r="BC492" i="5"/>
  <c r="BW492" i="5"/>
  <c r="AS492" i="5"/>
  <c r="BT492" i="5"/>
  <c r="BG492" i="5"/>
  <c r="BE492" i="5"/>
  <c r="AZ492" i="5"/>
  <c r="AX492" i="5"/>
  <c r="AU492" i="5"/>
  <c r="AR492" i="5"/>
  <c r="AQ492" i="5"/>
  <c r="AN492" i="5"/>
  <c r="AM492" i="5"/>
  <c r="AL492" i="5"/>
  <c r="AG492" i="5"/>
  <c r="AV491" i="5"/>
  <c r="BU491" i="5"/>
  <c r="CC491" i="5"/>
  <c r="CH491" i="5"/>
  <c r="BF491" i="5"/>
  <c r="CF491" i="5"/>
  <c r="BD491" i="5"/>
  <c r="CD491" i="5"/>
  <c r="AO491" i="5"/>
  <c r="BY491" i="5"/>
  <c r="BC491" i="5"/>
  <c r="BW491" i="5"/>
  <c r="AS491" i="5"/>
  <c r="BT491" i="5"/>
  <c r="BG491" i="5"/>
  <c r="BE491" i="5"/>
  <c r="BB491" i="5"/>
  <c r="BA491" i="5"/>
  <c r="AZ491" i="5"/>
  <c r="AX491" i="5"/>
  <c r="AW491" i="5"/>
  <c r="AU491" i="5"/>
  <c r="AR491" i="5"/>
  <c r="AQ491" i="5"/>
  <c r="AN491" i="5"/>
  <c r="AM491" i="5"/>
  <c r="AV490" i="5"/>
  <c r="BU490" i="5"/>
  <c r="CC490" i="5"/>
  <c r="CH490" i="5"/>
  <c r="BF490" i="5"/>
  <c r="CF490" i="5"/>
  <c r="BD490" i="5"/>
  <c r="CD490" i="5"/>
  <c r="AO490" i="5"/>
  <c r="BY490" i="5"/>
  <c r="BC490" i="5"/>
  <c r="BW490" i="5"/>
  <c r="AS490" i="5"/>
  <c r="BT490" i="5"/>
  <c r="BG490" i="5"/>
  <c r="BE490" i="5"/>
  <c r="BB490" i="5"/>
  <c r="BA490" i="5"/>
  <c r="AZ490" i="5"/>
  <c r="AX490" i="5"/>
  <c r="AW490" i="5"/>
  <c r="AU490" i="5"/>
  <c r="AT490" i="5"/>
  <c r="AR490" i="5"/>
  <c r="AQ490" i="5"/>
  <c r="AN490" i="5"/>
  <c r="AM490" i="5"/>
  <c r="AV489" i="5"/>
  <c r="BU489" i="5"/>
  <c r="CC489" i="5"/>
  <c r="CH489" i="5"/>
  <c r="BF489" i="5"/>
  <c r="CF489" i="5"/>
  <c r="BD489" i="5"/>
  <c r="CD489" i="5"/>
  <c r="AO489" i="5"/>
  <c r="BY489" i="5"/>
  <c r="BC489" i="5"/>
  <c r="BW489" i="5"/>
  <c r="AS489" i="5"/>
  <c r="BT489" i="5"/>
  <c r="BG489" i="5"/>
  <c r="BE489" i="5"/>
  <c r="BB489" i="5"/>
  <c r="BA489" i="5"/>
  <c r="AZ489" i="5"/>
  <c r="AX489" i="5"/>
  <c r="AW489" i="5"/>
  <c r="AU489" i="5"/>
  <c r="AT489" i="5"/>
  <c r="AR489" i="5"/>
  <c r="AQ489" i="5"/>
  <c r="AN489" i="5"/>
  <c r="AM489" i="5"/>
  <c r="AL489" i="5"/>
  <c r="AG489" i="5"/>
  <c r="AV488" i="5"/>
  <c r="BU488" i="5"/>
  <c r="CC488" i="5"/>
  <c r="CH488" i="5"/>
  <c r="BF488" i="5"/>
  <c r="CF488" i="5"/>
  <c r="BD488" i="5"/>
  <c r="CD488" i="5"/>
  <c r="AO488" i="5"/>
  <c r="BY488" i="5"/>
  <c r="BC488" i="5"/>
  <c r="BW488" i="5"/>
  <c r="AS488" i="5"/>
  <c r="BT488" i="5"/>
  <c r="BG488" i="5"/>
  <c r="BE488" i="5"/>
  <c r="AZ488" i="5"/>
  <c r="AX488" i="5"/>
  <c r="AU488" i="5"/>
  <c r="AR488" i="5"/>
  <c r="AQ488" i="5"/>
  <c r="AN488" i="5"/>
  <c r="AM488" i="5"/>
  <c r="AL488" i="5"/>
  <c r="AJ488" i="5"/>
  <c r="AI488" i="5"/>
  <c r="AH488" i="5"/>
  <c r="AG488" i="5"/>
  <c r="AV487" i="5"/>
  <c r="BU487" i="5"/>
  <c r="CC487" i="5"/>
  <c r="CH487" i="5"/>
  <c r="BF487" i="5"/>
  <c r="CF487" i="5"/>
  <c r="BD487" i="5"/>
  <c r="CD487" i="5"/>
  <c r="AO487" i="5"/>
  <c r="BY487" i="5"/>
  <c r="BC487" i="5"/>
  <c r="BW487" i="5"/>
  <c r="AS487" i="5"/>
  <c r="BT487" i="5"/>
  <c r="BG487" i="5"/>
  <c r="BE487" i="5"/>
  <c r="BB487" i="5"/>
  <c r="AZ487" i="5"/>
  <c r="AX487" i="5"/>
  <c r="AU487" i="5"/>
  <c r="AR487" i="5"/>
  <c r="AQ487" i="5"/>
  <c r="AN487" i="5"/>
  <c r="AM487" i="5"/>
  <c r="AL487" i="5"/>
  <c r="AJ487" i="5"/>
  <c r="AI487" i="5"/>
  <c r="AH487" i="5"/>
  <c r="AG487" i="5"/>
  <c r="AV486" i="5"/>
  <c r="BU486" i="5"/>
  <c r="CC486" i="5"/>
  <c r="CH486" i="5"/>
  <c r="BF486" i="5"/>
  <c r="CF486" i="5"/>
  <c r="BD486" i="5"/>
  <c r="CD486" i="5"/>
  <c r="AO486" i="5"/>
  <c r="BY486" i="5"/>
  <c r="BC486" i="5"/>
  <c r="BW486" i="5"/>
  <c r="AS486" i="5"/>
  <c r="BT486" i="5"/>
  <c r="BG486" i="5"/>
  <c r="BE486" i="5"/>
  <c r="BB486" i="5"/>
  <c r="BA486" i="5"/>
  <c r="AZ486" i="5"/>
  <c r="AX486" i="5"/>
  <c r="AW486" i="5"/>
  <c r="AU486" i="5"/>
  <c r="AR486" i="5"/>
  <c r="AQ486" i="5"/>
  <c r="AN486" i="5"/>
  <c r="AM486" i="5"/>
  <c r="AL486" i="5"/>
  <c r="AJ486" i="5"/>
  <c r="AI486" i="5"/>
  <c r="AH486" i="5"/>
  <c r="AG486" i="5"/>
  <c r="AV485" i="5"/>
  <c r="BU485" i="5"/>
  <c r="CC485" i="5"/>
  <c r="CH485" i="5"/>
  <c r="BF485" i="5"/>
  <c r="CF485" i="5"/>
  <c r="BD485" i="5"/>
  <c r="CD485" i="5"/>
  <c r="AO485" i="5"/>
  <c r="BY485" i="5"/>
  <c r="BC485" i="5"/>
  <c r="BW485" i="5"/>
  <c r="AS485" i="5"/>
  <c r="BT485" i="5"/>
  <c r="BG485" i="5"/>
  <c r="BE485" i="5"/>
  <c r="BB485" i="5"/>
  <c r="BA485" i="5"/>
  <c r="AZ485" i="5"/>
  <c r="AX485" i="5"/>
  <c r="AW485" i="5"/>
  <c r="AU485" i="5"/>
  <c r="AR485" i="5"/>
  <c r="AQ485" i="5"/>
  <c r="AN485" i="5"/>
  <c r="AM485" i="5"/>
  <c r="AL485" i="5"/>
  <c r="AJ485" i="5"/>
  <c r="AI485" i="5"/>
  <c r="AH485" i="5"/>
  <c r="AG485" i="5"/>
  <c r="AV484" i="5"/>
  <c r="BU484" i="5"/>
  <c r="CC484" i="5"/>
  <c r="CH484" i="5"/>
  <c r="BF484" i="5"/>
  <c r="CF484" i="5"/>
  <c r="BD484" i="5"/>
  <c r="CD484" i="5"/>
  <c r="AO484" i="5"/>
  <c r="BY484" i="5"/>
  <c r="BC484" i="5"/>
  <c r="BW484" i="5"/>
  <c r="AS484" i="5"/>
  <c r="BT484" i="5"/>
  <c r="BG484" i="5"/>
  <c r="BB484" i="5"/>
  <c r="BA484" i="5"/>
  <c r="AZ484" i="5"/>
  <c r="AX484" i="5"/>
  <c r="AW484" i="5"/>
  <c r="AU484" i="5"/>
  <c r="AR484" i="5"/>
  <c r="AQ484" i="5"/>
  <c r="AN484" i="5"/>
  <c r="AM484" i="5"/>
  <c r="AL484" i="5"/>
  <c r="AJ484" i="5"/>
  <c r="AI484" i="5"/>
  <c r="AH484" i="5"/>
  <c r="AG484" i="5"/>
  <c r="AV483" i="5"/>
  <c r="BU483" i="5"/>
  <c r="CC483" i="5"/>
  <c r="CH483" i="5"/>
  <c r="BF483" i="5"/>
  <c r="CF483" i="5"/>
  <c r="BD483" i="5"/>
  <c r="CD483" i="5"/>
  <c r="AO483" i="5"/>
  <c r="BY483" i="5"/>
  <c r="BC483" i="5"/>
  <c r="BW483" i="5"/>
  <c r="AS483" i="5"/>
  <c r="BT483" i="5"/>
  <c r="BG483" i="5"/>
  <c r="BB483" i="5"/>
  <c r="BA483" i="5"/>
  <c r="AZ483" i="5"/>
  <c r="AX483" i="5"/>
  <c r="AW483" i="5"/>
  <c r="AU483" i="5"/>
  <c r="AR483" i="5"/>
  <c r="AQ483" i="5"/>
  <c r="AN483" i="5"/>
  <c r="AM483" i="5"/>
  <c r="AL483" i="5"/>
  <c r="AJ483" i="5"/>
  <c r="AI483" i="5"/>
  <c r="AH483" i="5"/>
  <c r="AG483" i="5"/>
  <c r="AV482" i="5"/>
  <c r="BU482" i="5"/>
  <c r="CC482" i="5"/>
  <c r="CH482" i="5"/>
  <c r="BF482" i="5"/>
  <c r="CF482" i="5"/>
  <c r="BD482" i="5"/>
  <c r="CD482" i="5"/>
  <c r="AO482" i="5"/>
  <c r="BY482" i="5"/>
  <c r="BC482" i="5"/>
  <c r="BW482" i="5"/>
  <c r="AS482" i="5"/>
  <c r="BT482" i="5"/>
  <c r="BG482" i="5"/>
  <c r="BB482" i="5"/>
  <c r="AZ482" i="5"/>
  <c r="AX482" i="5"/>
  <c r="AW482" i="5"/>
  <c r="AU482" i="5"/>
  <c r="AR482" i="5"/>
  <c r="AQ482" i="5"/>
  <c r="AN482" i="5"/>
  <c r="AM482" i="5"/>
  <c r="AL482" i="5"/>
  <c r="AJ482" i="5"/>
  <c r="AI482" i="5"/>
  <c r="AH482" i="5"/>
  <c r="AG482" i="5"/>
  <c r="AV481" i="5"/>
  <c r="BU481" i="5"/>
  <c r="CC481" i="5"/>
  <c r="CH481" i="5"/>
  <c r="BF481" i="5"/>
  <c r="CF481" i="5"/>
  <c r="BD481" i="5"/>
  <c r="CD481" i="5"/>
  <c r="AO481" i="5"/>
  <c r="BY481" i="5"/>
  <c r="BC481" i="5"/>
  <c r="BW481" i="5"/>
  <c r="AS481" i="5"/>
  <c r="BT481" i="5"/>
  <c r="BG481" i="5"/>
  <c r="BA481" i="5"/>
  <c r="AZ481" i="5"/>
  <c r="AX481" i="5"/>
  <c r="AW481" i="5"/>
  <c r="AU481" i="5"/>
  <c r="AR481" i="5"/>
  <c r="AQ481" i="5"/>
  <c r="AN481" i="5"/>
  <c r="AM481" i="5"/>
  <c r="AL481" i="5"/>
  <c r="AJ481" i="5"/>
  <c r="AI481" i="5"/>
  <c r="AH481" i="5"/>
  <c r="AG481" i="5"/>
  <c r="AV480" i="5"/>
  <c r="BU480" i="5"/>
  <c r="CC480" i="5"/>
  <c r="CH480" i="5"/>
  <c r="BF480" i="5"/>
  <c r="CF480" i="5"/>
  <c r="BD480" i="5"/>
  <c r="CD480" i="5"/>
  <c r="AO480" i="5"/>
  <c r="BY480" i="5"/>
  <c r="BC480" i="5"/>
  <c r="BW480" i="5"/>
  <c r="AS480" i="5"/>
  <c r="BT480" i="5"/>
  <c r="BG480" i="5"/>
  <c r="BB480" i="5"/>
  <c r="BA480" i="5"/>
  <c r="AZ480" i="5"/>
  <c r="AX480" i="5"/>
  <c r="AW480" i="5"/>
  <c r="AU480" i="5"/>
  <c r="AR480" i="5"/>
  <c r="AQ480" i="5"/>
  <c r="AN480" i="5"/>
  <c r="AM480" i="5"/>
  <c r="AL480" i="5"/>
  <c r="AJ480" i="5"/>
  <c r="AI480" i="5"/>
  <c r="AH480" i="5"/>
  <c r="AG480" i="5"/>
  <c r="AV479" i="5"/>
  <c r="BU479" i="5"/>
  <c r="CC479" i="5"/>
  <c r="CH479" i="5"/>
  <c r="BF479" i="5"/>
  <c r="CF479" i="5"/>
  <c r="BD479" i="5"/>
  <c r="CD479" i="5"/>
  <c r="AO479" i="5"/>
  <c r="BY479" i="5"/>
  <c r="BC479" i="5"/>
  <c r="BW479" i="5"/>
  <c r="AS479" i="5"/>
  <c r="BT479" i="5"/>
  <c r="BG479" i="5"/>
  <c r="BB479" i="5"/>
  <c r="AZ479" i="5"/>
  <c r="AX479" i="5"/>
  <c r="AW479" i="5"/>
  <c r="AU479" i="5"/>
  <c r="AR479" i="5"/>
  <c r="AQ479" i="5"/>
  <c r="AN479" i="5"/>
  <c r="AM479" i="5"/>
  <c r="AL479" i="5"/>
  <c r="AJ479" i="5"/>
  <c r="AI479" i="5"/>
  <c r="AH479" i="5"/>
  <c r="AG479" i="5"/>
  <c r="AV478" i="5"/>
  <c r="BU478" i="5"/>
  <c r="CC478" i="5"/>
  <c r="CH478" i="5"/>
  <c r="BF478" i="5"/>
  <c r="CF478" i="5"/>
  <c r="BD478" i="5"/>
  <c r="CD478" i="5"/>
  <c r="AO478" i="5"/>
  <c r="BY478" i="5"/>
  <c r="BC478" i="5"/>
  <c r="BW478" i="5"/>
  <c r="AS478" i="5"/>
  <c r="BT478" i="5"/>
  <c r="BG478" i="5"/>
  <c r="BB478" i="5"/>
  <c r="BA478" i="5"/>
  <c r="AZ478" i="5"/>
  <c r="AX478" i="5"/>
  <c r="AW478" i="5"/>
  <c r="AU478" i="5"/>
  <c r="AR478" i="5"/>
  <c r="AQ478" i="5"/>
  <c r="AN478" i="5"/>
  <c r="AM478" i="5"/>
  <c r="AL478" i="5"/>
  <c r="AJ478" i="5"/>
  <c r="AI478" i="5"/>
  <c r="AH478" i="5"/>
  <c r="AG478" i="5"/>
  <c r="AV477" i="5"/>
  <c r="BU477" i="5"/>
  <c r="CC477" i="5"/>
  <c r="CH477" i="5"/>
  <c r="BF477" i="5"/>
  <c r="CF477" i="5"/>
  <c r="BD477" i="5"/>
  <c r="CD477" i="5"/>
  <c r="AO477" i="5"/>
  <c r="BY477" i="5"/>
  <c r="BC477" i="5"/>
  <c r="BW477" i="5"/>
  <c r="AS477" i="5"/>
  <c r="BT477" i="5"/>
  <c r="BG477" i="5"/>
  <c r="BB477" i="5"/>
  <c r="BA477" i="5"/>
  <c r="AZ477" i="5"/>
  <c r="AX477" i="5"/>
  <c r="AW477" i="5"/>
  <c r="AU477" i="5"/>
  <c r="AR477" i="5"/>
  <c r="AQ477" i="5"/>
  <c r="AN477" i="5"/>
  <c r="AM477" i="5"/>
  <c r="AL477" i="5"/>
  <c r="AJ477" i="5"/>
  <c r="AI477" i="5"/>
  <c r="AH477" i="5"/>
  <c r="AG477" i="5"/>
  <c r="AV476" i="5"/>
  <c r="BU476" i="5"/>
  <c r="CC476" i="5"/>
  <c r="CH476" i="5"/>
  <c r="BF476" i="5"/>
  <c r="CF476" i="5"/>
  <c r="BD476" i="5"/>
  <c r="CD476" i="5"/>
  <c r="AO476" i="5"/>
  <c r="BY476" i="5"/>
  <c r="BC476" i="5"/>
  <c r="BW476" i="5"/>
  <c r="AS476" i="5"/>
  <c r="BT476" i="5"/>
  <c r="BG476" i="5"/>
  <c r="BE476" i="5"/>
  <c r="BB476" i="5"/>
  <c r="BA476" i="5"/>
  <c r="AZ476" i="5"/>
  <c r="AX476" i="5"/>
  <c r="AW476" i="5"/>
  <c r="AU476" i="5"/>
  <c r="AR476" i="5"/>
  <c r="AQ476" i="5"/>
  <c r="AN476" i="5"/>
  <c r="AM476" i="5"/>
  <c r="AL476" i="5"/>
  <c r="AJ476" i="5"/>
  <c r="AI476" i="5"/>
  <c r="AH476" i="5"/>
  <c r="AG476" i="5"/>
  <c r="AV475" i="5"/>
  <c r="BU475" i="5"/>
  <c r="CC475" i="5"/>
  <c r="CH475" i="5"/>
  <c r="BF475" i="5"/>
  <c r="CF475" i="5"/>
  <c r="BD475" i="5"/>
  <c r="CD475" i="5"/>
  <c r="AO475" i="5"/>
  <c r="BY475" i="5"/>
  <c r="BC475" i="5"/>
  <c r="BW475" i="5"/>
  <c r="AS475" i="5"/>
  <c r="BT475" i="5"/>
  <c r="BG475" i="5"/>
  <c r="BB475" i="5"/>
  <c r="BA475" i="5"/>
  <c r="AZ475" i="5"/>
  <c r="AX475" i="5"/>
  <c r="AW475" i="5"/>
  <c r="AU475" i="5"/>
  <c r="AR475" i="5"/>
  <c r="AQ475" i="5"/>
  <c r="AN475" i="5"/>
  <c r="AM475" i="5"/>
  <c r="AL475" i="5"/>
  <c r="AJ475" i="5"/>
  <c r="AI475" i="5"/>
  <c r="AH475" i="5"/>
  <c r="AG475" i="5"/>
  <c r="AV474" i="5"/>
  <c r="BU474" i="5"/>
  <c r="CC474" i="5"/>
  <c r="CH474" i="5"/>
  <c r="BF474" i="5"/>
  <c r="CF474" i="5"/>
  <c r="BD474" i="5"/>
  <c r="CD474" i="5"/>
  <c r="AO474" i="5"/>
  <c r="BY474" i="5"/>
  <c r="BC474" i="5"/>
  <c r="BW474" i="5"/>
  <c r="AS474" i="5"/>
  <c r="BT474" i="5"/>
  <c r="BG474" i="5"/>
  <c r="BE474" i="5"/>
  <c r="BB474" i="5"/>
  <c r="BA474" i="5"/>
  <c r="AZ474" i="5"/>
  <c r="AX474" i="5"/>
  <c r="AW474" i="5"/>
  <c r="AU474" i="5"/>
  <c r="AR474" i="5"/>
  <c r="AQ474" i="5"/>
  <c r="AN474" i="5"/>
  <c r="AM474" i="5"/>
  <c r="AL474" i="5"/>
  <c r="AJ474" i="5"/>
  <c r="AI474" i="5"/>
  <c r="AH474" i="5"/>
  <c r="AG474" i="5"/>
  <c r="AV473" i="5"/>
  <c r="BU473" i="5"/>
  <c r="CC473" i="5"/>
  <c r="CH473" i="5"/>
  <c r="BF473" i="5"/>
  <c r="CF473" i="5"/>
  <c r="BD473" i="5"/>
  <c r="CD473" i="5"/>
  <c r="AO473" i="5"/>
  <c r="BY473" i="5"/>
  <c r="BC473" i="5"/>
  <c r="BW473" i="5"/>
  <c r="AS473" i="5"/>
  <c r="BT473" i="5"/>
  <c r="BG473" i="5"/>
  <c r="BE473" i="5"/>
  <c r="AZ473" i="5"/>
  <c r="AX473" i="5"/>
  <c r="AW473" i="5"/>
  <c r="AU473" i="5"/>
  <c r="AR473" i="5"/>
  <c r="AQ473" i="5"/>
  <c r="AN473" i="5"/>
  <c r="AM473" i="5"/>
  <c r="AL473" i="5"/>
  <c r="AJ473" i="5"/>
  <c r="AI473" i="5"/>
  <c r="AH473" i="5"/>
  <c r="AG473" i="5"/>
  <c r="AV472" i="5"/>
  <c r="BU472" i="5"/>
  <c r="CC472" i="5"/>
  <c r="CH472" i="5"/>
  <c r="BF472" i="5"/>
  <c r="CF472" i="5"/>
  <c r="BD472" i="5"/>
  <c r="CD472" i="5"/>
  <c r="AO472" i="5"/>
  <c r="BY472" i="5"/>
  <c r="BC472" i="5"/>
  <c r="BW472" i="5"/>
  <c r="AS472" i="5"/>
  <c r="BT472" i="5"/>
  <c r="AR472" i="5"/>
  <c r="BR472" i="5"/>
  <c r="BG472" i="5"/>
  <c r="BB472" i="5"/>
  <c r="BA472" i="5"/>
  <c r="AZ472" i="5"/>
  <c r="AX472" i="5"/>
  <c r="AW472" i="5"/>
  <c r="AU472" i="5"/>
  <c r="AQ472" i="5"/>
  <c r="AN472" i="5"/>
  <c r="AM472" i="5"/>
  <c r="AL472" i="5"/>
  <c r="AJ472" i="5"/>
  <c r="AI472" i="5"/>
  <c r="AH472" i="5"/>
  <c r="AG472" i="5"/>
  <c r="AV471" i="5"/>
  <c r="BU471" i="5"/>
  <c r="CC471" i="5"/>
  <c r="CH471" i="5"/>
  <c r="BF471" i="5"/>
  <c r="CF471" i="5"/>
  <c r="BD471" i="5"/>
  <c r="CD471" i="5"/>
  <c r="AO471" i="5"/>
  <c r="BY471" i="5"/>
  <c r="BC471" i="5"/>
  <c r="BW471" i="5"/>
  <c r="AS471" i="5"/>
  <c r="BT471" i="5"/>
  <c r="BG471" i="5"/>
  <c r="BE471" i="5"/>
  <c r="BB471" i="5"/>
  <c r="BA471" i="5"/>
  <c r="AZ471" i="5"/>
  <c r="AX471" i="5"/>
  <c r="AW471" i="5"/>
  <c r="AR471" i="5"/>
  <c r="AQ471" i="5"/>
  <c r="AN471" i="5"/>
  <c r="AM471" i="5"/>
  <c r="AL471" i="5"/>
  <c r="AJ471" i="5"/>
  <c r="AI471" i="5"/>
  <c r="AH471" i="5"/>
  <c r="AG471" i="5"/>
  <c r="AV470" i="5"/>
  <c r="BU470" i="5"/>
  <c r="CC470" i="5"/>
  <c r="CH470" i="5"/>
  <c r="BF470" i="5"/>
  <c r="CF470" i="5"/>
  <c r="BD470" i="5"/>
  <c r="CD470" i="5"/>
  <c r="AO470" i="5"/>
  <c r="BY470" i="5"/>
  <c r="BC470" i="5"/>
  <c r="BW470" i="5"/>
  <c r="AS470" i="5"/>
  <c r="BT470" i="5"/>
  <c r="BG470" i="5"/>
  <c r="BE470" i="5"/>
  <c r="BB470" i="5"/>
  <c r="AZ470" i="5"/>
  <c r="AX470" i="5"/>
  <c r="AW470" i="5"/>
  <c r="AR470" i="5"/>
  <c r="AQ470" i="5"/>
  <c r="AN470" i="5"/>
  <c r="AM470" i="5"/>
  <c r="AL470" i="5"/>
  <c r="AJ470" i="5"/>
  <c r="AI470" i="5"/>
  <c r="AH470" i="5"/>
  <c r="AG470" i="5"/>
  <c r="AV469" i="5"/>
  <c r="BU469" i="5"/>
  <c r="CC469" i="5"/>
  <c r="CH469" i="5"/>
  <c r="BF469" i="5"/>
  <c r="CF469" i="5"/>
  <c r="BD469" i="5"/>
  <c r="CD469" i="5"/>
  <c r="AO469" i="5"/>
  <c r="BY469" i="5"/>
  <c r="BC469" i="5"/>
  <c r="BW469" i="5"/>
  <c r="AS469" i="5"/>
  <c r="BT469" i="5"/>
  <c r="BG469" i="5"/>
  <c r="BE469" i="5"/>
  <c r="BB469" i="5"/>
  <c r="BA469" i="5"/>
  <c r="AZ469" i="5"/>
  <c r="AX469" i="5"/>
  <c r="AW469" i="5"/>
  <c r="AR469" i="5"/>
  <c r="AQ469" i="5"/>
  <c r="AN469" i="5"/>
  <c r="AM469" i="5"/>
  <c r="AL469" i="5"/>
  <c r="AJ469" i="5"/>
  <c r="AI469" i="5"/>
  <c r="AH469" i="5"/>
  <c r="AG469" i="5"/>
  <c r="AV468" i="5"/>
  <c r="BU468" i="5"/>
  <c r="CC468" i="5"/>
  <c r="CH468" i="5"/>
  <c r="BF468" i="5"/>
  <c r="CF468" i="5"/>
  <c r="BD468" i="5"/>
  <c r="CD468" i="5"/>
  <c r="AO468" i="5"/>
  <c r="BY468" i="5"/>
  <c r="BC468" i="5"/>
  <c r="BW468" i="5"/>
  <c r="AS468" i="5"/>
  <c r="BT468" i="5"/>
  <c r="BG468" i="5"/>
  <c r="BE468" i="5"/>
  <c r="BB468" i="5"/>
  <c r="BA468" i="5"/>
  <c r="AZ468" i="5"/>
  <c r="AX468" i="5"/>
  <c r="AW468" i="5"/>
  <c r="AR468" i="5"/>
  <c r="AQ468" i="5"/>
  <c r="AN468" i="5"/>
  <c r="AM468" i="5"/>
  <c r="AL468" i="5"/>
  <c r="AJ468" i="5"/>
  <c r="AI468" i="5"/>
  <c r="AH468" i="5"/>
  <c r="AG468" i="5"/>
  <c r="AV467" i="5"/>
  <c r="BU467" i="5"/>
  <c r="CC467" i="5"/>
  <c r="CH467" i="5"/>
  <c r="BF467" i="5"/>
  <c r="CF467" i="5"/>
  <c r="BD467" i="5"/>
  <c r="CD467" i="5"/>
  <c r="AO467" i="5"/>
  <c r="BY467" i="5"/>
  <c r="BC467" i="5"/>
  <c r="BW467" i="5"/>
  <c r="AS467" i="5"/>
  <c r="BT467" i="5"/>
  <c r="AR467" i="5"/>
  <c r="BR467" i="5"/>
  <c r="BG467" i="5"/>
  <c r="BE467" i="5"/>
  <c r="BB467" i="5"/>
  <c r="BA467" i="5"/>
  <c r="AZ467" i="5"/>
  <c r="AX467" i="5"/>
  <c r="AW467" i="5"/>
  <c r="AQ467" i="5"/>
  <c r="AN467" i="5"/>
  <c r="AM467" i="5"/>
  <c r="AL467" i="5"/>
  <c r="AJ467" i="5"/>
  <c r="AI467" i="5"/>
  <c r="AH467" i="5"/>
  <c r="AG467" i="5"/>
  <c r="AV466" i="5"/>
  <c r="BU466" i="5"/>
  <c r="CC466" i="5"/>
  <c r="CH466" i="5"/>
  <c r="BF466" i="5"/>
  <c r="CF466" i="5"/>
  <c r="BD466" i="5"/>
  <c r="CD466" i="5"/>
  <c r="AO466" i="5"/>
  <c r="BY466" i="5"/>
  <c r="BC466" i="5"/>
  <c r="BW466" i="5"/>
  <c r="AS466" i="5"/>
  <c r="BT466" i="5"/>
  <c r="AR466" i="5"/>
  <c r="BR466" i="5"/>
  <c r="BG466" i="5"/>
  <c r="BB466" i="5"/>
  <c r="BA466" i="5"/>
  <c r="AZ466" i="5"/>
  <c r="AX466" i="5"/>
  <c r="AW466" i="5"/>
  <c r="AQ466" i="5"/>
  <c r="AN466" i="5"/>
  <c r="AM466" i="5"/>
  <c r="AL466" i="5"/>
  <c r="AJ466" i="5"/>
  <c r="AI466" i="5"/>
  <c r="AH466" i="5"/>
  <c r="AG466" i="5"/>
  <c r="AV465" i="5"/>
  <c r="BU465" i="5"/>
  <c r="CC465" i="5"/>
  <c r="CH465" i="5"/>
  <c r="BF465" i="5"/>
  <c r="CF465" i="5"/>
  <c r="BD465" i="5"/>
  <c r="CD465" i="5"/>
  <c r="AO465" i="5"/>
  <c r="BY465" i="5"/>
  <c r="BC465" i="5"/>
  <c r="BW465" i="5"/>
  <c r="AS465" i="5"/>
  <c r="BT465" i="5"/>
  <c r="AR465" i="5"/>
  <c r="BR465" i="5"/>
  <c r="BG465" i="5"/>
  <c r="BE465" i="5"/>
  <c r="BA465" i="5"/>
  <c r="AZ465" i="5"/>
  <c r="AX465" i="5"/>
  <c r="AQ465" i="5"/>
  <c r="AN465" i="5"/>
  <c r="AM465" i="5"/>
  <c r="AJ465" i="5"/>
  <c r="AI465" i="5"/>
  <c r="AH465" i="5"/>
  <c r="AG465" i="5"/>
  <c r="AV464" i="5"/>
  <c r="BU464" i="5"/>
  <c r="CC464" i="5"/>
  <c r="CH464" i="5"/>
  <c r="BF464" i="5"/>
  <c r="CF464" i="5"/>
  <c r="BD464" i="5"/>
  <c r="CD464" i="5"/>
  <c r="AO464" i="5"/>
  <c r="BY464" i="5"/>
  <c r="BC464" i="5"/>
  <c r="BW464" i="5"/>
  <c r="AS464" i="5"/>
  <c r="BT464" i="5"/>
  <c r="BG464" i="5"/>
  <c r="BB464" i="5"/>
  <c r="BA464" i="5"/>
  <c r="AZ464" i="5"/>
  <c r="AX464" i="5"/>
  <c r="AW464" i="5"/>
  <c r="AR464" i="5"/>
  <c r="AQ464" i="5"/>
  <c r="AN464" i="5"/>
  <c r="AM464" i="5"/>
  <c r="AJ464" i="5"/>
  <c r="AI464" i="5"/>
  <c r="AH464" i="5"/>
  <c r="AG464" i="5"/>
  <c r="AV463" i="5"/>
  <c r="BU463" i="5"/>
  <c r="CC463" i="5"/>
  <c r="CH463" i="5"/>
  <c r="BF463" i="5"/>
  <c r="CF463" i="5"/>
  <c r="BD463" i="5"/>
  <c r="CD463" i="5"/>
  <c r="AO463" i="5"/>
  <c r="BY463" i="5"/>
  <c r="BC463" i="5"/>
  <c r="BW463" i="5"/>
  <c r="AS463" i="5"/>
  <c r="BT463" i="5"/>
  <c r="AR463" i="5"/>
  <c r="BR463" i="5"/>
  <c r="BG463" i="5"/>
  <c r="BE463" i="5"/>
  <c r="BB463" i="5"/>
  <c r="BA463" i="5"/>
  <c r="AZ463" i="5"/>
  <c r="AX463" i="5"/>
  <c r="AQ463" i="5"/>
  <c r="AN463" i="5"/>
  <c r="AM463" i="5"/>
  <c r="AJ463" i="5"/>
  <c r="AI463" i="5"/>
  <c r="AH463" i="5"/>
  <c r="AG463" i="5"/>
  <c r="AV462" i="5"/>
  <c r="BU462" i="5"/>
  <c r="CC462" i="5"/>
  <c r="CH462" i="5"/>
  <c r="BF462" i="5"/>
  <c r="CF462" i="5"/>
  <c r="BD462" i="5"/>
  <c r="CD462" i="5"/>
  <c r="AO462" i="5"/>
  <c r="BY462" i="5"/>
  <c r="BC462" i="5"/>
  <c r="BW462" i="5"/>
  <c r="AS462" i="5"/>
  <c r="BT462" i="5"/>
  <c r="BG462" i="5"/>
  <c r="BB462" i="5"/>
  <c r="BA462" i="5"/>
  <c r="AZ462" i="5"/>
  <c r="AX462" i="5"/>
  <c r="AW462" i="5"/>
  <c r="AR462" i="5"/>
  <c r="AQ462" i="5"/>
  <c r="AN462" i="5"/>
  <c r="AM462" i="5"/>
  <c r="AJ462" i="5"/>
  <c r="AI462" i="5"/>
  <c r="AH462" i="5"/>
  <c r="AG462" i="5"/>
  <c r="AV461" i="5"/>
  <c r="BU461" i="5"/>
  <c r="CC461" i="5"/>
  <c r="CH461" i="5"/>
  <c r="BF461" i="5"/>
  <c r="CF461" i="5"/>
  <c r="BD461" i="5"/>
  <c r="CD461" i="5"/>
  <c r="AO461" i="5"/>
  <c r="BY461" i="5"/>
  <c r="BC461" i="5"/>
  <c r="BW461" i="5"/>
  <c r="AS461" i="5"/>
  <c r="BT461" i="5"/>
  <c r="AR461" i="5"/>
  <c r="BR461" i="5"/>
  <c r="BG461" i="5"/>
  <c r="BB461" i="5"/>
  <c r="BA461" i="5"/>
  <c r="AZ461" i="5"/>
  <c r="AX461" i="5"/>
  <c r="AQ461" i="5"/>
  <c r="AN461" i="5"/>
  <c r="AM461" i="5"/>
  <c r="AJ461" i="5"/>
  <c r="AI461" i="5"/>
  <c r="AH461" i="5"/>
  <c r="AG461" i="5"/>
  <c r="AV460" i="5"/>
  <c r="BU460" i="5"/>
  <c r="CC460" i="5"/>
  <c r="CH460" i="5"/>
  <c r="BF460" i="5"/>
  <c r="CF460" i="5"/>
  <c r="BD460" i="5"/>
  <c r="CD460" i="5"/>
  <c r="AO460" i="5"/>
  <c r="BY460" i="5"/>
  <c r="BC460" i="5"/>
  <c r="BW460" i="5"/>
  <c r="AS460" i="5"/>
  <c r="BT460" i="5"/>
  <c r="BG460" i="5"/>
  <c r="BB460" i="5"/>
  <c r="BA460" i="5"/>
  <c r="AZ460" i="5"/>
  <c r="AX460" i="5"/>
  <c r="AW460" i="5"/>
  <c r="AR460" i="5"/>
  <c r="AQ460" i="5"/>
  <c r="AN460" i="5"/>
  <c r="AM460" i="5"/>
  <c r="AJ460" i="5"/>
  <c r="AI460" i="5"/>
  <c r="AH460" i="5"/>
  <c r="AG460" i="5"/>
  <c r="AV459" i="5"/>
  <c r="BU459" i="5"/>
  <c r="CC459" i="5"/>
  <c r="CH459" i="5"/>
  <c r="BF459" i="5"/>
  <c r="CF459" i="5"/>
  <c r="BD459" i="5"/>
  <c r="CD459" i="5"/>
  <c r="AO459" i="5"/>
  <c r="BY459" i="5"/>
  <c r="BC459" i="5"/>
  <c r="BW459" i="5"/>
  <c r="AS459" i="5"/>
  <c r="BT459" i="5"/>
  <c r="BG459" i="5"/>
  <c r="BB459" i="5"/>
  <c r="BA459" i="5"/>
  <c r="AZ459" i="5"/>
  <c r="AX459" i="5"/>
  <c r="AW459" i="5"/>
  <c r="AR459" i="5"/>
  <c r="AQ459" i="5"/>
  <c r="AN459" i="5"/>
  <c r="AM459" i="5"/>
  <c r="AJ459" i="5"/>
  <c r="AI459" i="5"/>
  <c r="AH459" i="5"/>
  <c r="AG459" i="5"/>
  <c r="AV458" i="5"/>
  <c r="BU458" i="5"/>
  <c r="CC458" i="5"/>
  <c r="CH458" i="5"/>
  <c r="BF458" i="5"/>
  <c r="CF458" i="5"/>
  <c r="BD458" i="5"/>
  <c r="CD458" i="5"/>
  <c r="AO458" i="5"/>
  <c r="BY458" i="5"/>
  <c r="BC458" i="5"/>
  <c r="BW458" i="5"/>
  <c r="AS458" i="5"/>
  <c r="BT458" i="5"/>
  <c r="BG458" i="5"/>
  <c r="BB458" i="5"/>
  <c r="BA458" i="5"/>
  <c r="AZ458" i="5"/>
  <c r="AX458" i="5"/>
  <c r="AW458" i="5"/>
  <c r="AR458" i="5"/>
  <c r="AQ458" i="5"/>
  <c r="AN458" i="5"/>
  <c r="AM458" i="5"/>
  <c r="AJ458" i="5"/>
  <c r="AI458" i="5"/>
  <c r="AH458" i="5"/>
  <c r="AG458" i="5"/>
  <c r="AV457" i="5"/>
  <c r="BU457" i="5"/>
  <c r="CC457" i="5"/>
  <c r="CH457" i="5"/>
  <c r="BF457" i="5"/>
  <c r="CF457" i="5"/>
  <c r="BD457" i="5"/>
  <c r="CD457" i="5"/>
  <c r="AO457" i="5"/>
  <c r="BY457" i="5"/>
  <c r="BC457" i="5"/>
  <c r="BW457" i="5"/>
  <c r="AS457" i="5"/>
  <c r="BT457" i="5"/>
  <c r="AR457" i="5"/>
  <c r="BR457" i="5"/>
  <c r="BG457" i="5"/>
  <c r="BB457" i="5"/>
  <c r="BA457" i="5"/>
  <c r="AZ457" i="5"/>
  <c r="AX457" i="5"/>
  <c r="AW457" i="5"/>
  <c r="AQ457" i="5"/>
  <c r="AN457" i="5"/>
  <c r="AM457" i="5"/>
  <c r="AJ457" i="5"/>
  <c r="AI457" i="5"/>
  <c r="AH457" i="5"/>
  <c r="AG457" i="5"/>
  <c r="AV456" i="5"/>
  <c r="BU456" i="5"/>
  <c r="CC456" i="5"/>
  <c r="CH456" i="5"/>
  <c r="BF456" i="5"/>
  <c r="CF456" i="5"/>
  <c r="BD456" i="5"/>
  <c r="CD456" i="5"/>
  <c r="AO456" i="5"/>
  <c r="BY456" i="5"/>
  <c r="BC456" i="5"/>
  <c r="BW456" i="5"/>
  <c r="AS456" i="5"/>
  <c r="BT456" i="5"/>
  <c r="AR456" i="5"/>
  <c r="BR456" i="5"/>
  <c r="BG456" i="5"/>
  <c r="AZ456" i="5"/>
  <c r="AX456" i="5"/>
  <c r="AQ456" i="5"/>
  <c r="AN456" i="5"/>
  <c r="AM456" i="5"/>
  <c r="AJ456" i="5"/>
  <c r="AI456" i="5"/>
  <c r="AH456" i="5"/>
  <c r="AG456" i="5"/>
  <c r="CC455" i="5"/>
  <c r="CH455" i="5"/>
  <c r="BF455" i="5"/>
  <c r="CF455" i="5"/>
  <c r="BD455" i="5"/>
  <c r="CD455" i="5"/>
  <c r="AO455" i="5"/>
  <c r="BY455" i="5"/>
  <c r="BC455" i="5"/>
  <c r="BW455" i="5"/>
  <c r="AS455" i="5"/>
  <c r="BT455" i="5"/>
  <c r="BG455" i="5"/>
  <c r="BE455" i="5"/>
  <c r="BA455" i="5"/>
  <c r="AZ455" i="5"/>
  <c r="AX455" i="5"/>
  <c r="AW455" i="5"/>
  <c r="AR455" i="5"/>
  <c r="AQ455" i="5"/>
  <c r="AN455" i="5"/>
  <c r="AM455" i="5"/>
  <c r="AJ455" i="5"/>
  <c r="AI455" i="5"/>
  <c r="CC454" i="5"/>
  <c r="CH454" i="5"/>
  <c r="BF454" i="5"/>
  <c r="CF454" i="5"/>
  <c r="BD454" i="5"/>
  <c r="CD454" i="5"/>
  <c r="AO454" i="5"/>
  <c r="BY454" i="5"/>
  <c r="BC454" i="5"/>
  <c r="BW454" i="5"/>
  <c r="AS454" i="5"/>
  <c r="BT454" i="5"/>
  <c r="BG454" i="5"/>
  <c r="BB454" i="5"/>
  <c r="BA454" i="5"/>
  <c r="AZ454" i="5"/>
  <c r="AX454" i="5"/>
  <c r="AW454" i="5"/>
  <c r="AR454" i="5"/>
  <c r="AQ454" i="5"/>
  <c r="AN454" i="5"/>
  <c r="AM454" i="5"/>
  <c r="AJ454" i="5"/>
  <c r="AI454" i="5"/>
  <c r="CC453" i="5"/>
  <c r="CH453" i="5"/>
  <c r="BF453" i="5"/>
  <c r="CF453" i="5"/>
  <c r="BD453" i="5"/>
  <c r="CD453" i="5"/>
  <c r="AO453" i="5"/>
  <c r="BY453" i="5"/>
  <c r="BC453" i="5"/>
  <c r="BW453" i="5"/>
  <c r="AS453" i="5"/>
  <c r="BT453" i="5"/>
  <c r="BG453" i="5"/>
  <c r="BB453" i="5"/>
  <c r="BA453" i="5"/>
  <c r="AZ453" i="5"/>
  <c r="AX453" i="5"/>
  <c r="AW453" i="5"/>
  <c r="AR453" i="5"/>
  <c r="AQ453" i="5"/>
  <c r="AN453" i="5"/>
  <c r="AM453" i="5"/>
  <c r="AJ453" i="5"/>
  <c r="AI453" i="5"/>
  <c r="CC452" i="5"/>
  <c r="CH452" i="5"/>
  <c r="BF452" i="5"/>
  <c r="CF452" i="5"/>
  <c r="BD452" i="5"/>
  <c r="CD452" i="5"/>
  <c r="AO452" i="5"/>
  <c r="BY452" i="5"/>
  <c r="BC452" i="5"/>
  <c r="BW452" i="5"/>
  <c r="AS452" i="5"/>
  <c r="BT452" i="5"/>
  <c r="BG452" i="5"/>
  <c r="BE452" i="5"/>
  <c r="BB452" i="5"/>
  <c r="BA452" i="5"/>
  <c r="AZ452" i="5"/>
  <c r="AX452" i="5"/>
  <c r="AW452" i="5"/>
  <c r="AR452" i="5"/>
  <c r="AQ452" i="5"/>
  <c r="AN452" i="5"/>
  <c r="AM452" i="5"/>
  <c r="AJ452" i="5"/>
  <c r="AI452" i="5"/>
  <c r="CH451" i="5"/>
  <c r="BF451" i="5"/>
  <c r="CF451" i="5"/>
  <c r="BG451" i="5"/>
  <c r="BE451" i="5"/>
  <c r="BB451" i="5"/>
  <c r="BA451" i="5"/>
  <c r="AZ451" i="5"/>
  <c r="AX451" i="5"/>
  <c r="AR451" i="5"/>
  <c r="AQ451" i="5"/>
  <c r="AN451" i="5"/>
  <c r="AM451" i="5"/>
  <c r="AJ451" i="5"/>
  <c r="AI451" i="5"/>
  <c r="CH450" i="5"/>
  <c r="BF450" i="5"/>
  <c r="CF450" i="5"/>
  <c r="BG450" i="5"/>
  <c r="BE450" i="5"/>
  <c r="AZ450" i="5"/>
  <c r="AX450" i="5"/>
  <c r="AR450" i="5"/>
  <c r="AQ450" i="5"/>
  <c r="AN450" i="5"/>
  <c r="AM450" i="5"/>
  <c r="AI450" i="5"/>
  <c r="CH449" i="5"/>
  <c r="BG449" i="5"/>
  <c r="AZ449" i="5"/>
  <c r="AX449" i="5"/>
  <c r="AW449" i="5"/>
  <c r="AR449" i="5"/>
  <c r="AQ449" i="5"/>
  <c r="AN449" i="5"/>
  <c r="AM449" i="5"/>
  <c r="AI449" i="5"/>
  <c r="CH448" i="5"/>
  <c r="BF448" i="5"/>
  <c r="CF448" i="5"/>
  <c r="BG448" i="5"/>
  <c r="BE448" i="5"/>
  <c r="BA448" i="5"/>
  <c r="AZ448" i="5"/>
  <c r="AX448" i="5"/>
  <c r="AR448" i="5"/>
  <c r="AQ448" i="5"/>
  <c r="AN448" i="5"/>
  <c r="AM448" i="5"/>
  <c r="AI448" i="5"/>
  <c r="CH447" i="5"/>
  <c r="BG447" i="5"/>
  <c r="BA447" i="5"/>
  <c r="AZ447" i="5"/>
  <c r="AX447" i="5"/>
  <c r="AW447" i="5"/>
  <c r="AQ447" i="5"/>
  <c r="AN447" i="5"/>
  <c r="AM447" i="5"/>
  <c r="AI447" i="5"/>
  <c r="CH446" i="5"/>
  <c r="BG446" i="5"/>
  <c r="AZ446" i="5"/>
  <c r="AX446" i="5"/>
  <c r="AQ446" i="5"/>
  <c r="AN446" i="5"/>
  <c r="AM446" i="5"/>
  <c r="AI446" i="5"/>
  <c r="CH445" i="5"/>
  <c r="BF445" i="5"/>
  <c r="CF445" i="5"/>
  <c r="BG445" i="5"/>
  <c r="BE445" i="5"/>
  <c r="BA445" i="5"/>
  <c r="AZ445" i="5"/>
  <c r="AX445" i="5"/>
  <c r="AW445" i="5"/>
  <c r="AR445" i="5"/>
  <c r="AQ445" i="5"/>
  <c r="AN445" i="5"/>
  <c r="AM445" i="5"/>
  <c r="E445" i="5"/>
  <c r="AL445" i="5"/>
  <c r="AI445" i="5"/>
  <c r="AH445" i="5"/>
  <c r="AG445" i="5"/>
  <c r="CH444" i="5"/>
  <c r="BG444" i="5"/>
  <c r="BA444" i="5"/>
  <c r="AZ444" i="5"/>
  <c r="AX444" i="5"/>
  <c r="AR444" i="5"/>
  <c r="AQ444" i="5"/>
  <c r="AN444" i="5"/>
  <c r="AM444" i="5"/>
  <c r="E444" i="5"/>
  <c r="AL444" i="5"/>
  <c r="AI444" i="5"/>
  <c r="AH444" i="5"/>
  <c r="AG444" i="5"/>
  <c r="CH443" i="5"/>
  <c r="BF443" i="5"/>
  <c r="CF443" i="5"/>
  <c r="BG443" i="5"/>
  <c r="BE443" i="5"/>
  <c r="AZ443" i="5"/>
  <c r="AX443" i="5"/>
  <c r="AQ443" i="5"/>
  <c r="AN443" i="5"/>
  <c r="AM443" i="5"/>
  <c r="E443" i="5"/>
  <c r="AL443" i="5"/>
  <c r="AI443" i="5"/>
  <c r="AH443" i="5"/>
  <c r="AG443" i="5"/>
  <c r="CH442" i="5"/>
  <c r="BG442" i="5"/>
  <c r="AZ442" i="5"/>
  <c r="AX442" i="5"/>
  <c r="AQ442" i="5"/>
  <c r="AN442" i="5"/>
  <c r="AM442" i="5"/>
  <c r="E442" i="5"/>
  <c r="AL442" i="5"/>
  <c r="AI442" i="5"/>
  <c r="AH442" i="5"/>
  <c r="AG442" i="5"/>
  <c r="CH441" i="5"/>
  <c r="BG441" i="5"/>
  <c r="AZ441" i="5"/>
  <c r="AX441" i="5"/>
  <c r="AW441" i="5"/>
  <c r="AR441" i="5"/>
  <c r="AQ441" i="5"/>
  <c r="AN441" i="5"/>
  <c r="AM441" i="5"/>
  <c r="E441" i="5"/>
  <c r="AL441" i="5"/>
  <c r="AI441" i="5"/>
  <c r="AH441" i="5"/>
  <c r="AG441" i="5"/>
  <c r="AV440" i="5"/>
  <c r="BU440" i="5"/>
  <c r="CC440" i="5"/>
  <c r="CH440" i="5"/>
  <c r="BF440" i="5"/>
  <c r="CF440" i="5"/>
  <c r="BD440" i="5"/>
  <c r="CD440" i="5"/>
  <c r="AO440" i="5"/>
  <c r="BY440" i="5"/>
  <c r="BC440" i="5"/>
  <c r="BW440" i="5"/>
  <c r="AS440" i="5"/>
  <c r="BT440" i="5"/>
  <c r="BG440" i="5"/>
  <c r="AZ440" i="5"/>
  <c r="AX440" i="5"/>
  <c r="AW440" i="5"/>
  <c r="AR440" i="5"/>
  <c r="AQ440" i="5"/>
  <c r="AN440" i="5"/>
  <c r="AM440" i="5"/>
  <c r="E440" i="5"/>
  <c r="AL440" i="5"/>
  <c r="AJ440" i="5"/>
  <c r="AI440" i="5"/>
  <c r="AH440" i="5"/>
  <c r="AG440" i="5"/>
  <c r="AV439" i="5"/>
  <c r="BU439" i="5"/>
  <c r="CC439" i="5"/>
  <c r="CH439" i="5"/>
  <c r="BF439" i="5"/>
  <c r="CF439" i="5"/>
  <c r="BD439" i="5"/>
  <c r="CD439" i="5"/>
  <c r="AO439" i="5"/>
  <c r="BY439" i="5"/>
  <c r="BC439" i="5"/>
  <c r="BW439" i="5"/>
  <c r="AS439" i="5"/>
  <c r="BT439" i="5"/>
  <c r="AR439" i="5"/>
  <c r="BR439" i="5"/>
  <c r="BG439" i="5"/>
  <c r="AZ439" i="5"/>
  <c r="AX439" i="5"/>
  <c r="AQ439" i="5"/>
  <c r="AN439" i="5"/>
  <c r="AM439" i="5"/>
  <c r="E439" i="5"/>
  <c r="AL439" i="5"/>
  <c r="AJ439" i="5"/>
  <c r="AI439" i="5"/>
  <c r="AH439" i="5"/>
  <c r="AG439" i="5"/>
  <c r="AV438" i="5"/>
  <c r="BU438" i="5"/>
  <c r="CC438" i="5"/>
  <c r="CH438" i="5"/>
  <c r="BF438" i="5"/>
  <c r="CF438" i="5"/>
  <c r="BD438" i="5"/>
  <c r="CD438" i="5"/>
  <c r="AO438" i="5"/>
  <c r="BY438" i="5"/>
  <c r="BC438" i="5"/>
  <c r="BW438" i="5"/>
  <c r="AS438" i="5"/>
  <c r="BT438" i="5"/>
  <c r="AR438" i="5"/>
  <c r="BR438" i="5"/>
  <c r="BG438" i="5"/>
  <c r="AZ438" i="5"/>
  <c r="AX438" i="5"/>
  <c r="AQ438" i="5"/>
  <c r="AN438" i="5"/>
  <c r="AM438" i="5"/>
  <c r="E438" i="5"/>
  <c r="AL438" i="5"/>
  <c r="AJ438" i="5"/>
  <c r="AI438" i="5"/>
  <c r="AH438" i="5"/>
  <c r="AG438" i="5"/>
  <c r="AV437" i="5"/>
  <c r="BU437" i="5"/>
  <c r="CC437" i="5"/>
  <c r="CH437" i="5"/>
  <c r="BF437" i="5"/>
  <c r="CF437" i="5"/>
  <c r="BD437" i="5"/>
  <c r="CD437" i="5"/>
  <c r="AO437" i="5"/>
  <c r="BY437" i="5"/>
  <c r="BC437" i="5"/>
  <c r="BW437" i="5"/>
  <c r="AS437" i="5"/>
  <c r="BT437" i="5"/>
  <c r="BG437" i="5"/>
  <c r="BA437" i="5"/>
  <c r="AZ437" i="5"/>
  <c r="AX437" i="5"/>
  <c r="AR437" i="5"/>
  <c r="AQ437" i="5"/>
  <c r="AN437" i="5"/>
  <c r="AM437" i="5"/>
  <c r="E437" i="5"/>
  <c r="AL437" i="5"/>
  <c r="AJ437" i="5"/>
  <c r="AI437" i="5"/>
  <c r="AH437" i="5"/>
  <c r="AG437" i="5"/>
  <c r="AV436" i="5"/>
  <c r="BU436" i="5"/>
  <c r="CC436" i="5"/>
  <c r="CH436" i="5"/>
  <c r="BF436" i="5"/>
  <c r="CF436" i="5"/>
  <c r="BD436" i="5"/>
  <c r="CD436" i="5"/>
  <c r="AO436" i="5"/>
  <c r="BY436" i="5"/>
  <c r="BC436" i="5"/>
  <c r="BW436" i="5"/>
  <c r="AS436" i="5"/>
  <c r="BT436" i="5"/>
  <c r="BG436" i="5"/>
  <c r="BA436" i="5"/>
  <c r="AZ436" i="5"/>
  <c r="AX436" i="5"/>
  <c r="AW436" i="5"/>
  <c r="AR436" i="5"/>
  <c r="AQ436" i="5"/>
  <c r="AN436" i="5"/>
  <c r="AM436" i="5"/>
  <c r="E436" i="5"/>
  <c r="AL436" i="5"/>
  <c r="AJ436" i="5"/>
  <c r="AI436" i="5"/>
  <c r="AH436" i="5"/>
  <c r="AG436" i="5"/>
  <c r="AV435" i="5"/>
  <c r="BU435" i="5"/>
  <c r="CC435" i="5"/>
  <c r="CH435" i="5"/>
  <c r="BF435" i="5"/>
  <c r="CF435" i="5"/>
  <c r="BD435" i="5"/>
  <c r="CD435" i="5"/>
  <c r="AO435" i="5"/>
  <c r="BY435" i="5"/>
  <c r="BC435" i="5"/>
  <c r="BW435" i="5"/>
  <c r="AS435" i="5"/>
  <c r="BT435" i="5"/>
  <c r="BG435" i="5"/>
  <c r="BA435" i="5"/>
  <c r="AZ435" i="5"/>
  <c r="AX435" i="5"/>
  <c r="AR435" i="5"/>
  <c r="AQ435" i="5"/>
  <c r="AN435" i="5"/>
  <c r="AM435" i="5"/>
  <c r="E435" i="5"/>
  <c r="AL435" i="5"/>
  <c r="AJ435" i="5"/>
  <c r="AI435" i="5"/>
  <c r="AH435" i="5"/>
  <c r="AG435" i="5"/>
  <c r="AV434" i="5"/>
  <c r="BU434" i="5"/>
  <c r="CC434" i="5"/>
  <c r="CH434" i="5"/>
  <c r="BF434" i="5"/>
  <c r="CF434" i="5"/>
  <c r="BD434" i="5"/>
  <c r="CD434" i="5"/>
  <c r="AO434" i="5"/>
  <c r="BY434" i="5"/>
  <c r="BC434" i="5"/>
  <c r="BW434" i="5"/>
  <c r="AS434" i="5"/>
  <c r="BT434" i="5"/>
  <c r="BG434" i="5"/>
  <c r="BB434" i="5"/>
  <c r="BA434" i="5"/>
  <c r="AZ434" i="5"/>
  <c r="AX434" i="5"/>
  <c r="AW434" i="5"/>
  <c r="AR434" i="5"/>
  <c r="AQ434" i="5"/>
  <c r="AN434" i="5"/>
  <c r="AM434" i="5"/>
  <c r="E434" i="5"/>
  <c r="AL434" i="5"/>
  <c r="AJ434" i="5"/>
  <c r="AI434" i="5"/>
  <c r="AH434" i="5"/>
  <c r="AG434" i="5"/>
  <c r="AV433" i="5"/>
  <c r="BU433" i="5"/>
  <c r="CH433" i="5"/>
  <c r="BF433" i="5"/>
  <c r="CF433" i="5"/>
  <c r="BD433" i="5"/>
  <c r="CD433" i="5"/>
  <c r="AO433" i="5"/>
  <c r="BY433" i="5"/>
  <c r="BC433" i="5"/>
  <c r="BW433" i="5"/>
  <c r="AS433" i="5"/>
  <c r="BT433" i="5"/>
  <c r="BA433" i="5"/>
  <c r="AZ433" i="5"/>
  <c r="AX433" i="5"/>
  <c r="AR433" i="5"/>
  <c r="AQ433" i="5"/>
  <c r="AN433" i="5"/>
  <c r="AM433" i="5"/>
  <c r="E433" i="5"/>
  <c r="AL433" i="5"/>
  <c r="AJ433" i="5"/>
  <c r="AI433" i="5"/>
  <c r="AH433" i="5"/>
  <c r="AG433" i="5"/>
  <c r="AV432" i="5"/>
  <c r="BU432" i="5"/>
  <c r="BG432" i="5"/>
  <c r="CC432" i="5"/>
  <c r="CH432" i="5"/>
  <c r="BF432" i="5"/>
  <c r="CF432" i="5"/>
  <c r="BD432" i="5"/>
  <c r="CD432" i="5"/>
  <c r="AO432" i="5"/>
  <c r="BY432" i="5"/>
  <c r="BC432" i="5"/>
  <c r="BW432" i="5"/>
  <c r="AS432" i="5"/>
  <c r="BT432" i="5"/>
  <c r="BA432" i="5"/>
  <c r="AZ432" i="5"/>
  <c r="AX432" i="5"/>
  <c r="AR432" i="5"/>
  <c r="AQ432" i="5"/>
  <c r="AN432" i="5"/>
  <c r="AM432" i="5"/>
  <c r="E432" i="5"/>
  <c r="AL432" i="5"/>
  <c r="AJ432" i="5"/>
  <c r="AI432" i="5"/>
  <c r="AH432" i="5"/>
  <c r="AG432" i="5"/>
  <c r="AV431" i="5"/>
  <c r="BU431" i="5"/>
  <c r="CH431" i="5"/>
  <c r="BF431" i="5"/>
  <c r="CF431" i="5"/>
  <c r="BD431" i="5"/>
  <c r="CD431" i="5"/>
  <c r="AO431" i="5"/>
  <c r="BY431" i="5"/>
  <c r="BC431" i="5"/>
  <c r="BW431" i="5"/>
  <c r="AS431" i="5"/>
  <c r="BT431" i="5"/>
  <c r="BG431" i="5"/>
  <c r="BA431" i="5"/>
  <c r="AZ431" i="5"/>
  <c r="AX431" i="5"/>
  <c r="AR431" i="5"/>
  <c r="AQ431" i="5"/>
  <c r="AN431" i="5"/>
  <c r="AM431" i="5"/>
  <c r="E431" i="5"/>
  <c r="AL431" i="5"/>
  <c r="AJ431" i="5"/>
  <c r="AI431" i="5"/>
  <c r="AH431" i="5"/>
  <c r="AG431" i="5"/>
  <c r="AV430" i="5"/>
  <c r="BU430" i="5"/>
  <c r="BG430" i="5"/>
  <c r="CC430" i="5"/>
  <c r="CH430" i="5"/>
  <c r="BF430" i="5"/>
  <c r="CF430" i="5"/>
  <c r="BD430" i="5"/>
  <c r="CD430" i="5"/>
  <c r="AO430" i="5"/>
  <c r="BY430" i="5"/>
  <c r="BC430" i="5"/>
  <c r="BW430" i="5"/>
  <c r="AS430" i="5"/>
  <c r="BT430" i="5"/>
  <c r="BB430" i="5"/>
  <c r="BA430" i="5"/>
  <c r="AZ430" i="5"/>
  <c r="AX430" i="5"/>
  <c r="AR430" i="5"/>
  <c r="AQ430" i="5"/>
  <c r="AN430" i="5"/>
  <c r="AM430" i="5"/>
  <c r="E430" i="5"/>
  <c r="AL430" i="5"/>
  <c r="AJ430" i="5"/>
  <c r="AI430" i="5"/>
  <c r="AH430" i="5"/>
  <c r="AG430" i="5"/>
  <c r="AV429" i="5"/>
  <c r="BU429" i="5"/>
  <c r="CH429" i="5"/>
  <c r="BF429" i="5"/>
  <c r="CF429" i="5"/>
  <c r="BD429" i="5"/>
  <c r="CD429" i="5"/>
  <c r="AO429" i="5"/>
  <c r="BY429" i="5"/>
  <c r="BC429" i="5"/>
  <c r="BW429" i="5"/>
  <c r="AS429" i="5"/>
  <c r="BT429" i="5"/>
  <c r="BG429" i="5"/>
  <c r="BA429" i="5"/>
  <c r="AZ429" i="5"/>
  <c r="AX429" i="5"/>
  <c r="AW429" i="5"/>
  <c r="AR429" i="5"/>
  <c r="AQ429" i="5"/>
  <c r="AN429" i="5"/>
  <c r="AM429" i="5"/>
  <c r="E429" i="5"/>
  <c r="AL429" i="5"/>
  <c r="AJ429" i="5"/>
  <c r="AI429" i="5"/>
  <c r="AH429" i="5"/>
  <c r="AG429" i="5"/>
  <c r="AV428" i="5"/>
  <c r="BU428" i="5"/>
  <c r="CH428" i="5"/>
  <c r="BF428" i="5"/>
  <c r="CF428" i="5"/>
  <c r="BD428" i="5"/>
  <c r="CD428" i="5"/>
  <c r="AO428" i="5"/>
  <c r="BY428" i="5"/>
  <c r="BC428" i="5"/>
  <c r="BW428" i="5"/>
  <c r="AS428" i="5"/>
  <c r="BT428" i="5"/>
  <c r="BG428" i="5"/>
  <c r="BA428" i="5"/>
  <c r="AZ428" i="5"/>
  <c r="AX428" i="5"/>
  <c r="AW428" i="5"/>
  <c r="AR428" i="5"/>
  <c r="AQ428" i="5"/>
  <c r="AN428" i="5"/>
  <c r="AM428" i="5"/>
  <c r="E428" i="5"/>
  <c r="AL428" i="5"/>
  <c r="AJ428" i="5"/>
  <c r="AI428" i="5"/>
  <c r="AH428" i="5"/>
  <c r="AG428" i="5"/>
  <c r="AV427" i="5"/>
  <c r="BU427" i="5"/>
  <c r="BG427" i="5"/>
  <c r="CC427" i="5"/>
  <c r="CH427" i="5"/>
  <c r="BF427" i="5"/>
  <c r="CF427" i="5"/>
  <c r="BD427" i="5"/>
  <c r="CD427" i="5"/>
  <c r="AO427" i="5"/>
  <c r="BY427" i="5"/>
  <c r="BC427" i="5"/>
  <c r="BW427" i="5"/>
  <c r="AS427" i="5"/>
  <c r="BT427" i="5"/>
  <c r="AR427" i="5"/>
  <c r="BR427" i="5"/>
  <c r="BA427" i="5"/>
  <c r="AZ427" i="5"/>
  <c r="AX427" i="5"/>
  <c r="AQ427" i="5"/>
  <c r="AN427" i="5"/>
  <c r="AM427" i="5"/>
  <c r="E427" i="5"/>
  <c r="AL427" i="5"/>
  <c r="AJ427" i="5"/>
  <c r="AI427" i="5"/>
  <c r="AH427" i="5"/>
  <c r="AG427" i="5"/>
  <c r="AV426" i="5"/>
  <c r="BU426" i="5"/>
  <c r="CH426" i="5"/>
  <c r="BF426" i="5"/>
  <c r="CF426" i="5"/>
  <c r="BD426" i="5"/>
  <c r="CD426" i="5"/>
  <c r="AO426" i="5"/>
  <c r="BY426" i="5"/>
  <c r="BC426" i="5"/>
  <c r="BW426" i="5"/>
  <c r="AS426" i="5"/>
  <c r="BT426" i="5"/>
  <c r="AR426" i="5"/>
  <c r="BR426" i="5"/>
  <c r="BG426" i="5"/>
  <c r="BA426" i="5"/>
  <c r="AZ426" i="5"/>
  <c r="AX426" i="5"/>
  <c r="AW426" i="5"/>
  <c r="AQ426" i="5"/>
  <c r="AN426" i="5"/>
  <c r="AM426" i="5"/>
  <c r="E426" i="5"/>
  <c r="AL426" i="5"/>
  <c r="AJ426" i="5"/>
  <c r="AI426" i="5"/>
  <c r="AH426" i="5"/>
  <c r="AG426" i="5"/>
  <c r="AV425" i="5"/>
  <c r="BU425" i="5"/>
  <c r="BG425" i="5"/>
  <c r="CC425" i="5"/>
  <c r="CH425" i="5"/>
  <c r="BF425" i="5"/>
  <c r="CF425" i="5"/>
  <c r="BD425" i="5"/>
  <c r="CD425" i="5"/>
  <c r="AO425" i="5"/>
  <c r="BY425" i="5"/>
  <c r="BC425" i="5"/>
  <c r="BW425" i="5"/>
  <c r="AS425" i="5"/>
  <c r="BT425" i="5"/>
  <c r="BB425" i="5"/>
  <c r="BA425" i="5"/>
  <c r="AZ425" i="5"/>
  <c r="AX425" i="5"/>
  <c r="AR425" i="5"/>
  <c r="AQ425" i="5"/>
  <c r="AN425" i="5"/>
  <c r="AM425" i="5"/>
  <c r="E425" i="5"/>
  <c r="AL425" i="5"/>
  <c r="AJ425" i="5"/>
  <c r="AI425" i="5"/>
  <c r="AH425" i="5"/>
  <c r="AG425" i="5"/>
  <c r="AV424" i="5"/>
  <c r="BU424" i="5"/>
  <c r="BG424" i="5"/>
  <c r="CC424" i="5"/>
  <c r="CH424" i="5"/>
  <c r="BF424" i="5"/>
  <c r="CF424" i="5"/>
  <c r="BD424" i="5"/>
  <c r="CD424" i="5"/>
  <c r="AO424" i="5"/>
  <c r="BY424" i="5"/>
  <c r="BC424" i="5"/>
  <c r="BW424" i="5"/>
  <c r="AS424" i="5"/>
  <c r="BT424" i="5"/>
  <c r="BB424" i="5"/>
  <c r="BA424" i="5"/>
  <c r="AZ424" i="5"/>
  <c r="AX424" i="5"/>
  <c r="AR424" i="5"/>
  <c r="AQ424" i="5"/>
  <c r="AN424" i="5"/>
  <c r="AM424" i="5"/>
  <c r="E424" i="5"/>
  <c r="AL424" i="5"/>
  <c r="AJ424" i="5"/>
  <c r="AI424" i="5"/>
  <c r="AH424" i="5"/>
  <c r="AG424" i="5"/>
  <c r="AV423" i="5"/>
  <c r="BU423" i="5"/>
  <c r="CH423" i="5"/>
  <c r="BF423" i="5"/>
  <c r="CF423" i="5"/>
  <c r="BD423" i="5"/>
  <c r="CD423" i="5"/>
  <c r="AO423" i="5"/>
  <c r="BY423" i="5"/>
  <c r="BC423" i="5"/>
  <c r="BW423" i="5"/>
  <c r="AS423" i="5"/>
  <c r="BT423" i="5"/>
  <c r="BG423" i="5"/>
  <c r="BB423" i="5"/>
  <c r="BA423" i="5"/>
  <c r="AZ423" i="5"/>
  <c r="AX423" i="5"/>
  <c r="AR423" i="5"/>
  <c r="AQ423" i="5"/>
  <c r="AN423" i="5"/>
  <c r="AM423" i="5"/>
  <c r="E423" i="5"/>
  <c r="AL423" i="5"/>
  <c r="AJ423" i="5"/>
  <c r="AI423" i="5"/>
  <c r="AH423" i="5"/>
  <c r="AG423" i="5"/>
  <c r="AV422" i="5"/>
  <c r="BU422" i="5"/>
  <c r="BG422" i="5"/>
  <c r="CC422" i="5"/>
  <c r="CH422" i="5"/>
  <c r="BF422" i="5"/>
  <c r="CF422" i="5"/>
  <c r="BD422" i="5"/>
  <c r="CD422" i="5"/>
  <c r="AO422" i="5"/>
  <c r="BY422" i="5"/>
  <c r="BC422" i="5"/>
  <c r="BW422" i="5"/>
  <c r="AS422" i="5"/>
  <c r="BT422" i="5"/>
  <c r="BA422" i="5"/>
  <c r="AZ422" i="5"/>
  <c r="AX422" i="5"/>
  <c r="AR422" i="5"/>
  <c r="AQ422" i="5"/>
  <c r="AN422" i="5"/>
  <c r="AM422" i="5"/>
  <c r="E422" i="5"/>
  <c r="AL422" i="5"/>
  <c r="AJ422" i="5"/>
  <c r="AI422" i="5"/>
  <c r="AH422" i="5"/>
  <c r="AG422" i="5"/>
  <c r="AV421" i="5"/>
  <c r="BU421" i="5"/>
  <c r="BG421" i="5"/>
  <c r="CC421" i="5"/>
  <c r="CH421" i="5"/>
  <c r="BF421" i="5"/>
  <c r="CF421" i="5"/>
  <c r="BD421" i="5"/>
  <c r="CD421" i="5"/>
  <c r="AO421" i="5"/>
  <c r="BY421" i="5"/>
  <c r="BC421" i="5"/>
  <c r="BW421" i="5"/>
  <c r="AS421" i="5"/>
  <c r="BT421" i="5"/>
  <c r="BA421" i="5"/>
  <c r="AZ421" i="5"/>
  <c r="AX421" i="5"/>
  <c r="AW421" i="5"/>
  <c r="AR421" i="5"/>
  <c r="AQ421" i="5"/>
  <c r="AN421" i="5"/>
  <c r="AM421" i="5"/>
  <c r="E421" i="5"/>
  <c r="AL421" i="5"/>
  <c r="AJ421" i="5"/>
  <c r="AI421" i="5"/>
  <c r="AH421" i="5"/>
  <c r="AG421" i="5"/>
  <c r="AV420" i="5"/>
  <c r="BU420" i="5"/>
  <c r="BG420" i="5"/>
  <c r="CC420" i="5"/>
  <c r="CH420" i="5"/>
  <c r="BF420" i="5"/>
  <c r="CF420" i="5"/>
  <c r="BD420" i="5"/>
  <c r="CD420" i="5"/>
  <c r="AO420" i="5"/>
  <c r="BY420" i="5"/>
  <c r="BC420" i="5"/>
  <c r="BW420" i="5"/>
  <c r="AS420" i="5"/>
  <c r="BT420" i="5"/>
  <c r="BA420" i="5"/>
  <c r="AZ420" i="5"/>
  <c r="AX420" i="5"/>
  <c r="AW420" i="5"/>
  <c r="AR420" i="5"/>
  <c r="AQ420" i="5"/>
  <c r="AN420" i="5"/>
  <c r="AM420" i="5"/>
  <c r="E420" i="5"/>
  <c r="AL420" i="5"/>
  <c r="AJ420" i="5"/>
  <c r="AI420" i="5"/>
  <c r="AH420" i="5"/>
  <c r="AG420" i="5"/>
  <c r="AV419" i="5"/>
  <c r="BU419" i="5"/>
  <c r="BG419" i="5"/>
  <c r="CC419" i="5"/>
  <c r="CH419" i="5"/>
  <c r="BF419" i="5"/>
  <c r="CF419" i="5"/>
  <c r="BD419" i="5"/>
  <c r="CD419" i="5"/>
  <c r="AO419" i="5"/>
  <c r="BY419" i="5"/>
  <c r="BC419" i="5"/>
  <c r="BW419" i="5"/>
  <c r="AS419" i="5"/>
  <c r="BT419" i="5"/>
  <c r="BA419" i="5"/>
  <c r="AZ419" i="5"/>
  <c r="AX419" i="5"/>
  <c r="AW419" i="5"/>
  <c r="AR419" i="5"/>
  <c r="AQ419" i="5"/>
  <c r="AN419" i="5"/>
  <c r="AM419" i="5"/>
  <c r="E419" i="5"/>
  <c r="AL419" i="5"/>
  <c r="AJ419" i="5"/>
  <c r="AI419" i="5"/>
  <c r="AH419" i="5"/>
  <c r="AG419" i="5"/>
  <c r="AV418" i="5"/>
  <c r="BU418" i="5"/>
  <c r="BG418" i="5"/>
  <c r="CC418" i="5"/>
  <c r="CH418" i="5"/>
  <c r="BF418" i="5"/>
  <c r="CF418" i="5"/>
  <c r="BD418" i="5"/>
  <c r="CD418" i="5"/>
  <c r="AO418" i="5"/>
  <c r="BY418" i="5"/>
  <c r="BC418" i="5"/>
  <c r="BW418" i="5"/>
  <c r="AS418" i="5"/>
  <c r="BT418" i="5"/>
  <c r="BA418" i="5"/>
  <c r="AZ418" i="5"/>
  <c r="AX418" i="5"/>
  <c r="AR418" i="5"/>
  <c r="AQ418" i="5"/>
  <c r="AN418" i="5"/>
  <c r="AM418" i="5"/>
  <c r="E418" i="5"/>
  <c r="AL418" i="5"/>
  <c r="AJ418" i="5"/>
  <c r="AI418" i="5"/>
  <c r="AH418" i="5"/>
  <c r="AG418" i="5"/>
  <c r="AV417" i="5"/>
  <c r="BU417" i="5"/>
  <c r="BG417" i="5"/>
  <c r="CC417" i="5"/>
  <c r="CH417" i="5"/>
  <c r="BF417" i="5"/>
  <c r="CF417" i="5"/>
  <c r="BD417" i="5"/>
  <c r="CD417" i="5"/>
  <c r="AO417" i="5"/>
  <c r="BY417" i="5"/>
  <c r="BC417" i="5"/>
  <c r="BW417" i="5"/>
  <c r="AS417" i="5"/>
  <c r="BT417" i="5"/>
  <c r="AR417" i="5"/>
  <c r="BR417" i="5"/>
  <c r="BB417" i="5"/>
  <c r="BA417" i="5"/>
  <c r="AZ417" i="5"/>
  <c r="AX417" i="5"/>
  <c r="AQ417" i="5"/>
  <c r="AN417" i="5"/>
  <c r="AM417" i="5"/>
  <c r="E417" i="5"/>
  <c r="AL417" i="5"/>
  <c r="AJ417" i="5"/>
  <c r="AI417" i="5"/>
  <c r="AH417" i="5"/>
  <c r="AG417" i="5"/>
  <c r="AV416" i="5"/>
  <c r="BU416" i="5"/>
  <c r="BG416" i="5"/>
  <c r="CC416" i="5"/>
  <c r="CH416" i="5"/>
  <c r="BF416" i="5"/>
  <c r="CF416" i="5"/>
  <c r="BD416" i="5"/>
  <c r="CD416" i="5"/>
  <c r="AO416" i="5"/>
  <c r="BY416" i="5"/>
  <c r="BC416" i="5"/>
  <c r="BW416" i="5"/>
  <c r="AS416" i="5"/>
  <c r="BT416" i="5"/>
  <c r="BA416" i="5"/>
  <c r="AZ416" i="5"/>
  <c r="AX416" i="5"/>
  <c r="AR416" i="5"/>
  <c r="AQ416" i="5"/>
  <c r="AN416" i="5"/>
  <c r="AM416" i="5"/>
  <c r="E416" i="5"/>
  <c r="AL416" i="5"/>
  <c r="AJ416" i="5"/>
  <c r="AI416" i="5"/>
  <c r="AH416" i="5"/>
  <c r="AG416" i="5"/>
  <c r="AV415" i="5"/>
  <c r="BU415" i="5"/>
  <c r="BG415" i="5"/>
  <c r="CC415" i="5"/>
  <c r="CH415" i="5"/>
  <c r="BF415" i="5"/>
  <c r="CF415" i="5"/>
  <c r="BD415" i="5"/>
  <c r="CD415" i="5"/>
  <c r="AO415" i="5"/>
  <c r="BY415" i="5"/>
  <c r="BC415" i="5"/>
  <c r="BW415" i="5"/>
  <c r="AS415" i="5"/>
  <c r="BT415" i="5"/>
  <c r="AR415" i="5"/>
  <c r="BR415" i="5"/>
  <c r="BA415" i="5"/>
  <c r="AZ415" i="5"/>
  <c r="AX415" i="5"/>
  <c r="AT415" i="5"/>
  <c r="AQ415" i="5"/>
  <c r="AN415" i="5"/>
  <c r="AM415" i="5"/>
  <c r="E415" i="5"/>
  <c r="AL415" i="5"/>
  <c r="AJ415" i="5"/>
  <c r="AI415" i="5"/>
  <c r="AH415" i="5"/>
  <c r="AG415" i="5"/>
  <c r="AV414" i="5"/>
  <c r="BU414" i="5"/>
  <c r="BG414" i="5"/>
  <c r="CC414" i="5"/>
  <c r="CH414" i="5"/>
  <c r="BF414" i="5"/>
  <c r="CF414" i="5"/>
  <c r="BD414" i="5"/>
  <c r="CD414" i="5"/>
  <c r="AO414" i="5"/>
  <c r="BY414" i="5"/>
  <c r="BC414" i="5"/>
  <c r="BW414" i="5"/>
  <c r="AS414" i="5"/>
  <c r="BT414" i="5"/>
  <c r="BA414" i="5"/>
  <c r="AZ414" i="5"/>
  <c r="AX414" i="5"/>
  <c r="AT414" i="5"/>
  <c r="AR414" i="5"/>
  <c r="AQ414" i="5"/>
  <c r="AN414" i="5"/>
  <c r="AM414" i="5"/>
  <c r="E414" i="5"/>
  <c r="AL414" i="5"/>
  <c r="AJ414" i="5"/>
  <c r="AI414" i="5"/>
  <c r="AH414" i="5"/>
  <c r="AG414" i="5"/>
  <c r="AV413" i="5"/>
  <c r="BU413" i="5"/>
  <c r="BG413" i="5"/>
  <c r="CC413" i="5"/>
  <c r="CH413" i="5"/>
  <c r="BF413" i="5"/>
  <c r="CF413" i="5"/>
  <c r="BD413" i="5"/>
  <c r="CD413" i="5"/>
  <c r="AO413" i="5"/>
  <c r="BY413" i="5"/>
  <c r="BC413" i="5"/>
  <c r="BW413" i="5"/>
  <c r="AS413" i="5"/>
  <c r="BT413" i="5"/>
  <c r="BA413" i="5"/>
  <c r="AZ413" i="5"/>
  <c r="AX413" i="5"/>
  <c r="AT413" i="5"/>
  <c r="AR413" i="5"/>
  <c r="AQ413" i="5"/>
  <c r="AN413" i="5"/>
  <c r="AM413" i="5"/>
  <c r="E413" i="5"/>
  <c r="AL413" i="5"/>
  <c r="AJ413" i="5"/>
  <c r="AI413" i="5"/>
  <c r="AH413" i="5"/>
  <c r="AG413" i="5"/>
  <c r="AV412" i="5"/>
  <c r="BU412" i="5"/>
  <c r="BG412" i="5"/>
  <c r="CC412" i="5"/>
  <c r="CH412" i="5"/>
  <c r="BF412" i="5"/>
  <c r="CF412" i="5"/>
  <c r="BD412" i="5"/>
  <c r="CD412" i="5"/>
  <c r="AO412" i="5"/>
  <c r="BY412" i="5"/>
  <c r="BC412" i="5"/>
  <c r="BW412" i="5"/>
  <c r="AS412" i="5"/>
  <c r="BT412" i="5"/>
  <c r="AZ412" i="5"/>
  <c r="AX412" i="5"/>
  <c r="AT412" i="5"/>
  <c r="AR412" i="5"/>
  <c r="AQ412" i="5"/>
  <c r="AN412" i="5"/>
  <c r="AM412" i="5"/>
  <c r="E412" i="5"/>
  <c r="AL412" i="5"/>
  <c r="AJ412" i="5"/>
  <c r="AI412" i="5"/>
  <c r="AH412" i="5"/>
  <c r="AG412" i="5"/>
  <c r="AV411" i="5"/>
  <c r="BU411" i="5"/>
  <c r="CH411" i="5"/>
  <c r="BF411" i="5"/>
  <c r="CF411" i="5"/>
  <c r="BD411" i="5"/>
  <c r="CD411" i="5"/>
  <c r="AO411" i="5"/>
  <c r="BY411" i="5"/>
  <c r="BC411" i="5"/>
  <c r="BW411" i="5"/>
  <c r="AS411" i="5"/>
  <c r="BT411" i="5"/>
  <c r="BG411" i="5"/>
  <c r="AZ411" i="5"/>
  <c r="AX411" i="5"/>
  <c r="AT411" i="5"/>
  <c r="AR411" i="5"/>
  <c r="AQ411" i="5"/>
  <c r="AN411" i="5"/>
  <c r="AM411" i="5"/>
  <c r="E411" i="5"/>
  <c r="AL411" i="5"/>
  <c r="AJ411" i="5"/>
  <c r="AI411" i="5"/>
  <c r="AH411" i="5"/>
  <c r="AG411" i="5"/>
  <c r="AV410" i="5"/>
  <c r="BU410" i="5"/>
  <c r="CH410" i="5"/>
  <c r="BF410" i="5"/>
  <c r="CF410" i="5"/>
  <c r="BD410" i="5"/>
  <c r="CD410" i="5"/>
  <c r="AO410" i="5"/>
  <c r="BY410" i="5"/>
  <c r="BC410" i="5"/>
  <c r="BW410" i="5"/>
  <c r="AS410" i="5"/>
  <c r="BT410" i="5"/>
  <c r="BG410" i="5"/>
  <c r="BA410" i="5"/>
  <c r="AZ410" i="5"/>
  <c r="AX410" i="5"/>
  <c r="AT410" i="5"/>
  <c r="AR410" i="5"/>
  <c r="AQ410" i="5"/>
  <c r="AN410" i="5"/>
  <c r="AM410" i="5"/>
  <c r="E410" i="5"/>
  <c r="AL410" i="5"/>
  <c r="AJ410" i="5"/>
  <c r="AI410" i="5"/>
  <c r="AH410" i="5"/>
  <c r="AG410" i="5"/>
  <c r="AV409" i="5"/>
  <c r="BU409" i="5"/>
  <c r="BG409" i="5"/>
  <c r="CC409" i="5"/>
  <c r="CH409" i="5"/>
  <c r="BF409" i="5"/>
  <c r="CF409" i="5"/>
  <c r="BD409" i="5"/>
  <c r="CD409" i="5"/>
  <c r="AO409" i="5"/>
  <c r="BY409" i="5"/>
  <c r="BC409" i="5"/>
  <c r="BW409" i="5"/>
  <c r="AS409" i="5"/>
  <c r="BT409" i="5"/>
  <c r="AR409" i="5"/>
  <c r="BR409" i="5"/>
  <c r="BA409" i="5"/>
  <c r="AZ409" i="5"/>
  <c r="AX409" i="5"/>
  <c r="AT409" i="5"/>
  <c r="AQ409" i="5"/>
  <c r="AN409" i="5"/>
  <c r="AM409" i="5"/>
  <c r="E409" i="5"/>
  <c r="AL409" i="5"/>
  <c r="AJ409" i="5"/>
  <c r="AI409" i="5"/>
  <c r="AH409" i="5"/>
  <c r="AG409" i="5"/>
  <c r="AV408" i="5"/>
  <c r="BU408" i="5"/>
  <c r="CH408" i="5"/>
  <c r="BF408" i="5"/>
  <c r="CF408" i="5"/>
  <c r="BD408" i="5"/>
  <c r="CD408" i="5"/>
  <c r="AO408" i="5"/>
  <c r="BY408" i="5"/>
  <c r="BC408" i="5"/>
  <c r="BW408" i="5"/>
  <c r="AS408" i="5"/>
  <c r="BT408" i="5"/>
  <c r="BG408" i="5"/>
  <c r="BA408" i="5"/>
  <c r="AZ408" i="5"/>
  <c r="AX408" i="5"/>
  <c r="AR408" i="5"/>
  <c r="AQ408" i="5"/>
  <c r="AN408" i="5"/>
  <c r="AM408" i="5"/>
  <c r="E408" i="5"/>
  <c r="AL408" i="5"/>
  <c r="AJ408" i="5"/>
  <c r="AI408" i="5"/>
  <c r="AH408" i="5"/>
  <c r="AG408" i="5"/>
  <c r="AV407" i="5"/>
  <c r="BU407" i="5"/>
  <c r="BG407" i="5"/>
  <c r="CC407" i="5"/>
  <c r="CH407" i="5"/>
  <c r="BF407" i="5"/>
  <c r="CF407" i="5"/>
  <c r="BD407" i="5"/>
  <c r="CD407" i="5"/>
  <c r="AO407" i="5"/>
  <c r="BY407" i="5"/>
  <c r="BC407" i="5"/>
  <c r="BW407" i="5"/>
  <c r="AS407" i="5"/>
  <c r="BT407" i="5"/>
  <c r="BE407" i="5"/>
  <c r="BA407" i="5"/>
  <c r="AZ407" i="5"/>
  <c r="AX407" i="5"/>
  <c r="AT407" i="5"/>
  <c r="AR407" i="5"/>
  <c r="AQ407" i="5"/>
  <c r="AN407" i="5"/>
  <c r="AM407" i="5"/>
  <c r="E407" i="5"/>
  <c r="AL407" i="5"/>
  <c r="AJ407" i="5"/>
  <c r="AI407" i="5"/>
  <c r="AH407" i="5"/>
  <c r="AG407" i="5"/>
  <c r="AV406" i="5"/>
  <c r="BU406" i="5"/>
  <c r="CH406" i="5"/>
  <c r="BF406" i="5"/>
  <c r="CF406" i="5"/>
  <c r="BD406" i="5"/>
  <c r="CD406" i="5"/>
  <c r="AO406" i="5"/>
  <c r="BY406" i="5"/>
  <c r="BC406" i="5"/>
  <c r="BW406" i="5"/>
  <c r="AS406" i="5"/>
  <c r="BT406" i="5"/>
  <c r="BG406" i="5"/>
  <c r="BA406" i="5"/>
  <c r="AZ406" i="5"/>
  <c r="AX406" i="5"/>
  <c r="AR406" i="5"/>
  <c r="AQ406" i="5"/>
  <c r="AN406" i="5"/>
  <c r="AM406" i="5"/>
  <c r="E406" i="5"/>
  <c r="AL406" i="5"/>
  <c r="AJ406" i="5"/>
  <c r="AI406" i="5"/>
  <c r="AH406" i="5"/>
  <c r="AG406" i="5"/>
  <c r="AV405" i="5"/>
  <c r="BU405" i="5"/>
  <c r="CH405" i="5"/>
  <c r="BF405" i="5"/>
  <c r="CF405" i="5"/>
  <c r="BD405" i="5"/>
  <c r="CD405" i="5"/>
  <c r="AO405" i="5"/>
  <c r="BY405" i="5"/>
  <c r="BC405" i="5"/>
  <c r="BW405" i="5"/>
  <c r="AS405" i="5"/>
  <c r="BT405" i="5"/>
  <c r="BG405" i="5"/>
  <c r="BA405" i="5"/>
  <c r="AZ405" i="5"/>
  <c r="AX405" i="5"/>
  <c r="AR405" i="5"/>
  <c r="AQ405" i="5"/>
  <c r="AN405" i="5"/>
  <c r="AM405" i="5"/>
  <c r="E405" i="5"/>
  <c r="AL405" i="5"/>
  <c r="AJ405" i="5"/>
  <c r="AI405" i="5"/>
  <c r="AH405" i="5"/>
  <c r="AG405" i="5"/>
  <c r="AV404" i="5"/>
  <c r="BU404" i="5"/>
  <c r="BG404" i="5"/>
  <c r="CC404" i="5"/>
  <c r="CH404" i="5"/>
  <c r="BF404" i="5"/>
  <c r="CF404" i="5"/>
  <c r="BD404" i="5"/>
  <c r="CD404" i="5"/>
  <c r="AO404" i="5"/>
  <c r="BY404" i="5"/>
  <c r="BC404" i="5"/>
  <c r="BW404" i="5"/>
  <c r="AS404" i="5"/>
  <c r="BT404" i="5"/>
  <c r="BA404" i="5"/>
  <c r="AZ404" i="5"/>
  <c r="AX404" i="5"/>
  <c r="AR404" i="5"/>
  <c r="AQ404" i="5"/>
  <c r="AN404" i="5"/>
  <c r="AM404" i="5"/>
  <c r="E404" i="5"/>
  <c r="AL404" i="5"/>
  <c r="AJ404" i="5"/>
  <c r="AI404" i="5"/>
  <c r="AH404" i="5"/>
  <c r="AG404" i="5"/>
  <c r="AV403" i="5"/>
  <c r="BU403" i="5"/>
  <c r="CH403" i="5"/>
  <c r="BF403" i="5"/>
  <c r="CF403" i="5"/>
  <c r="BD403" i="5"/>
  <c r="CD403" i="5"/>
  <c r="AO403" i="5"/>
  <c r="BY403" i="5"/>
  <c r="BC403" i="5"/>
  <c r="BW403" i="5"/>
  <c r="AS403" i="5"/>
  <c r="BT403" i="5"/>
  <c r="BG403" i="5"/>
  <c r="BA403" i="5"/>
  <c r="AZ403" i="5"/>
  <c r="AX403" i="5"/>
  <c r="AW403" i="5"/>
  <c r="AR403" i="5"/>
  <c r="AQ403" i="5"/>
  <c r="AN403" i="5"/>
  <c r="AM403" i="5"/>
  <c r="E403" i="5"/>
  <c r="AL403" i="5"/>
  <c r="AJ403" i="5"/>
  <c r="AI403" i="5"/>
  <c r="AH403" i="5"/>
  <c r="AG403" i="5"/>
  <c r="AV402" i="5"/>
  <c r="BU402" i="5"/>
  <c r="BG402" i="5"/>
  <c r="CC402" i="5"/>
  <c r="CH402" i="5"/>
  <c r="BF402" i="5"/>
  <c r="CF402" i="5"/>
  <c r="BD402" i="5"/>
  <c r="CD402" i="5"/>
  <c r="AO402" i="5"/>
  <c r="BY402" i="5"/>
  <c r="BC402" i="5"/>
  <c r="BW402" i="5"/>
  <c r="AS402" i="5"/>
  <c r="BT402" i="5"/>
  <c r="BA402" i="5"/>
  <c r="AZ402" i="5"/>
  <c r="AX402" i="5"/>
  <c r="AW402" i="5"/>
  <c r="AR402" i="5"/>
  <c r="AQ402" i="5"/>
  <c r="AN402" i="5"/>
  <c r="AM402" i="5"/>
  <c r="E402" i="5"/>
  <c r="AL402" i="5"/>
  <c r="AJ402" i="5"/>
  <c r="AI402" i="5"/>
  <c r="AH402" i="5"/>
  <c r="AG402" i="5"/>
  <c r="AV401" i="5"/>
  <c r="BU401" i="5"/>
  <c r="CH401" i="5"/>
  <c r="BF401" i="5"/>
  <c r="CF401" i="5"/>
  <c r="BD401" i="5"/>
  <c r="CD401" i="5"/>
  <c r="AO401" i="5"/>
  <c r="BY401" i="5"/>
  <c r="BC401" i="5"/>
  <c r="BW401" i="5"/>
  <c r="AS401" i="5"/>
  <c r="BT401" i="5"/>
  <c r="BG401" i="5"/>
  <c r="BA401" i="5"/>
  <c r="AZ401" i="5"/>
  <c r="AX401" i="5"/>
  <c r="AR401" i="5"/>
  <c r="AQ401" i="5"/>
  <c r="AN401" i="5"/>
  <c r="AM401" i="5"/>
  <c r="E401" i="5"/>
  <c r="AL401" i="5"/>
  <c r="AJ401" i="5"/>
  <c r="AI401" i="5"/>
  <c r="AH401" i="5"/>
  <c r="AG401" i="5"/>
  <c r="AV400" i="5"/>
  <c r="BU400" i="5"/>
  <c r="CH400" i="5"/>
  <c r="BF400" i="5"/>
  <c r="CF400" i="5"/>
  <c r="BD400" i="5"/>
  <c r="CD400" i="5"/>
  <c r="AO400" i="5"/>
  <c r="BY400" i="5"/>
  <c r="BC400" i="5"/>
  <c r="BW400" i="5"/>
  <c r="AS400" i="5"/>
  <c r="BT400" i="5"/>
  <c r="BG400" i="5"/>
  <c r="BA400" i="5"/>
  <c r="AZ400" i="5"/>
  <c r="AX400" i="5"/>
  <c r="AR400" i="5"/>
  <c r="AQ400" i="5"/>
  <c r="AN400" i="5"/>
  <c r="AM400" i="5"/>
  <c r="E400" i="5"/>
  <c r="AL400" i="5"/>
  <c r="AJ400" i="5"/>
  <c r="AI400" i="5"/>
  <c r="AH400" i="5"/>
  <c r="AG400" i="5"/>
  <c r="AV399" i="5"/>
  <c r="BU399" i="5"/>
  <c r="BG399" i="5"/>
  <c r="CC399" i="5"/>
  <c r="CH399" i="5"/>
  <c r="BF399" i="5"/>
  <c r="CF399" i="5"/>
  <c r="BD399" i="5"/>
  <c r="CD399" i="5"/>
  <c r="AO399" i="5"/>
  <c r="BY399" i="5"/>
  <c r="BC399" i="5"/>
  <c r="BW399" i="5"/>
  <c r="AS399" i="5"/>
  <c r="BT399" i="5"/>
  <c r="BE399" i="5"/>
  <c r="BA399" i="5"/>
  <c r="AZ399" i="5"/>
  <c r="AX399" i="5"/>
  <c r="AR399" i="5"/>
  <c r="AQ399" i="5"/>
  <c r="AN399" i="5"/>
  <c r="AM399" i="5"/>
  <c r="E399" i="5"/>
  <c r="AL399" i="5"/>
  <c r="AJ399" i="5"/>
  <c r="AI399" i="5"/>
  <c r="AH399" i="5"/>
  <c r="AG399" i="5"/>
  <c r="AV398" i="5"/>
  <c r="BU398" i="5"/>
  <c r="CH398" i="5"/>
  <c r="BF398" i="5"/>
  <c r="CF398" i="5"/>
  <c r="BD398" i="5"/>
  <c r="CD398" i="5"/>
  <c r="AO398" i="5"/>
  <c r="BY398" i="5"/>
  <c r="BC398" i="5"/>
  <c r="BW398" i="5"/>
  <c r="AS398" i="5"/>
  <c r="BT398" i="5"/>
  <c r="AR398" i="5"/>
  <c r="BR398" i="5"/>
  <c r="BG398" i="5"/>
  <c r="BE398" i="5"/>
  <c r="BA398" i="5"/>
  <c r="AZ398" i="5"/>
  <c r="AX398" i="5"/>
  <c r="AQ398" i="5"/>
  <c r="AN398" i="5"/>
  <c r="AM398" i="5"/>
  <c r="E398" i="5"/>
  <c r="AL398" i="5"/>
  <c r="AJ398" i="5"/>
  <c r="AI398" i="5"/>
  <c r="AH398" i="5"/>
  <c r="AG398" i="5"/>
  <c r="AV397" i="5"/>
  <c r="BU397" i="5"/>
  <c r="CH397" i="5"/>
  <c r="BF397" i="5"/>
  <c r="CF397" i="5"/>
  <c r="BD397" i="5"/>
  <c r="CD397" i="5"/>
  <c r="AO397" i="5"/>
  <c r="BY397" i="5"/>
  <c r="BC397" i="5"/>
  <c r="BW397" i="5"/>
  <c r="AS397" i="5"/>
  <c r="BT397" i="5"/>
  <c r="BG397" i="5"/>
  <c r="BE397" i="5"/>
  <c r="BA397" i="5"/>
  <c r="AZ397" i="5"/>
  <c r="AX397" i="5"/>
  <c r="AR397" i="5"/>
  <c r="AQ397" i="5"/>
  <c r="AN397" i="5"/>
  <c r="AM397" i="5"/>
  <c r="E397" i="5"/>
  <c r="AL397" i="5"/>
  <c r="AJ397" i="5"/>
  <c r="AI397" i="5"/>
  <c r="AH397" i="5"/>
  <c r="AG397" i="5"/>
  <c r="AV396" i="5"/>
  <c r="BU396" i="5"/>
  <c r="BG396" i="5"/>
  <c r="CC396" i="5"/>
  <c r="CH396" i="5"/>
  <c r="BF396" i="5"/>
  <c r="CF396" i="5"/>
  <c r="BD396" i="5"/>
  <c r="CD396" i="5"/>
  <c r="AO396" i="5"/>
  <c r="BY396" i="5"/>
  <c r="BC396" i="5"/>
  <c r="BW396" i="5"/>
  <c r="AS396" i="5"/>
  <c r="BT396" i="5"/>
  <c r="BA396" i="5"/>
  <c r="AZ396" i="5"/>
  <c r="AX396" i="5"/>
  <c r="AR396" i="5"/>
  <c r="AQ396" i="5"/>
  <c r="AN396" i="5"/>
  <c r="AM396" i="5"/>
  <c r="E396" i="5"/>
  <c r="AL396" i="5"/>
  <c r="AJ396" i="5"/>
  <c r="AI396" i="5"/>
  <c r="AH396" i="5"/>
  <c r="AG396" i="5"/>
  <c r="AV395" i="5"/>
  <c r="BU395" i="5"/>
  <c r="CH395" i="5"/>
  <c r="BF395" i="5"/>
  <c r="CF395" i="5"/>
  <c r="BD395" i="5"/>
  <c r="CD395" i="5"/>
  <c r="AO395" i="5"/>
  <c r="BY395" i="5"/>
  <c r="BC395" i="5"/>
  <c r="BW395" i="5"/>
  <c r="AS395" i="5"/>
  <c r="BT395" i="5"/>
  <c r="BG395" i="5"/>
  <c r="BA395" i="5"/>
  <c r="AZ395" i="5"/>
  <c r="AX395" i="5"/>
  <c r="AT395" i="5"/>
  <c r="AR395" i="5"/>
  <c r="AQ395" i="5"/>
  <c r="AN395" i="5"/>
  <c r="AM395" i="5"/>
  <c r="E395" i="5"/>
  <c r="AL395" i="5"/>
  <c r="AJ395" i="5"/>
  <c r="AI395" i="5"/>
  <c r="AH395" i="5"/>
  <c r="AG395" i="5"/>
  <c r="AV394" i="5"/>
  <c r="BU394" i="5"/>
  <c r="BG394" i="5"/>
  <c r="CC394" i="5"/>
  <c r="CH394" i="5"/>
  <c r="BF394" i="5"/>
  <c r="CF394" i="5"/>
  <c r="AO394" i="5"/>
  <c r="BY394" i="5"/>
  <c r="BC394" i="5"/>
  <c r="BW394" i="5"/>
  <c r="AS394" i="5"/>
  <c r="BT394" i="5"/>
  <c r="BA394" i="5"/>
  <c r="AZ394" i="5"/>
  <c r="AX394" i="5"/>
  <c r="AT394" i="5"/>
  <c r="AR394" i="5"/>
  <c r="AQ394" i="5"/>
  <c r="AN394" i="5"/>
  <c r="AM394" i="5"/>
  <c r="E394" i="5"/>
  <c r="AL394" i="5"/>
  <c r="AJ394" i="5"/>
  <c r="AI394" i="5"/>
  <c r="AH394" i="5"/>
  <c r="AG394" i="5"/>
  <c r="AV393" i="5"/>
  <c r="BU393" i="5"/>
  <c r="CH393" i="5"/>
  <c r="BF393" i="5"/>
  <c r="CF393" i="5"/>
  <c r="AO393" i="5"/>
  <c r="BY393" i="5"/>
  <c r="BC393" i="5"/>
  <c r="BW393" i="5"/>
  <c r="AS393" i="5"/>
  <c r="BT393" i="5"/>
  <c r="BG393" i="5"/>
  <c r="BD393" i="5"/>
  <c r="BA393" i="5"/>
  <c r="AZ393" i="5"/>
  <c r="AX393" i="5"/>
  <c r="AW393" i="5"/>
  <c r="AT393" i="5"/>
  <c r="AR393" i="5"/>
  <c r="AQ393" i="5"/>
  <c r="AN393" i="5"/>
  <c r="AM393" i="5"/>
  <c r="E393" i="5"/>
  <c r="AL393" i="5"/>
  <c r="AJ393" i="5"/>
  <c r="AI393" i="5"/>
  <c r="AH393" i="5"/>
  <c r="AG393" i="5"/>
  <c r="BD392" i="5"/>
  <c r="CD392" i="5"/>
  <c r="AV392" i="5"/>
  <c r="BU392" i="5"/>
  <c r="BG392" i="5"/>
  <c r="CC392" i="5"/>
  <c r="CH392" i="5"/>
  <c r="BF392" i="5"/>
  <c r="CF392" i="5"/>
  <c r="AO392" i="5"/>
  <c r="BY392" i="5"/>
  <c r="BC392" i="5"/>
  <c r="BW392" i="5"/>
  <c r="AS392" i="5"/>
  <c r="BT392" i="5"/>
  <c r="AR392" i="5"/>
  <c r="BR392" i="5"/>
  <c r="BA392" i="5"/>
  <c r="AZ392" i="5"/>
  <c r="AX392" i="5"/>
  <c r="AT392" i="5"/>
  <c r="AQ392" i="5"/>
  <c r="AN392" i="5"/>
  <c r="AM392" i="5"/>
  <c r="E392" i="5"/>
  <c r="AL392" i="5"/>
  <c r="AJ392" i="5"/>
  <c r="AI392" i="5"/>
  <c r="AH392" i="5"/>
  <c r="AG392" i="5"/>
  <c r="AV391" i="5"/>
  <c r="BU391" i="5"/>
  <c r="BG391" i="5"/>
  <c r="CC391" i="5"/>
  <c r="CH391" i="5"/>
  <c r="BF391" i="5"/>
  <c r="CF391" i="5"/>
  <c r="AO391" i="5"/>
  <c r="BY391" i="5"/>
  <c r="BC391" i="5"/>
  <c r="BW391" i="5"/>
  <c r="AS391" i="5"/>
  <c r="BT391" i="5"/>
  <c r="BD391" i="5"/>
  <c r="BA391" i="5"/>
  <c r="AZ391" i="5"/>
  <c r="AX391" i="5"/>
  <c r="AR391" i="5"/>
  <c r="AQ391" i="5"/>
  <c r="AN391" i="5"/>
  <c r="AM391" i="5"/>
  <c r="E391" i="5"/>
  <c r="AL391" i="5"/>
  <c r="AJ391" i="5"/>
  <c r="AI391" i="5"/>
  <c r="AH391" i="5"/>
  <c r="AG391" i="5"/>
  <c r="AV390" i="5"/>
  <c r="BU390" i="5"/>
  <c r="BG390" i="5"/>
  <c r="CC390" i="5"/>
  <c r="CH390" i="5"/>
  <c r="BF390" i="5"/>
  <c r="CF390" i="5"/>
  <c r="AO390" i="5"/>
  <c r="BY390" i="5"/>
  <c r="BC390" i="5"/>
  <c r="BW390" i="5"/>
  <c r="AS390" i="5"/>
  <c r="BT390" i="5"/>
  <c r="BD390" i="5"/>
  <c r="AZ390" i="5"/>
  <c r="AX390" i="5"/>
  <c r="AW390" i="5"/>
  <c r="AT390" i="5"/>
  <c r="AR390" i="5"/>
  <c r="AQ390" i="5"/>
  <c r="AN390" i="5"/>
  <c r="AM390" i="5"/>
  <c r="E390" i="5"/>
  <c r="AL390" i="5"/>
  <c r="AJ390" i="5"/>
  <c r="AI390" i="5"/>
  <c r="AH390" i="5"/>
  <c r="AG390" i="5"/>
  <c r="AV389" i="5"/>
  <c r="BU389" i="5"/>
  <c r="CH389" i="5"/>
  <c r="BF389" i="5"/>
  <c r="CF389" i="5"/>
  <c r="AO389" i="5"/>
  <c r="BY389" i="5"/>
  <c r="BC389" i="5"/>
  <c r="BW389" i="5"/>
  <c r="AS389" i="5"/>
  <c r="BT389" i="5"/>
  <c r="AR389" i="5"/>
  <c r="BR389" i="5"/>
  <c r="BG389" i="5"/>
  <c r="BD389" i="5"/>
  <c r="AZ389" i="5"/>
  <c r="AX389" i="5"/>
  <c r="AW389" i="5"/>
  <c r="AQ389" i="5"/>
  <c r="AN389" i="5"/>
  <c r="AM389" i="5"/>
  <c r="E389" i="5"/>
  <c r="AL389" i="5"/>
  <c r="AJ389" i="5"/>
  <c r="AI389" i="5"/>
  <c r="AH389" i="5"/>
  <c r="AG389" i="5"/>
  <c r="AV388" i="5"/>
  <c r="BU388" i="5"/>
  <c r="CH388" i="5"/>
  <c r="BF388" i="5"/>
  <c r="CF388" i="5"/>
  <c r="AO388" i="5"/>
  <c r="BY388" i="5"/>
  <c r="BC388" i="5"/>
  <c r="BW388" i="5"/>
  <c r="AS388" i="5"/>
  <c r="BT388" i="5"/>
  <c r="BG388" i="5"/>
  <c r="BD388" i="5"/>
  <c r="AZ388" i="5"/>
  <c r="AX388" i="5"/>
  <c r="AT388" i="5"/>
  <c r="AR388" i="5"/>
  <c r="AQ388" i="5"/>
  <c r="AN388" i="5"/>
  <c r="AM388" i="5"/>
  <c r="E388" i="5"/>
  <c r="AL388" i="5"/>
  <c r="AJ388" i="5"/>
  <c r="AI388" i="5"/>
  <c r="AH388" i="5"/>
  <c r="AG388" i="5"/>
  <c r="AV387" i="5"/>
  <c r="BU387" i="5"/>
  <c r="CH387" i="5"/>
  <c r="BF387" i="5"/>
  <c r="CF387" i="5"/>
  <c r="AO387" i="5"/>
  <c r="BY387" i="5"/>
  <c r="BC387" i="5"/>
  <c r="BW387" i="5"/>
  <c r="AS387" i="5"/>
  <c r="BT387" i="5"/>
  <c r="BG387" i="5"/>
  <c r="BD387" i="5"/>
  <c r="BB387" i="5"/>
  <c r="BA387" i="5"/>
  <c r="AZ387" i="5"/>
  <c r="AX387" i="5"/>
  <c r="AW387" i="5"/>
  <c r="AT387" i="5"/>
  <c r="AR387" i="5"/>
  <c r="AQ387" i="5"/>
  <c r="AN387" i="5"/>
  <c r="AM387" i="5"/>
  <c r="E387" i="5"/>
  <c r="AL387" i="5"/>
  <c r="AJ387" i="5"/>
  <c r="AI387" i="5"/>
  <c r="AH387" i="5"/>
  <c r="AG387" i="5"/>
  <c r="AV386" i="5"/>
  <c r="BU386" i="5"/>
  <c r="CH386" i="5"/>
  <c r="BF386" i="5"/>
  <c r="CF386" i="5"/>
  <c r="AO386" i="5"/>
  <c r="BY386" i="5"/>
  <c r="BC386" i="5"/>
  <c r="BW386" i="5"/>
  <c r="AS386" i="5"/>
  <c r="BT386" i="5"/>
  <c r="BG386" i="5"/>
  <c r="BD386" i="5"/>
  <c r="BB386" i="5"/>
  <c r="BA386" i="5"/>
  <c r="AZ386" i="5"/>
  <c r="AX386" i="5"/>
  <c r="AW386" i="5"/>
  <c r="AT386" i="5"/>
  <c r="AR386" i="5"/>
  <c r="AQ386" i="5"/>
  <c r="AN386" i="5"/>
  <c r="AM386" i="5"/>
  <c r="E386" i="5"/>
  <c r="AL386" i="5"/>
  <c r="AJ386" i="5"/>
  <c r="AI386" i="5"/>
  <c r="AH386" i="5"/>
  <c r="AG386" i="5"/>
  <c r="AV385" i="5"/>
  <c r="BU385" i="5"/>
  <c r="BG385" i="5"/>
  <c r="CC385" i="5"/>
  <c r="CH385" i="5"/>
  <c r="BF385" i="5"/>
  <c r="CF385" i="5"/>
  <c r="AO385" i="5"/>
  <c r="BY385" i="5"/>
  <c r="BC385" i="5"/>
  <c r="BW385" i="5"/>
  <c r="AS385" i="5"/>
  <c r="BT385" i="5"/>
  <c r="BD385" i="5"/>
  <c r="BB385" i="5"/>
  <c r="BA385" i="5"/>
  <c r="AZ385" i="5"/>
  <c r="AX385" i="5"/>
  <c r="AW385" i="5"/>
  <c r="AT385" i="5"/>
  <c r="AR385" i="5"/>
  <c r="AQ385" i="5"/>
  <c r="AN385" i="5"/>
  <c r="AM385" i="5"/>
  <c r="E385" i="5"/>
  <c r="AL385" i="5"/>
  <c r="AJ385" i="5"/>
  <c r="AI385" i="5"/>
  <c r="AH385" i="5"/>
  <c r="AG385" i="5"/>
  <c r="AV384" i="5"/>
  <c r="BU384" i="5"/>
  <c r="BG384" i="5"/>
  <c r="CC384" i="5"/>
  <c r="CH384" i="5"/>
  <c r="BF384" i="5"/>
  <c r="CF384" i="5"/>
  <c r="AO384" i="5"/>
  <c r="BY384" i="5"/>
  <c r="BC384" i="5"/>
  <c r="BW384" i="5"/>
  <c r="AS384" i="5"/>
  <c r="BT384" i="5"/>
  <c r="BD384" i="5"/>
  <c r="BB384" i="5"/>
  <c r="BA384" i="5"/>
  <c r="AZ384" i="5"/>
  <c r="AX384" i="5"/>
  <c r="AW384" i="5"/>
  <c r="AT384" i="5"/>
  <c r="AR384" i="5"/>
  <c r="AQ384" i="5"/>
  <c r="AN384" i="5"/>
  <c r="AM384" i="5"/>
  <c r="E384" i="5"/>
  <c r="AL384" i="5"/>
  <c r="AJ384" i="5"/>
  <c r="AI384" i="5"/>
  <c r="AH384" i="5"/>
  <c r="AG384" i="5"/>
  <c r="AV383" i="5"/>
  <c r="BU383" i="5"/>
  <c r="BG383" i="5"/>
  <c r="CC383" i="5"/>
  <c r="CH383" i="5"/>
  <c r="BF383" i="5"/>
  <c r="CF383" i="5"/>
  <c r="AO383" i="5"/>
  <c r="BY383" i="5"/>
  <c r="BC383" i="5"/>
  <c r="BW383" i="5"/>
  <c r="AS383" i="5"/>
  <c r="BT383" i="5"/>
  <c r="BD383" i="5"/>
  <c r="BB383" i="5"/>
  <c r="BA383" i="5"/>
  <c r="AZ383" i="5"/>
  <c r="AX383" i="5"/>
  <c r="AW383" i="5"/>
  <c r="AT383" i="5"/>
  <c r="AR383" i="5"/>
  <c r="AQ383" i="5"/>
  <c r="AN383" i="5"/>
  <c r="AM383" i="5"/>
  <c r="E383" i="5"/>
  <c r="AL383" i="5"/>
  <c r="AJ383" i="5"/>
  <c r="AI383" i="5"/>
  <c r="AH383" i="5"/>
  <c r="AG383" i="5"/>
  <c r="BD382" i="5"/>
  <c r="CD382" i="5"/>
  <c r="AV382" i="5"/>
  <c r="BU382" i="5"/>
  <c r="BG382" i="5"/>
  <c r="CC382" i="5"/>
  <c r="CH382" i="5"/>
  <c r="BF382" i="5"/>
  <c r="CF382" i="5"/>
  <c r="AO382" i="5"/>
  <c r="BY382" i="5"/>
  <c r="BC382" i="5"/>
  <c r="BW382" i="5"/>
  <c r="AS382" i="5"/>
  <c r="BT382" i="5"/>
  <c r="BB382" i="5"/>
  <c r="BA382" i="5"/>
  <c r="AZ382" i="5"/>
  <c r="AX382" i="5"/>
  <c r="AW382" i="5"/>
  <c r="AT382" i="5"/>
  <c r="AR382" i="5"/>
  <c r="AQ382" i="5"/>
  <c r="AN382" i="5"/>
  <c r="AM382" i="5"/>
  <c r="E382" i="5"/>
  <c r="AL382" i="5"/>
  <c r="AJ382" i="5"/>
  <c r="AI382" i="5"/>
  <c r="AH382" i="5"/>
  <c r="AG382" i="5"/>
  <c r="AV381" i="5"/>
  <c r="BU381" i="5"/>
  <c r="BG381" i="5"/>
  <c r="CC381" i="5"/>
  <c r="CH381" i="5"/>
  <c r="BF381" i="5"/>
  <c r="CF381" i="5"/>
  <c r="AO381" i="5"/>
  <c r="BY381" i="5"/>
  <c r="BC381" i="5"/>
  <c r="BW381" i="5"/>
  <c r="AS381" i="5"/>
  <c r="BT381" i="5"/>
  <c r="BE381" i="5"/>
  <c r="BD381" i="5"/>
  <c r="BB381" i="5"/>
  <c r="BA381" i="5"/>
  <c r="AZ381" i="5"/>
  <c r="AX381" i="5"/>
  <c r="AW381" i="5"/>
  <c r="AT381" i="5"/>
  <c r="AR381" i="5"/>
  <c r="AQ381" i="5"/>
  <c r="AN381" i="5"/>
  <c r="AM381" i="5"/>
  <c r="E381" i="5"/>
  <c r="AL381" i="5"/>
  <c r="AJ381" i="5"/>
  <c r="AI381" i="5"/>
  <c r="AH381" i="5"/>
  <c r="AG381" i="5"/>
  <c r="AV380" i="5"/>
  <c r="BU380" i="5"/>
  <c r="BG380" i="5"/>
  <c r="CC380" i="5"/>
  <c r="CH380" i="5"/>
  <c r="BF380" i="5"/>
  <c r="CF380" i="5"/>
  <c r="AO380" i="5"/>
  <c r="BY380" i="5"/>
  <c r="BC380" i="5"/>
  <c r="BW380" i="5"/>
  <c r="AS380" i="5"/>
  <c r="BT380" i="5"/>
  <c r="BD380" i="5"/>
  <c r="BB380" i="5"/>
  <c r="BA380" i="5"/>
  <c r="AZ380" i="5"/>
  <c r="AX380" i="5"/>
  <c r="AW380" i="5"/>
  <c r="AT380" i="5"/>
  <c r="AR380" i="5"/>
  <c r="AQ380" i="5"/>
  <c r="AN380" i="5"/>
  <c r="AM380" i="5"/>
  <c r="E380" i="5"/>
  <c r="AL380" i="5"/>
  <c r="AJ380" i="5"/>
  <c r="AI380" i="5"/>
  <c r="AH380" i="5"/>
  <c r="AG380" i="5"/>
  <c r="AV379" i="5"/>
  <c r="BU379" i="5"/>
  <c r="CH379" i="5"/>
  <c r="BF379" i="5"/>
  <c r="CF379" i="5"/>
  <c r="AO379" i="5"/>
  <c r="BY379" i="5"/>
  <c r="BC379" i="5"/>
  <c r="BW379" i="5"/>
  <c r="AS379" i="5"/>
  <c r="BT379" i="5"/>
  <c r="BG379" i="5"/>
  <c r="BE379" i="5"/>
  <c r="BD379" i="5"/>
  <c r="BB379" i="5"/>
  <c r="BA379" i="5"/>
  <c r="AZ379" i="5"/>
  <c r="AX379" i="5"/>
  <c r="AW379" i="5"/>
  <c r="AT379" i="5"/>
  <c r="AR379" i="5"/>
  <c r="AQ379" i="5"/>
  <c r="AN379" i="5"/>
  <c r="AM379" i="5"/>
  <c r="E379" i="5"/>
  <c r="AL379" i="5"/>
  <c r="AJ379" i="5"/>
  <c r="AI379" i="5"/>
  <c r="AH379" i="5"/>
  <c r="AG379" i="5"/>
  <c r="AV378" i="5"/>
  <c r="BU378" i="5"/>
  <c r="BG378" i="5"/>
  <c r="CC378" i="5"/>
  <c r="CH378" i="5"/>
  <c r="BF378" i="5"/>
  <c r="CF378" i="5"/>
  <c r="AO378" i="5"/>
  <c r="BY378" i="5"/>
  <c r="BC378" i="5"/>
  <c r="BW378" i="5"/>
  <c r="AS378" i="5"/>
  <c r="BT378" i="5"/>
  <c r="BD378" i="5"/>
  <c r="AZ378" i="5"/>
  <c r="AX378" i="5"/>
  <c r="AW378" i="5"/>
  <c r="AT378" i="5"/>
  <c r="AR378" i="5"/>
  <c r="AQ378" i="5"/>
  <c r="AN378" i="5"/>
  <c r="AM378" i="5"/>
  <c r="E378" i="5"/>
  <c r="AL378" i="5"/>
  <c r="AJ378" i="5"/>
  <c r="AI378" i="5"/>
  <c r="AH378" i="5"/>
  <c r="AG378" i="5"/>
  <c r="BD377" i="5"/>
  <c r="CD377" i="5"/>
  <c r="AV377" i="5"/>
  <c r="BU377" i="5"/>
  <c r="BG377" i="5"/>
  <c r="CC377" i="5"/>
  <c r="CH377" i="5"/>
  <c r="BF377" i="5"/>
  <c r="CF377" i="5"/>
  <c r="AO377" i="5"/>
  <c r="BY377" i="5"/>
  <c r="BC377" i="5"/>
  <c r="BW377" i="5"/>
  <c r="AS377" i="5"/>
  <c r="BT377" i="5"/>
  <c r="BB377" i="5"/>
  <c r="BA377" i="5"/>
  <c r="AZ377" i="5"/>
  <c r="AX377" i="5"/>
  <c r="AW377" i="5"/>
  <c r="AT377" i="5"/>
  <c r="AR377" i="5"/>
  <c r="AQ377" i="5"/>
  <c r="AN377" i="5"/>
  <c r="AM377" i="5"/>
  <c r="E377" i="5"/>
  <c r="AL377" i="5"/>
  <c r="AJ377" i="5"/>
  <c r="AI377" i="5"/>
  <c r="AH377" i="5"/>
  <c r="AG377" i="5"/>
  <c r="BD376" i="5"/>
  <c r="CD376" i="5"/>
  <c r="AV376" i="5"/>
  <c r="BU376" i="5"/>
  <c r="CH376" i="5"/>
  <c r="BF376" i="5"/>
  <c r="CF376" i="5"/>
  <c r="AO376" i="5"/>
  <c r="BY376" i="5"/>
  <c r="BC376" i="5"/>
  <c r="BW376" i="5"/>
  <c r="AS376" i="5"/>
  <c r="BT376" i="5"/>
  <c r="BG376" i="5"/>
  <c r="BE376" i="5"/>
  <c r="BB376" i="5"/>
  <c r="BA376" i="5"/>
  <c r="AZ376" i="5"/>
  <c r="AX376" i="5"/>
  <c r="AW376" i="5"/>
  <c r="AT376" i="5"/>
  <c r="AR376" i="5"/>
  <c r="AQ376" i="5"/>
  <c r="AN376" i="5"/>
  <c r="AM376" i="5"/>
  <c r="E376" i="5"/>
  <c r="AL376" i="5"/>
  <c r="AJ376" i="5"/>
  <c r="AI376" i="5"/>
  <c r="AH376" i="5"/>
  <c r="AG376" i="5"/>
  <c r="BD375" i="5"/>
  <c r="CD375" i="5"/>
  <c r="AV375" i="5"/>
  <c r="BU375" i="5"/>
  <c r="CH375" i="5"/>
  <c r="BF375" i="5"/>
  <c r="CF375" i="5"/>
  <c r="AO375" i="5"/>
  <c r="BY375" i="5"/>
  <c r="BC375" i="5"/>
  <c r="BW375" i="5"/>
  <c r="AS375" i="5"/>
  <c r="BT375" i="5"/>
  <c r="BG375" i="5"/>
  <c r="BB375" i="5"/>
  <c r="BA375" i="5"/>
  <c r="AZ375" i="5"/>
  <c r="AX375" i="5"/>
  <c r="AW375" i="5"/>
  <c r="AT375" i="5"/>
  <c r="AR375" i="5"/>
  <c r="AQ375" i="5"/>
  <c r="AN375" i="5"/>
  <c r="AM375" i="5"/>
  <c r="E375" i="5"/>
  <c r="AL375" i="5"/>
  <c r="AJ375" i="5"/>
  <c r="AI375" i="5"/>
  <c r="AH375" i="5"/>
  <c r="AG375" i="5"/>
  <c r="AV374" i="5"/>
  <c r="BU374" i="5"/>
  <c r="BG374" i="5"/>
  <c r="CC374" i="5"/>
  <c r="CH374" i="5"/>
  <c r="BF374" i="5"/>
  <c r="CF374" i="5"/>
  <c r="AO374" i="5"/>
  <c r="BY374" i="5"/>
  <c r="BC374" i="5"/>
  <c r="BW374" i="5"/>
  <c r="AS374" i="5"/>
  <c r="BT374" i="5"/>
  <c r="BE374" i="5"/>
  <c r="BD374" i="5"/>
  <c r="BB374" i="5"/>
  <c r="BA374" i="5"/>
  <c r="AZ374" i="5"/>
  <c r="AX374" i="5"/>
  <c r="AW374" i="5"/>
  <c r="AT374" i="5"/>
  <c r="AR374" i="5"/>
  <c r="AQ374" i="5"/>
  <c r="AN374" i="5"/>
  <c r="AM374" i="5"/>
  <c r="E374" i="5"/>
  <c r="AL374" i="5"/>
  <c r="AJ374" i="5"/>
  <c r="AI374" i="5"/>
  <c r="AH374" i="5"/>
  <c r="AG374" i="5"/>
  <c r="AV373" i="5"/>
  <c r="BU373" i="5"/>
  <c r="BG328" i="5"/>
  <c r="CC328" i="5"/>
  <c r="CC373" i="5"/>
  <c r="CH373" i="5"/>
  <c r="BF373" i="5"/>
  <c r="CF373" i="5"/>
  <c r="AO373" i="5"/>
  <c r="BY373" i="5"/>
  <c r="BC373" i="5"/>
  <c r="BW373" i="5"/>
  <c r="AS373" i="5"/>
  <c r="BT373" i="5"/>
  <c r="BG373" i="5"/>
  <c r="BE373" i="5"/>
  <c r="BD373" i="5"/>
  <c r="BA373" i="5"/>
  <c r="AZ373" i="5"/>
  <c r="AX373" i="5"/>
  <c r="AW373" i="5"/>
  <c r="AT373" i="5"/>
  <c r="AR373" i="5"/>
  <c r="AQ373" i="5"/>
  <c r="AN373" i="5"/>
  <c r="AM373" i="5"/>
  <c r="E373" i="5"/>
  <c r="AL373" i="5"/>
  <c r="AJ373" i="5"/>
  <c r="AI373" i="5"/>
  <c r="AH373" i="5"/>
  <c r="AG373" i="5"/>
  <c r="AV372" i="5"/>
  <c r="BU372" i="5"/>
  <c r="CC372" i="5"/>
  <c r="CH372" i="5"/>
  <c r="BF372" i="5"/>
  <c r="CF372" i="5"/>
  <c r="AO372" i="5"/>
  <c r="BY372" i="5"/>
  <c r="BC372" i="5"/>
  <c r="BW372" i="5"/>
  <c r="AS372" i="5"/>
  <c r="BT372" i="5"/>
  <c r="BG372" i="5"/>
  <c r="BD372" i="5"/>
  <c r="BB372" i="5"/>
  <c r="BA372" i="5"/>
  <c r="AZ372" i="5"/>
  <c r="AX372" i="5"/>
  <c r="AW372" i="5"/>
  <c r="AT372" i="5"/>
  <c r="AR372" i="5"/>
  <c r="AQ372" i="5"/>
  <c r="AN372" i="5"/>
  <c r="AM372" i="5"/>
  <c r="E372" i="5"/>
  <c r="AL372" i="5"/>
  <c r="AJ372" i="5"/>
  <c r="AI372" i="5"/>
  <c r="AH372" i="5"/>
  <c r="AG372" i="5"/>
  <c r="BD371" i="5"/>
  <c r="CD371" i="5"/>
  <c r="CC371" i="5"/>
  <c r="CH371" i="5"/>
  <c r="BF371" i="5"/>
  <c r="CF371" i="5"/>
  <c r="AO371" i="5"/>
  <c r="BY371" i="5"/>
  <c r="BC371" i="5"/>
  <c r="BW371" i="5"/>
  <c r="AS371" i="5"/>
  <c r="BT371" i="5"/>
  <c r="BG371" i="5"/>
  <c r="BA371" i="5"/>
  <c r="AZ371" i="5"/>
  <c r="AX371" i="5"/>
  <c r="AW371" i="5"/>
  <c r="AV371" i="5"/>
  <c r="AT371" i="5"/>
  <c r="AR371" i="5"/>
  <c r="AQ371" i="5"/>
  <c r="AN371" i="5"/>
  <c r="AM371" i="5"/>
  <c r="E371" i="5"/>
  <c r="AL371" i="5"/>
  <c r="AJ371" i="5"/>
  <c r="AI371" i="5"/>
  <c r="AH371" i="5"/>
  <c r="AG371" i="5"/>
  <c r="CC370" i="5"/>
  <c r="CH370" i="5"/>
  <c r="BF370" i="5"/>
  <c r="CF370" i="5"/>
  <c r="AO370" i="5"/>
  <c r="BY370" i="5"/>
  <c r="BC370" i="5"/>
  <c r="BW370" i="5"/>
  <c r="AS370" i="5"/>
  <c r="BT370" i="5"/>
  <c r="BG370" i="5"/>
  <c r="BE370" i="5"/>
  <c r="BD370" i="5"/>
  <c r="BA370" i="5"/>
  <c r="AZ370" i="5"/>
  <c r="AX370" i="5"/>
  <c r="AW370" i="5"/>
  <c r="AV370" i="5"/>
  <c r="AT370" i="5"/>
  <c r="AR370" i="5"/>
  <c r="AQ370" i="5"/>
  <c r="AN370" i="5"/>
  <c r="AM370" i="5"/>
  <c r="E370" i="5"/>
  <c r="AL370" i="5"/>
  <c r="AJ370" i="5"/>
  <c r="AI370" i="5"/>
  <c r="AH370" i="5"/>
  <c r="AG370" i="5"/>
  <c r="CC369" i="5"/>
  <c r="CH369" i="5"/>
  <c r="BF369" i="5"/>
  <c r="CF369" i="5"/>
  <c r="AO369" i="5"/>
  <c r="BY369" i="5"/>
  <c r="BC369" i="5"/>
  <c r="BW369" i="5"/>
  <c r="AS369" i="5"/>
  <c r="BT369" i="5"/>
  <c r="BG369" i="5"/>
  <c r="BD369" i="5"/>
  <c r="BA369" i="5"/>
  <c r="AZ369" i="5"/>
  <c r="AX369" i="5"/>
  <c r="AW369" i="5"/>
  <c r="AV369" i="5"/>
  <c r="AT369" i="5"/>
  <c r="AR369" i="5"/>
  <c r="AQ369" i="5"/>
  <c r="AN369" i="5"/>
  <c r="AM369" i="5"/>
  <c r="E369" i="5"/>
  <c r="AL369" i="5"/>
  <c r="AJ369" i="5"/>
  <c r="AI369" i="5"/>
  <c r="AH369" i="5"/>
  <c r="AG369" i="5"/>
  <c r="CC368" i="5"/>
  <c r="CH368" i="5"/>
  <c r="BF368" i="5"/>
  <c r="CF368" i="5"/>
  <c r="AO368" i="5"/>
  <c r="BY368" i="5"/>
  <c r="BC368" i="5"/>
  <c r="BW368" i="5"/>
  <c r="AS368" i="5"/>
  <c r="BT368" i="5"/>
  <c r="BG368" i="5"/>
  <c r="BD368" i="5"/>
  <c r="BA368" i="5"/>
  <c r="AZ368" i="5"/>
  <c r="AX368" i="5"/>
  <c r="AV368" i="5"/>
  <c r="AR368" i="5"/>
  <c r="AQ368" i="5"/>
  <c r="AN368" i="5"/>
  <c r="AM368" i="5"/>
  <c r="E368" i="5"/>
  <c r="AL368" i="5"/>
  <c r="AJ368" i="5"/>
  <c r="AI368" i="5"/>
  <c r="AH368" i="5"/>
  <c r="AG368" i="5"/>
  <c r="CC367" i="5"/>
  <c r="CH367" i="5"/>
  <c r="BF367" i="5"/>
  <c r="CF367" i="5"/>
  <c r="AO367" i="5"/>
  <c r="BY367" i="5"/>
  <c r="BC367" i="5"/>
  <c r="BW367" i="5"/>
  <c r="AS367" i="5"/>
  <c r="BT367" i="5"/>
  <c r="BG367" i="5"/>
  <c r="BD367" i="5"/>
  <c r="BA367" i="5"/>
  <c r="AZ367" i="5"/>
  <c r="AX367" i="5"/>
  <c r="AW367" i="5"/>
  <c r="AV367" i="5"/>
  <c r="AT367" i="5"/>
  <c r="AR367" i="5"/>
  <c r="AQ367" i="5"/>
  <c r="AN367" i="5"/>
  <c r="AM367" i="5"/>
  <c r="E367" i="5"/>
  <c r="AL367" i="5"/>
  <c r="AJ367" i="5"/>
  <c r="AI367" i="5"/>
  <c r="AH367" i="5"/>
  <c r="AG367" i="5"/>
  <c r="CC366" i="5"/>
  <c r="CH366" i="5"/>
  <c r="BF366" i="5"/>
  <c r="CF366" i="5"/>
  <c r="AO366" i="5"/>
  <c r="BY366" i="5"/>
  <c r="BC366" i="5"/>
  <c r="BW366" i="5"/>
  <c r="AS366" i="5"/>
  <c r="BT366" i="5"/>
  <c r="BG366" i="5"/>
  <c r="BD366" i="5"/>
  <c r="BA366" i="5"/>
  <c r="AZ366" i="5"/>
  <c r="AX366" i="5"/>
  <c r="AV366" i="5"/>
  <c r="AR366" i="5"/>
  <c r="AQ366" i="5"/>
  <c r="AN366" i="5"/>
  <c r="AM366" i="5"/>
  <c r="E366" i="5"/>
  <c r="AL366" i="5"/>
  <c r="AJ366" i="5"/>
  <c r="AI366" i="5"/>
  <c r="AH366" i="5"/>
  <c r="AG366" i="5"/>
  <c r="CC365" i="5"/>
  <c r="CH365" i="5"/>
  <c r="BF365" i="5"/>
  <c r="CF365" i="5"/>
  <c r="AO365" i="5"/>
  <c r="BY365" i="5"/>
  <c r="BC365" i="5"/>
  <c r="BW365" i="5"/>
  <c r="AS365" i="5"/>
  <c r="BT365" i="5"/>
  <c r="BG365" i="5"/>
  <c r="BE365" i="5"/>
  <c r="BD365" i="5"/>
  <c r="BB365" i="5"/>
  <c r="BA365" i="5"/>
  <c r="AZ365" i="5"/>
  <c r="AX365" i="5"/>
  <c r="AW365" i="5"/>
  <c r="AV365" i="5"/>
  <c r="AR365" i="5"/>
  <c r="AQ365" i="5"/>
  <c r="AN365" i="5"/>
  <c r="AM365" i="5"/>
  <c r="E365" i="5"/>
  <c r="AL365" i="5"/>
  <c r="AJ365" i="5"/>
  <c r="AI365" i="5"/>
  <c r="AH365" i="5"/>
  <c r="AG365" i="5"/>
  <c r="CC364" i="5"/>
  <c r="CH364" i="5"/>
  <c r="BF364" i="5"/>
  <c r="CF364" i="5"/>
  <c r="AO364" i="5"/>
  <c r="BY364" i="5"/>
  <c r="BC364" i="5"/>
  <c r="BW364" i="5"/>
  <c r="AS364" i="5"/>
  <c r="BT364" i="5"/>
  <c r="BG364" i="5"/>
  <c r="BD364" i="5"/>
  <c r="BA364" i="5"/>
  <c r="AZ364" i="5"/>
  <c r="AX364" i="5"/>
  <c r="AW364" i="5"/>
  <c r="AV364" i="5"/>
  <c r="AT364" i="5"/>
  <c r="AR364" i="5"/>
  <c r="AQ364" i="5"/>
  <c r="AN364" i="5"/>
  <c r="AM364" i="5"/>
  <c r="E364" i="5"/>
  <c r="AL364" i="5"/>
  <c r="AJ364" i="5"/>
  <c r="AI364" i="5"/>
  <c r="AH364" i="5"/>
  <c r="AG364" i="5"/>
  <c r="CC363" i="5"/>
  <c r="CH363" i="5"/>
  <c r="BF363" i="5"/>
  <c r="CF363" i="5"/>
  <c r="AO363" i="5"/>
  <c r="BY363" i="5"/>
  <c r="BC363" i="5"/>
  <c r="BW363" i="5"/>
  <c r="AS363" i="5"/>
  <c r="BT363" i="5"/>
  <c r="BG363" i="5"/>
  <c r="BD363" i="5"/>
  <c r="BA363" i="5"/>
  <c r="AZ363" i="5"/>
  <c r="AX363" i="5"/>
  <c r="AW363" i="5"/>
  <c r="AV363" i="5"/>
  <c r="AT363" i="5"/>
  <c r="AR363" i="5"/>
  <c r="AQ363" i="5"/>
  <c r="AN363" i="5"/>
  <c r="AM363" i="5"/>
  <c r="E363" i="5"/>
  <c r="AL363" i="5"/>
  <c r="AJ363" i="5"/>
  <c r="AI363" i="5"/>
  <c r="AH363" i="5"/>
  <c r="AG363" i="5"/>
  <c r="CC362" i="5"/>
  <c r="CH362" i="5"/>
  <c r="BF362" i="5"/>
  <c r="CF362" i="5"/>
  <c r="AO362" i="5"/>
  <c r="BY362" i="5"/>
  <c r="BC362" i="5"/>
  <c r="BW362" i="5"/>
  <c r="AS362" i="5"/>
  <c r="BT362" i="5"/>
  <c r="BG362" i="5"/>
  <c r="BD362" i="5"/>
  <c r="BA362" i="5"/>
  <c r="AZ362" i="5"/>
  <c r="AX362" i="5"/>
  <c r="AW362" i="5"/>
  <c r="AV362" i="5"/>
  <c r="AR362" i="5"/>
  <c r="AQ362" i="5"/>
  <c r="AN362" i="5"/>
  <c r="AM362" i="5"/>
  <c r="E362" i="5"/>
  <c r="AL362" i="5"/>
  <c r="AJ362" i="5"/>
  <c r="AI362" i="5"/>
  <c r="AH362" i="5"/>
  <c r="AG362" i="5"/>
  <c r="CC361" i="5"/>
  <c r="CH361" i="5"/>
  <c r="BF361" i="5"/>
  <c r="CF361" i="5"/>
  <c r="AO361" i="5"/>
  <c r="BY361" i="5"/>
  <c r="BC361" i="5"/>
  <c r="BW361" i="5"/>
  <c r="AS361" i="5"/>
  <c r="BT361" i="5"/>
  <c r="BG361" i="5"/>
  <c r="BD361" i="5"/>
  <c r="BA361" i="5"/>
  <c r="AZ361" i="5"/>
  <c r="AX361" i="5"/>
  <c r="AW361" i="5"/>
  <c r="AV361" i="5"/>
  <c r="AT361" i="5"/>
  <c r="AR361" i="5"/>
  <c r="AQ361" i="5"/>
  <c r="AN361" i="5"/>
  <c r="AM361" i="5"/>
  <c r="E361" i="5"/>
  <c r="AL361" i="5"/>
  <c r="AJ361" i="5"/>
  <c r="AI361" i="5"/>
  <c r="AH361" i="5"/>
  <c r="AG361" i="5"/>
  <c r="CC360" i="5"/>
  <c r="CH360" i="5"/>
  <c r="BF360" i="5"/>
  <c r="CF360" i="5"/>
  <c r="AO360" i="5"/>
  <c r="BY360" i="5"/>
  <c r="BC360" i="5"/>
  <c r="BW360" i="5"/>
  <c r="AS360" i="5"/>
  <c r="BT360" i="5"/>
  <c r="BG360" i="5"/>
  <c r="BD360" i="5"/>
  <c r="BA360" i="5"/>
  <c r="AZ360" i="5"/>
  <c r="AX360" i="5"/>
  <c r="AW360" i="5"/>
  <c r="AV360" i="5"/>
  <c r="AT360" i="5"/>
  <c r="AR360" i="5"/>
  <c r="AQ360" i="5"/>
  <c r="AN360" i="5"/>
  <c r="AM360" i="5"/>
  <c r="E360" i="5"/>
  <c r="AL360" i="5"/>
  <c r="AJ360" i="5"/>
  <c r="AI360" i="5"/>
  <c r="AH360" i="5"/>
  <c r="AG360" i="5"/>
  <c r="CC359" i="5"/>
  <c r="CH359" i="5"/>
  <c r="BF359" i="5"/>
  <c r="CF359" i="5"/>
  <c r="AO359" i="5"/>
  <c r="BY359" i="5"/>
  <c r="BC359" i="5"/>
  <c r="BW359" i="5"/>
  <c r="AS359" i="5"/>
  <c r="BT359" i="5"/>
  <c r="AR359" i="5"/>
  <c r="BR359" i="5"/>
  <c r="BG359" i="5"/>
  <c r="BD359" i="5"/>
  <c r="BA359" i="5"/>
  <c r="AZ359" i="5"/>
  <c r="AX359" i="5"/>
  <c r="AW359" i="5"/>
  <c r="AV359" i="5"/>
  <c r="AT359" i="5"/>
  <c r="AQ359" i="5"/>
  <c r="AN359" i="5"/>
  <c r="AM359" i="5"/>
  <c r="E359" i="5"/>
  <c r="AL359" i="5"/>
  <c r="AJ359" i="5"/>
  <c r="AI359" i="5"/>
  <c r="AH359" i="5"/>
  <c r="AG359" i="5"/>
  <c r="CC358" i="5"/>
  <c r="CH358" i="5"/>
  <c r="BF358" i="5"/>
  <c r="CF358" i="5"/>
  <c r="AO358" i="5"/>
  <c r="BY358" i="5"/>
  <c r="BC358" i="5"/>
  <c r="BW358" i="5"/>
  <c r="AS358" i="5"/>
  <c r="BT358" i="5"/>
  <c r="BG358" i="5"/>
  <c r="BD358" i="5"/>
  <c r="BA358" i="5"/>
  <c r="AZ358" i="5"/>
  <c r="AX358" i="5"/>
  <c r="AW358" i="5"/>
  <c r="AV358" i="5"/>
  <c r="AT358" i="5"/>
  <c r="AR358" i="5"/>
  <c r="AQ358" i="5"/>
  <c r="AN358" i="5"/>
  <c r="AM358" i="5"/>
  <c r="E358" i="5"/>
  <c r="AL358" i="5"/>
  <c r="AJ358" i="5"/>
  <c r="AI358" i="5"/>
  <c r="AH358" i="5"/>
  <c r="AG358" i="5"/>
  <c r="CC357" i="5"/>
  <c r="CH357" i="5"/>
  <c r="BF357" i="5"/>
  <c r="CF357" i="5"/>
  <c r="AO357" i="5"/>
  <c r="BY357" i="5"/>
  <c r="BC357" i="5"/>
  <c r="BW357" i="5"/>
  <c r="AS357" i="5"/>
  <c r="BT357" i="5"/>
  <c r="BG357" i="5"/>
  <c r="BD357" i="5"/>
  <c r="BA357" i="5"/>
  <c r="AZ357" i="5"/>
  <c r="AX357" i="5"/>
  <c r="AW357" i="5"/>
  <c r="AV357" i="5"/>
  <c r="AR357" i="5"/>
  <c r="AQ357" i="5"/>
  <c r="AN357" i="5"/>
  <c r="AM357" i="5"/>
  <c r="E357" i="5"/>
  <c r="AL357" i="5"/>
  <c r="AJ357" i="5"/>
  <c r="AI357" i="5"/>
  <c r="AH357" i="5"/>
  <c r="AG357" i="5"/>
  <c r="CC356" i="5"/>
  <c r="CH356" i="5"/>
  <c r="BF356" i="5"/>
  <c r="CF356" i="5"/>
  <c r="AO356" i="5"/>
  <c r="BY356" i="5"/>
  <c r="BC356" i="5"/>
  <c r="BW356" i="5"/>
  <c r="AS356" i="5"/>
  <c r="BT356" i="5"/>
  <c r="BG356" i="5"/>
  <c r="BD356" i="5"/>
  <c r="BB356" i="5"/>
  <c r="BA356" i="5"/>
  <c r="AZ356" i="5"/>
  <c r="AX356" i="5"/>
  <c r="AW356" i="5"/>
  <c r="AV356" i="5"/>
  <c r="AT356" i="5"/>
  <c r="AR356" i="5"/>
  <c r="AQ356" i="5"/>
  <c r="AN356" i="5"/>
  <c r="AM356" i="5"/>
  <c r="E356" i="5"/>
  <c r="AL356" i="5"/>
  <c r="AJ356" i="5"/>
  <c r="AI356" i="5"/>
  <c r="AH356" i="5"/>
  <c r="AG356" i="5"/>
  <c r="CC355" i="5"/>
  <c r="CH355" i="5"/>
  <c r="BF355" i="5"/>
  <c r="CF355" i="5"/>
  <c r="AO355" i="5"/>
  <c r="BY355" i="5"/>
  <c r="BC355" i="5"/>
  <c r="BW355" i="5"/>
  <c r="AS355" i="5"/>
  <c r="BT355" i="5"/>
  <c r="BG355" i="5"/>
  <c r="BE355" i="5"/>
  <c r="BD355" i="5"/>
  <c r="BB355" i="5"/>
  <c r="BA355" i="5"/>
  <c r="AZ355" i="5"/>
  <c r="AX355" i="5"/>
  <c r="AW355" i="5"/>
  <c r="AV355" i="5"/>
  <c r="AT355" i="5"/>
  <c r="AR355" i="5"/>
  <c r="AQ355" i="5"/>
  <c r="AN355" i="5"/>
  <c r="AM355" i="5"/>
  <c r="E355" i="5"/>
  <c r="AL355" i="5"/>
  <c r="AJ355" i="5"/>
  <c r="AI355" i="5"/>
  <c r="AH355" i="5"/>
  <c r="AG355" i="5"/>
  <c r="CC354" i="5"/>
  <c r="CH354" i="5"/>
  <c r="BF354" i="5"/>
  <c r="CF354" i="5"/>
  <c r="AO354" i="5"/>
  <c r="BY354" i="5"/>
  <c r="BC354" i="5"/>
  <c r="BW354" i="5"/>
  <c r="AS354" i="5"/>
  <c r="BT354" i="5"/>
  <c r="BG354" i="5"/>
  <c r="BE354" i="5"/>
  <c r="BD354" i="5"/>
  <c r="BB354" i="5"/>
  <c r="BA354" i="5"/>
  <c r="AZ354" i="5"/>
  <c r="AX354" i="5"/>
  <c r="AW354" i="5"/>
  <c r="AV354" i="5"/>
  <c r="AT354" i="5"/>
  <c r="AR354" i="5"/>
  <c r="AQ354" i="5"/>
  <c r="AN354" i="5"/>
  <c r="AM354" i="5"/>
  <c r="E354" i="5"/>
  <c r="AL354" i="5"/>
  <c r="AJ354" i="5"/>
  <c r="AI354" i="5"/>
  <c r="AH354" i="5"/>
  <c r="AG354" i="5"/>
  <c r="CC353" i="5"/>
  <c r="CH353" i="5"/>
  <c r="BF353" i="5"/>
  <c r="CF353" i="5"/>
  <c r="AO353" i="5"/>
  <c r="BY353" i="5"/>
  <c r="BC353" i="5"/>
  <c r="BW353" i="5"/>
  <c r="AS353" i="5"/>
  <c r="BT353" i="5"/>
  <c r="BG353" i="5"/>
  <c r="BD353" i="5"/>
  <c r="BB353" i="5"/>
  <c r="BA353" i="5"/>
  <c r="AZ353" i="5"/>
  <c r="AX353" i="5"/>
  <c r="AW353" i="5"/>
  <c r="AV353" i="5"/>
  <c r="AT353" i="5"/>
  <c r="AR353" i="5"/>
  <c r="AQ353" i="5"/>
  <c r="AN353" i="5"/>
  <c r="AM353" i="5"/>
  <c r="E353" i="5"/>
  <c r="AL353" i="5"/>
  <c r="AJ353" i="5"/>
  <c r="AI353" i="5"/>
  <c r="AH353" i="5"/>
  <c r="AG353" i="5"/>
  <c r="CC352" i="5"/>
  <c r="CH352" i="5"/>
  <c r="BF352" i="5"/>
  <c r="CF352" i="5"/>
  <c r="AO352" i="5"/>
  <c r="BY352" i="5"/>
  <c r="BC352" i="5"/>
  <c r="BW352" i="5"/>
  <c r="AS352" i="5"/>
  <c r="BT352" i="5"/>
  <c r="BG352" i="5"/>
  <c r="BE352" i="5"/>
  <c r="BD352" i="5"/>
  <c r="BB352" i="5"/>
  <c r="BA352" i="5"/>
  <c r="AZ352" i="5"/>
  <c r="AX352" i="5"/>
  <c r="AW352" i="5"/>
  <c r="AV352" i="5"/>
  <c r="AT352" i="5"/>
  <c r="AR352" i="5"/>
  <c r="AQ352" i="5"/>
  <c r="AN352" i="5"/>
  <c r="AM352" i="5"/>
  <c r="E352" i="5"/>
  <c r="AL352" i="5"/>
  <c r="AJ352" i="5"/>
  <c r="AI352" i="5"/>
  <c r="AH352" i="5"/>
  <c r="AG352" i="5"/>
  <c r="CC351" i="5"/>
  <c r="CH351" i="5"/>
  <c r="BF351" i="5"/>
  <c r="CF351" i="5"/>
  <c r="AO351" i="5"/>
  <c r="BY351" i="5"/>
  <c r="BC351" i="5"/>
  <c r="BW351" i="5"/>
  <c r="AS351" i="5"/>
  <c r="BT351" i="5"/>
  <c r="BG351" i="5"/>
  <c r="BD351" i="5"/>
  <c r="BB351" i="5"/>
  <c r="BA351" i="5"/>
  <c r="AZ351" i="5"/>
  <c r="AX351" i="5"/>
  <c r="AW351" i="5"/>
  <c r="AV351" i="5"/>
  <c r="AT351" i="5"/>
  <c r="AR351" i="5"/>
  <c r="AQ351" i="5"/>
  <c r="AN351" i="5"/>
  <c r="AM351" i="5"/>
  <c r="E351" i="5"/>
  <c r="AL351" i="5"/>
  <c r="AJ351" i="5"/>
  <c r="AI351" i="5"/>
  <c r="AH351" i="5"/>
  <c r="AG351" i="5"/>
  <c r="CC350" i="5"/>
  <c r="CH350" i="5"/>
  <c r="BF350" i="5"/>
  <c r="CF350" i="5"/>
  <c r="AO350" i="5"/>
  <c r="BY350" i="5"/>
  <c r="BC350" i="5"/>
  <c r="BW350" i="5"/>
  <c r="AS350" i="5"/>
  <c r="BT350" i="5"/>
  <c r="BG350" i="5"/>
  <c r="BE350" i="5"/>
  <c r="BD350" i="5"/>
  <c r="BB350" i="5"/>
  <c r="BA350" i="5"/>
  <c r="AZ350" i="5"/>
  <c r="AX350" i="5"/>
  <c r="AW350" i="5"/>
  <c r="AV350" i="5"/>
  <c r="AT350" i="5"/>
  <c r="AR350" i="5"/>
  <c r="AQ350" i="5"/>
  <c r="AN350" i="5"/>
  <c r="AM350" i="5"/>
  <c r="E350" i="5"/>
  <c r="AL350" i="5"/>
  <c r="AJ350" i="5"/>
  <c r="AI350" i="5"/>
  <c r="AH350" i="5"/>
  <c r="AG350" i="5"/>
  <c r="CC349" i="5"/>
  <c r="CH349" i="5"/>
  <c r="BF349" i="5"/>
  <c r="CF349" i="5"/>
  <c r="AO349" i="5"/>
  <c r="BY349" i="5"/>
  <c r="BC349" i="5"/>
  <c r="BW349" i="5"/>
  <c r="AS349" i="5"/>
  <c r="BT349" i="5"/>
  <c r="BG349" i="5"/>
  <c r="BE349" i="5"/>
  <c r="BD349" i="5"/>
  <c r="BB349" i="5"/>
  <c r="BA349" i="5"/>
  <c r="AZ349" i="5"/>
  <c r="AX349" i="5"/>
  <c r="AW349" i="5"/>
  <c r="AV349" i="5"/>
  <c r="AT349" i="5"/>
  <c r="AR349" i="5"/>
  <c r="AQ349" i="5"/>
  <c r="AN349" i="5"/>
  <c r="AM349" i="5"/>
  <c r="E349" i="5"/>
  <c r="AL349" i="5"/>
  <c r="AJ349" i="5"/>
  <c r="AI349" i="5"/>
  <c r="AH349" i="5"/>
  <c r="AG349" i="5"/>
  <c r="CC348" i="5"/>
  <c r="CH348" i="5"/>
  <c r="BF348" i="5"/>
  <c r="CF348" i="5"/>
  <c r="AO348" i="5"/>
  <c r="BY348" i="5"/>
  <c r="BC348" i="5"/>
  <c r="BW348" i="5"/>
  <c r="AS348" i="5"/>
  <c r="BT348" i="5"/>
  <c r="BG348" i="5"/>
  <c r="BD348" i="5"/>
  <c r="BB348" i="5"/>
  <c r="BA348" i="5"/>
  <c r="AZ348" i="5"/>
  <c r="AX348" i="5"/>
  <c r="AW348" i="5"/>
  <c r="AV348" i="5"/>
  <c r="AT348" i="5"/>
  <c r="AR348" i="5"/>
  <c r="AQ348" i="5"/>
  <c r="AN348" i="5"/>
  <c r="AM348" i="5"/>
  <c r="E348" i="5"/>
  <c r="AL348" i="5"/>
  <c r="AJ348" i="5"/>
  <c r="AI348" i="5"/>
  <c r="AH348" i="5"/>
  <c r="AG348" i="5"/>
  <c r="CC347" i="5"/>
  <c r="CH347" i="5"/>
  <c r="BF347" i="5"/>
  <c r="CF347" i="5"/>
  <c r="AO347" i="5"/>
  <c r="BY347" i="5"/>
  <c r="BC347" i="5"/>
  <c r="BW347" i="5"/>
  <c r="AS347" i="5"/>
  <c r="BT347" i="5"/>
  <c r="BG347" i="5"/>
  <c r="BD347" i="5"/>
  <c r="BB347" i="5"/>
  <c r="BA347" i="5"/>
  <c r="AZ347" i="5"/>
  <c r="AX347" i="5"/>
  <c r="AW347" i="5"/>
  <c r="AV347" i="5"/>
  <c r="AT347" i="5"/>
  <c r="AR347" i="5"/>
  <c r="AQ347" i="5"/>
  <c r="AN347" i="5"/>
  <c r="AM347" i="5"/>
  <c r="E347" i="5"/>
  <c r="AL347" i="5"/>
  <c r="AJ347" i="5"/>
  <c r="AI347" i="5"/>
  <c r="AH347" i="5"/>
  <c r="AG347" i="5"/>
  <c r="AV346" i="5"/>
  <c r="BU346" i="5"/>
  <c r="CC346" i="5"/>
  <c r="CH346" i="5"/>
  <c r="BF346" i="5"/>
  <c r="CF346" i="5"/>
  <c r="AO346" i="5"/>
  <c r="BY346" i="5"/>
  <c r="BC346" i="5"/>
  <c r="BW346" i="5"/>
  <c r="AS346" i="5"/>
  <c r="BT346" i="5"/>
  <c r="AR346" i="5"/>
  <c r="BR346" i="5"/>
  <c r="BG346" i="5"/>
  <c r="BD346" i="5"/>
  <c r="BB346" i="5"/>
  <c r="BA346" i="5"/>
  <c r="AZ346" i="5"/>
  <c r="AY346" i="5"/>
  <c r="AX346" i="5"/>
  <c r="AW346" i="5"/>
  <c r="AU346" i="5"/>
  <c r="AT346" i="5"/>
  <c r="AQ346" i="5"/>
  <c r="AN346" i="5"/>
  <c r="AM346" i="5"/>
  <c r="E346" i="5"/>
  <c r="AL346" i="5"/>
  <c r="AJ346" i="5"/>
  <c r="AI346" i="5"/>
  <c r="AH346" i="5"/>
  <c r="AG346" i="5"/>
  <c r="CC345" i="5"/>
  <c r="CH345" i="5"/>
  <c r="BF345" i="5"/>
  <c r="CF345" i="5"/>
  <c r="AO345" i="5"/>
  <c r="BY345" i="5"/>
  <c r="BC345" i="5"/>
  <c r="BW345" i="5"/>
  <c r="AV345" i="5"/>
  <c r="BU345" i="5"/>
  <c r="AS345" i="5"/>
  <c r="BT345" i="5"/>
  <c r="BG345" i="5"/>
  <c r="BE345" i="5"/>
  <c r="BD345" i="5"/>
  <c r="BB345" i="5"/>
  <c r="BA345" i="5"/>
  <c r="AZ345" i="5"/>
  <c r="AY345" i="5"/>
  <c r="AX345" i="5"/>
  <c r="AW345" i="5"/>
  <c r="AU345" i="5"/>
  <c r="AR345" i="5"/>
  <c r="AQ345" i="5"/>
  <c r="AN345" i="5"/>
  <c r="AM345" i="5"/>
  <c r="E345" i="5"/>
  <c r="AL345" i="5"/>
  <c r="AJ345" i="5"/>
  <c r="AI345" i="5"/>
  <c r="AH345" i="5"/>
  <c r="AG345" i="5"/>
  <c r="CC344" i="5"/>
  <c r="CH344" i="5"/>
  <c r="BF344" i="5"/>
  <c r="CF344" i="5"/>
  <c r="AO344" i="5"/>
  <c r="BY344" i="5"/>
  <c r="BC344" i="5"/>
  <c r="BW344" i="5"/>
  <c r="AV344" i="5"/>
  <c r="BU344" i="5"/>
  <c r="AS344" i="5"/>
  <c r="BT344" i="5"/>
  <c r="BG344" i="5"/>
  <c r="BE344" i="5"/>
  <c r="BD344" i="5"/>
  <c r="BB344" i="5"/>
  <c r="BA344" i="5"/>
  <c r="AZ344" i="5"/>
  <c r="AY344" i="5"/>
  <c r="AX344" i="5"/>
  <c r="AW344" i="5"/>
  <c r="AU344" i="5"/>
  <c r="AT344" i="5"/>
  <c r="AR344" i="5"/>
  <c r="AQ344" i="5"/>
  <c r="AN344" i="5"/>
  <c r="AM344" i="5"/>
  <c r="E344" i="5"/>
  <c r="AL344" i="5"/>
  <c r="AJ344" i="5"/>
  <c r="AI344" i="5"/>
  <c r="AH344" i="5"/>
  <c r="AG344" i="5"/>
  <c r="CC343" i="5"/>
  <c r="CH343" i="5"/>
  <c r="BF343" i="5"/>
  <c r="CF343" i="5"/>
  <c r="AO343" i="5"/>
  <c r="BY343" i="5"/>
  <c r="BC343" i="5"/>
  <c r="BW343" i="5"/>
  <c r="AV343" i="5"/>
  <c r="BU343" i="5"/>
  <c r="AS343" i="5"/>
  <c r="BT343" i="5"/>
  <c r="BG343" i="5"/>
  <c r="BD343" i="5"/>
  <c r="BB343" i="5"/>
  <c r="BA343" i="5"/>
  <c r="AZ343" i="5"/>
  <c r="AY343" i="5"/>
  <c r="AX343" i="5"/>
  <c r="AW343" i="5"/>
  <c r="AU343" i="5"/>
  <c r="AT343" i="5"/>
  <c r="AR343" i="5"/>
  <c r="AQ343" i="5"/>
  <c r="AN343" i="5"/>
  <c r="AM343" i="5"/>
  <c r="E343" i="5"/>
  <c r="AL343" i="5"/>
  <c r="AJ343" i="5"/>
  <c r="AI343" i="5"/>
  <c r="AH343" i="5"/>
  <c r="AG343" i="5"/>
  <c r="CC342" i="5"/>
  <c r="CH342" i="5"/>
  <c r="BF342" i="5"/>
  <c r="CF342" i="5"/>
  <c r="AO342" i="5"/>
  <c r="BY342" i="5"/>
  <c r="BC342" i="5"/>
  <c r="BW342" i="5"/>
  <c r="AV342" i="5"/>
  <c r="BU342" i="5"/>
  <c r="AS342" i="5"/>
  <c r="BT342" i="5"/>
  <c r="BG342" i="5"/>
  <c r="BD342" i="5"/>
  <c r="BA342" i="5"/>
  <c r="AZ342" i="5"/>
  <c r="AY342" i="5"/>
  <c r="AX342" i="5"/>
  <c r="AU342" i="5"/>
  <c r="AT342" i="5"/>
  <c r="AR342" i="5"/>
  <c r="AQ342" i="5"/>
  <c r="AN342" i="5"/>
  <c r="AM342" i="5"/>
  <c r="E342" i="5"/>
  <c r="AL342" i="5"/>
  <c r="AJ342" i="5"/>
  <c r="AI342" i="5"/>
  <c r="AH342" i="5"/>
  <c r="AG342" i="5"/>
  <c r="CC341" i="5"/>
  <c r="CH341" i="5"/>
  <c r="BF341" i="5"/>
  <c r="CF341" i="5"/>
  <c r="AO341" i="5"/>
  <c r="BY341" i="5"/>
  <c r="BC341" i="5"/>
  <c r="BW341" i="5"/>
  <c r="AV341" i="5"/>
  <c r="BU341" i="5"/>
  <c r="AS341" i="5"/>
  <c r="BT341" i="5"/>
  <c r="BG341" i="5"/>
  <c r="BE341" i="5"/>
  <c r="BD341" i="5"/>
  <c r="BB341" i="5"/>
  <c r="BA341" i="5"/>
  <c r="AZ341" i="5"/>
  <c r="AY341" i="5"/>
  <c r="AX341" i="5"/>
  <c r="AW341" i="5"/>
  <c r="AU341" i="5"/>
  <c r="AT341" i="5"/>
  <c r="AR341" i="5"/>
  <c r="AQ341" i="5"/>
  <c r="AN341" i="5"/>
  <c r="AM341" i="5"/>
  <c r="E341" i="5"/>
  <c r="AL341" i="5"/>
  <c r="AJ341" i="5"/>
  <c r="AI341" i="5"/>
  <c r="AH341" i="5"/>
  <c r="AG341" i="5"/>
  <c r="CC340" i="5"/>
  <c r="CH340" i="5"/>
  <c r="BF340" i="5"/>
  <c r="CF340" i="5"/>
  <c r="AO340" i="5"/>
  <c r="BY340" i="5"/>
  <c r="BC340" i="5"/>
  <c r="BW340" i="5"/>
  <c r="AV340" i="5"/>
  <c r="BU340" i="5"/>
  <c r="AS340" i="5"/>
  <c r="BT340" i="5"/>
  <c r="BG340" i="5"/>
  <c r="BE340" i="5"/>
  <c r="BD340" i="5"/>
  <c r="BB340" i="5"/>
  <c r="BA340" i="5"/>
  <c r="AZ340" i="5"/>
  <c r="AY340" i="5"/>
  <c r="AX340" i="5"/>
  <c r="AW340" i="5"/>
  <c r="AU340" i="5"/>
  <c r="AT340" i="5"/>
  <c r="AR340" i="5"/>
  <c r="AQ340" i="5"/>
  <c r="AN340" i="5"/>
  <c r="AM340" i="5"/>
  <c r="E340" i="5"/>
  <c r="AL340" i="5"/>
  <c r="AJ340" i="5"/>
  <c r="AI340" i="5"/>
  <c r="AH340" i="5"/>
  <c r="AG340" i="5"/>
  <c r="CC339" i="5"/>
  <c r="CH339" i="5"/>
  <c r="BF339" i="5"/>
  <c r="CF339" i="5"/>
  <c r="AO339" i="5"/>
  <c r="BY339" i="5"/>
  <c r="BC339" i="5"/>
  <c r="BW339" i="5"/>
  <c r="AV339" i="5"/>
  <c r="BU339" i="5"/>
  <c r="AS339" i="5"/>
  <c r="BT339" i="5"/>
  <c r="BG339" i="5"/>
  <c r="BE339" i="5"/>
  <c r="BD339" i="5"/>
  <c r="BB339" i="5"/>
  <c r="BA339" i="5"/>
  <c r="AZ339" i="5"/>
  <c r="AY339" i="5"/>
  <c r="AX339" i="5"/>
  <c r="AW339" i="5"/>
  <c r="AU339" i="5"/>
  <c r="AR339" i="5"/>
  <c r="AQ339" i="5"/>
  <c r="AN339" i="5"/>
  <c r="AM339" i="5"/>
  <c r="E339" i="5"/>
  <c r="AL339" i="5"/>
  <c r="AJ339" i="5"/>
  <c r="AI339" i="5"/>
  <c r="AH339" i="5"/>
  <c r="AG339" i="5"/>
  <c r="CC338" i="5"/>
  <c r="CH338" i="5"/>
  <c r="BF338" i="5"/>
  <c r="CF338" i="5"/>
  <c r="AO338" i="5"/>
  <c r="BY338" i="5"/>
  <c r="BC338" i="5"/>
  <c r="BW338" i="5"/>
  <c r="AV338" i="5"/>
  <c r="BU338" i="5"/>
  <c r="AS338" i="5"/>
  <c r="BT338" i="5"/>
  <c r="BG338" i="5"/>
  <c r="BE338" i="5"/>
  <c r="BD338" i="5"/>
  <c r="BB338" i="5"/>
  <c r="BA338" i="5"/>
  <c r="AZ338" i="5"/>
  <c r="AY338" i="5"/>
  <c r="AX338" i="5"/>
  <c r="AW338" i="5"/>
  <c r="AU338" i="5"/>
  <c r="AT338" i="5"/>
  <c r="AR338" i="5"/>
  <c r="AQ338" i="5"/>
  <c r="AN338" i="5"/>
  <c r="AM338" i="5"/>
  <c r="E338" i="5"/>
  <c r="AL338" i="5"/>
  <c r="AJ338" i="5"/>
  <c r="AI338" i="5"/>
  <c r="AH338" i="5"/>
  <c r="AG338" i="5"/>
  <c r="CC337" i="5"/>
  <c r="CH337" i="5"/>
  <c r="BF337" i="5"/>
  <c r="CF337" i="5"/>
  <c r="AO337" i="5"/>
  <c r="BY337" i="5"/>
  <c r="BC337" i="5"/>
  <c r="BW337" i="5"/>
  <c r="AV337" i="5"/>
  <c r="BU337" i="5"/>
  <c r="AS337" i="5"/>
  <c r="BT337" i="5"/>
  <c r="BG337" i="5"/>
  <c r="BE337" i="5"/>
  <c r="BD337" i="5"/>
  <c r="BB337" i="5"/>
  <c r="BA337" i="5"/>
  <c r="AZ337" i="5"/>
  <c r="AY337" i="5"/>
  <c r="AX337" i="5"/>
  <c r="AW337" i="5"/>
  <c r="AU337" i="5"/>
  <c r="AT337" i="5"/>
  <c r="AR337" i="5"/>
  <c r="AQ337" i="5"/>
  <c r="AN337" i="5"/>
  <c r="AM337" i="5"/>
  <c r="E337" i="5"/>
  <c r="AL337" i="5"/>
  <c r="AJ337" i="5"/>
  <c r="AI337" i="5"/>
  <c r="AH337" i="5"/>
  <c r="AG337" i="5"/>
  <c r="CC336" i="5"/>
  <c r="CH336" i="5"/>
  <c r="BF336" i="5"/>
  <c r="CF336" i="5"/>
  <c r="AO336" i="5"/>
  <c r="BY336" i="5"/>
  <c r="BC336" i="5"/>
  <c r="BW336" i="5"/>
  <c r="AV336" i="5"/>
  <c r="BU336" i="5"/>
  <c r="AS336" i="5"/>
  <c r="BT336" i="5"/>
  <c r="BG336" i="5"/>
  <c r="BE336" i="5"/>
  <c r="BD336" i="5"/>
  <c r="BB336" i="5"/>
  <c r="BA336" i="5"/>
  <c r="AZ336" i="5"/>
  <c r="AY336" i="5"/>
  <c r="AX336" i="5"/>
  <c r="AW336" i="5"/>
  <c r="AU336" i="5"/>
  <c r="AT336" i="5"/>
  <c r="AR336" i="5"/>
  <c r="AQ336" i="5"/>
  <c r="AN336" i="5"/>
  <c r="AM336" i="5"/>
  <c r="E336" i="5"/>
  <c r="AL336" i="5"/>
  <c r="AJ336" i="5"/>
  <c r="AI336" i="5"/>
  <c r="AH336" i="5"/>
  <c r="AG336" i="5"/>
  <c r="CC335" i="5"/>
  <c r="CH335" i="5"/>
  <c r="BF335" i="5"/>
  <c r="CF335" i="5"/>
  <c r="AO335" i="5"/>
  <c r="BY335" i="5"/>
  <c r="BC335" i="5"/>
  <c r="BW335" i="5"/>
  <c r="AV335" i="5"/>
  <c r="BU335" i="5"/>
  <c r="AS335" i="5"/>
  <c r="BT335" i="5"/>
  <c r="BG335" i="5"/>
  <c r="BE335" i="5"/>
  <c r="BD335" i="5"/>
  <c r="BB335" i="5"/>
  <c r="BA335" i="5"/>
  <c r="AZ335" i="5"/>
  <c r="AY335" i="5"/>
  <c r="AX335" i="5"/>
  <c r="AW335" i="5"/>
  <c r="AU335" i="5"/>
  <c r="AT335" i="5"/>
  <c r="AR335" i="5"/>
  <c r="AQ335" i="5"/>
  <c r="AN335" i="5"/>
  <c r="AM335" i="5"/>
  <c r="E335" i="5"/>
  <c r="AL335" i="5"/>
  <c r="AJ335" i="5"/>
  <c r="AI335" i="5"/>
  <c r="AH335" i="5"/>
  <c r="AG335" i="5"/>
  <c r="BD334" i="5"/>
  <c r="CD334" i="5"/>
  <c r="CC334" i="5"/>
  <c r="CH334" i="5"/>
  <c r="BF334" i="5"/>
  <c r="CF334" i="5"/>
  <c r="AO334" i="5"/>
  <c r="BY334" i="5"/>
  <c r="BC334" i="5"/>
  <c r="BW334" i="5"/>
  <c r="AV334" i="5"/>
  <c r="BU334" i="5"/>
  <c r="AS334" i="5"/>
  <c r="BT334" i="5"/>
  <c r="BG334" i="5"/>
  <c r="BE334" i="5"/>
  <c r="BB334" i="5"/>
  <c r="BA334" i="5"/>
  <c r="AZ334" i="5"/>
  <c r="AY334" i="5"/>
  <c r="AX334" i="5"/>
  <c r="AW334" i="5"/>
  <c r="AU334" i="5"/>
  <c r="AT334" i="5"/>
  <c r="AR334" i="5"/>
  <c r="AQ334" i="5"/>
  <c r="AN334" i="5"/>
  <c r="AM334" i="5"/>
  <c r="E334" i="5"/>
  <c r="AL334" i="5"/>
  <c r="AJ334" i="5"/>
  <c r="AI334" i="5"/>
  <c r="AH334" i="5"/>
  <c r="AG334" i="5"/>
  <c r="BD333" i="5"/>
  <c r="CD333" i="5"/>
  <c r="CC333" i="5"/>
  <c r="CH333" i="5"/>
  <c r="BF333" i="5"/>
  <c r="CF333" i="5"/>
  <c r="AO333" i="5"/>
  <c r="BY333" i="5"/>
  <c r="BC333" i="5"/>
  <c r="BW333" i="5"/>
  <c r="AV333" i="5"/>
  <c r="BU333" i="5"/>
  <c r="AS333" i="5"/>
  <c r="BT333" i="5"/>
  <c r="BG333" i="5"/>
  <c r="BE333" i="5"/>
  <c r="BB333" i="5"/>
  <c r="BA333" i="5"/>
  <c r="AZ333" i="5"/>
  <c r="AY333" i="5"/>
  <c r="AX333" i="5"/>
  <c r="AW333" i="5"/>
  <c r="AU333" i="5"/>
  <c r="AR333" i="5"/>
  <c r="AQ333" i="5"/>
  <c r="AN333" i="5"/>
  <c r="AM333" i="5"/>
  <c r="E333" i="5"/>
  <c r="AL333" i="5"/>
  <c r="AJ333" i="5"/>
  <c r="AI333" i="5"/>
  <c r="AH333" i="5"/>
  <c r="AG333" i="5"/>
  <c r="BD332" i="5"/>
  <c r="CD332" i="5"/>
  <c r="CC332" i="5"/>
  <c r="CH332" i="5"/>
  <c r="BF332" i="5"/>
  <c r="CF332" i="5"/>
  <c r="AO332" i="5"/>
  <c r="BY332" i="5"/>
  <c r="BC332" i="5"/>
  <c r="BW332" i="5"/>
  <c r="AV332" i="5"/>
  <c r="BU332" i="5"/>
  <c r="AS332" i="5"/>
  <c r="BT332" i="5"/>
  <c r="BG332" i="5"/>
  <c r="BE332" i="5"/>
  <c r="BA332" i="5"/>
  <c r="AZ332" i="5"/>
  <c r="AY332" i="5"/>
  <c r="AX332" i="5"/>
  <c r="AW332" i="5"/>
  <c r="AU332" i="5"/>
  <c r="AR332" i="5"/>
  <c r="AQ332" i="5"/>
  <c r="AN332" i="5"/>
  <c r="AM332" i="5"/>
  <c r="E332" i="5"/>
  <c r="AL332" i="5"/>
  <c r="AJ332" i="5"/>
  <c r="AI332" i="5"/>
  <c r="AH332" i="5"/>
  <c r="AG332" i="5"/>
  <c r="CC331" i="5"/>
  <c r="CH331" i="5"/>
  <c r="BF331" i="5"/>
  <c r="CF331" i="5"/>
  <c r="AO331" i="5"/>
  <c r="BY331" i="5"/>
  <c r="BC331" i="5"/>
  <c r="BW331" i="5"/>
  <c r="AV331" i="5"/>
  <c r="BU331" i="5"/>
  <c r="AS331" i="5"/>
  <c r="BT331" i="5"/>
  <c r="AR331" i="5"/>
  <c r="BR331" i="5"/>
  <c r="BG331" i="5"/>
  <c r="BE331" i="5"/>
  <c r="BD331" i="5"/>
  <c r="BA331" i="5"/>
  <c r="AZ331" i="5"/>
  <c r="AY331" i="5"/>
  <c r="AX331" i="5"/>
  <c r="AW331" i="5"/>
  <c r="AU331" i="5"/>
  <c r="AT331" i="5"/>
  <c r="AQ331" i="5"/>
  <c r="AN331" i="5"/>
  <c r="AM331" i="5"/>
  <c r="E331" i="5"/>
  <c r="AL331" i="5"/>
  <c r="AJ331" i="5"/>
  <c r="AI331" i="5"/>
  <c r="AH331" i="5"/>
  <c r="AG331" i="5"/>
  <c r="CC330" i="5"/>
  <c r="CH330" i="5"/>
  <c r="BF330" i="5"/>
  <c r="CF330" i="5"/>
  <c r="AO330" i="5"/>
  <c r="BY330" i="5"/>
  <c r="BC330" i="5"/>
  <c r="BW330" i="5"/>
  <c r="AV330" i="5"/>
  <c r="BU330" i="5"/>
  <c r="AS330" i="5"/>
  <c r="BT330" i="5"/>
  <c r="BG330" i="5"/>
  <c r="BE330" i="5"/>
  <c r="BD330" i="5"/>
  <c r="BA330" i="5"/>
  <c r="AZ330" i="5"/>
  <c r="AY330" i="5"/>
  <c r="AX330" i="5"/>
  <c r="AU330" i="5"/>
  <c r="AR330" i="5"/>
  <c r="AQ330" i="5"/>
  <c r="AN330" i="5"/>
  <c r="AM330" i="5"/>
  <c r="E330" i="5"/>
  <c r="AL330" i="5"/>
  <c r="AJ330" i="5"/>
  <c r="AI330" i="5"/>
  <c r="AH330" i="5"/>
  <c r="AG330" i="5"/>
  <c r="CC329" i="5"/>
  <c r="CH329" i="5"/>
  <c r="BF329" i="5"/>
  <c r="CF329" i="5"/>
  <c r="AO329" i="5"/>
  <c r="BY329" i="5"/>
  <c r="BC329" i="5"/>
  <c r="BW329" i="5"/>
  <c r="AV329" i="5"/>
  <c r="BU329" i="5"/>
  <c r="AS329" i="5"/>
  <c r="BT329" i="5"/>
  <c r="BG329" i="5"/>
  <c r="BE329" i="5"/>
  <c r="BD329" i="5"/>
  <c r="BB329" i="5"/>
  <c r="BA329" i="5"/>
  <c r="AZ329" i="5"/>
  <c r="AY329" i="5"/>
  <c r="AX329" i="5"/>
  <c r="AW329" i="5"/>
  <c r="AU329" i="5"/>
  <c r="AR329" i="5"/>
  <c r="AQ329" i="5"/>
  <c r="AN329" i="5"/>
  <c r="AM329" i="5"/>
  <c r="E329" i="5"/>
  <c r="AL329" i="5"/>
  <c r="AJ329" i="5"/>
  <c r="AI329" i="5"/>
  <c r="AH329" i="5"/>
  <c r="AG329" i="5"/>
  <c r="CH328" i="5"/>
  <c r="BF328" i="5"/>
  <c r="CF328" i="5"/>
  <c r="AO328" i="5"/>
  <c r="BY328" i="5"/>
  <c r="BC328" i="5"/>
  <c r="BW328" i="5"/>
  <c r="AV328" i="5"/>
  <c r="BU328" i="5"/>
  <c r="AS328" i="5"/>
  <c r="BT328" i="5"/>
  <c r="BE328" i="5"/>
  <c r="BD328" i="5"/>
  <c r="BB328" i="5"/>
  <c r="BA328" i="5"/>
  <c r="AZ328" i="5"/>
  <c r="AY328" i="5"/>
  <c r="AX328" i="5"/>
  <c r="AW328" i="5"/>
  <c r="AU328" i="5"/>
  <c r="AT328" i="5"/>
  <c r="AR328" i="5"/>
  <c r="AQ328" i="5"/>
  <c r="AN328" i="5"/>
  <c r="AM328" i="5"/>
  <c r="E328" i="5"/>
  <c r="AL328" i="5"/>
  <c r="AJ328" i="5"/>
  <c r="AI328" i="5"/>
  <c r="AH328" i="5"/>
  <c r="AG328" i="5"/>
  <c r="BG327" i="5"/>
  <c r="CC327" i="5"/>
  <c r="CH327" i="5"/>
  <c r="BF327" i="5"/>
  <c r="CF327" i="5"/>
  <c r="AO327" i="5"/>
  <c r="BY327" i="5"/>
  <c r="BC327" i="5"/>
  <c r="BW327" i="5"/>
  <c r="AV327" i="5"/>
  <c r="BU327" i="5"/>
  <c r="AS327" i="5"/>
  <c r="BT327" i="5"/>
  <c r="AR327" i="5"/>
  <c r="BR327" i="5"/>
  <c r="BE327" i="5"/>
  <c r="BD327" i="5"/>
  <c r="BA327" i="5"/>
  <c r="AZ327" i="5"/>
  <c r="AY327" i="5"/>
  <c r="AX327" i="5"/>
  <c r="AW327" i="5"/>
  <c r="AU327" i="5"/>
  <c r="AT327" i="5"/>
  <c r="AQ327" i="5"/>
  <c r="AN327" i="5"/>
  <c r="AM327" i="5"/>
  <c r="E327" i="5"/>
  <c r="AL327" i="5"/>
  <c r="AJ327" i="5"/>
  <c r="AI327" i="5"/>
  <c r="AH327" i="5"/>
  <c r="AG327" i="5"/>
  <c r="CH326" i="5"/>
  <c r="BF326" i="5"/>
  <c r="CF326" i="5"/>
  <c r="AO326" i="5"/>
  <c r="BY326" i="5"/>
  <c r="BC326" i="5"/>
  <c r="BW326" i="5"/>
  <c r="AV326" i="5"/>
  <c r="BU326" i="5"/>
  <c r="AS326" i="5"/>
  <c r="BT326" i="5"/>
  <c r="AR326" i="5"/>
  <c r="BR326" i="5"/>
  <c r="BG326" i="5"/>
  <c r="BE326" i="5"/>
  <c r="BD326" i="5"/>
  <c r="BA326" i="5"/>
  <c r="AZ326" i="5"/>
  <c r="AY326" i="5"/>
  <c r="AX326" i="5"/>
  <c r="AW326" i="5"/>
  <c r="AU326" i="5"/>
  <c r="AT326" i="5"/>
  <c r="AQ326" i="5"/>
  <c r="AN326" i="5"/>
  <c r="AM326" i="5"/>
  <c r="E326" i="5"/>
  <c r="AL326" i="5"/>
  <c r="AJ326" i="5"/>
  <c r="AI326" i="5"/>
  <c r="AH326" i="5"/>
  <c r="AG326" i="5"/>
  <c r="BD325" i="5"/>
  <c r="CD325" i="5"/>
  <c r="CH325" i="5"/>
  <c r="BF325" i="5"/>
  <c r="CF325" i="5"/>
  <c r="AO325" i="5"/>
  <c r="BY325" i="5"/>
  <c r="BC325" i="5"/>
  <c r="BW325" i="5"/>
  <c r="AV325" i="5"/>
  <c r="BU325" i="5"/>
  <c r="AS325" i="5"/>
  <c r="BT325" i="5"/>
  <c r="BG325" i="5"/>
  <c r="BE325" i="5"/>
  <c r="BA325" i="5"/>
  <c r="AZ325" i="5"/>
  <c r="AY325" i="5"/>
  <c r="AX325" i="5"/>
  <c r="AW325" i="5"/>
  <c r="AU325" i="5"/>
  <c r="AT325" i="5"/>
  <c r="AR325" i="5"/>
  <c r="AQ325" i="5"/>
  <c r="AN325" i="5"/>
  <c r="AM325" i="5"/>
  <c r="E325" i="5"/>
  <c r="AL325" i="5"/>
  <c r="AJ325" i="5"/>
  <c r="AI325" i="5"/>
  <c r="AH325" i="5"/>
  <c r="AG325" i="5"/>
  <c r="BD324" i="5"/>
  <c r="CD324" i="5"/>
  <c r="CH324" i="5"/>
  <c r="BF324" i="5"/>
  <c r="CF324" i="5"/>
  <c r="AO324" i="5"/>
  <c r="BY324" i="5"/>
  <c r="BC324" i="5"/>
  <c r="BW324" i="5"/>
  <c r="AV324" i="5"/>
  <c r="BU324" i="5"/>
  <c r="AS324" i="5"/>
  <c r="BT324" i="5"/>
  <c r="AR324" i="5"/>
  <c r="BR324" i="5"/>
  <c r="BG324" i="5"/>
  <c r="BE324" i="5"/>
  <c r="BA324" i="5"/>
  <c r="AZ324" i="5"/>
  <c r="AY324" i="5"/>
  <c r="AX324" i="5"/>
  <c r="AW324" i="5"/>
  <c r="AU324" i="5"/>
  <c r="AT324" i="5"/>
  <c r="AQ324" i="5"/>
  <c r="AN324" i="5"/>
  <c r="AM324" i="5"/>
  <c r="E324" i="5"/>
  <c r="AL324" i="5"/>
  <c r="AJ324" i="5"/>
  <c r="AI324" i="5"/>
  <c r="AH324" i="5"/>
  <c r="AG324" i="5"/>
  <c r="BD323" i="5"/>
  <c r="CD323" i="5"/>
  <c r="CH323" i="5"/>
  <c r="BF323" i="5"/>
  <c r="CF323" i="5"/>
  <c r="AO323" i="5"/>
  <c r="BY323" i="5"/>
  <c r="BC323" i="5"/>
  <c r="BW323" i="5"/>
  <c r="AV323" i="5"/>
  <c r="BU323" i="5"/>
  <c r="AS323" i="5"/>
  <c r="BT323" i="5"/>
  <c r="BG323" i="5"/>
  <c r="BE323" i="5"/>
  <c r="BA323" i="5"/>
  <c r="AZ323" i="5"/>
  <c r="AY323" i="5"/>
  <c r="AX323" i="5"/>
  <c r="AW323" i="5"/>
  <c r="AU323" i="5"/>
  <c r="AT323" i="5"/>
  <c r="AR323" i="5"/>
  <c r="AQ323" i="5"/>
  <c r="AN323" i="5"/>
  <c r="AM323" i="5"/>
  <c r="E323" i="5"/>
  <c r="AL323" i="5"/>
  <c r="AJ323" i="5"/>
  <c r="AI323" i="5"/>
  <c r="AH323" i="5"/>
  <c r="AG323" i="5"/>
  <c r="BD322" i="5"/>
  <c r="CD322" i="5"/>
  <c r="CH322" i="5"/>
  <c r="BF322" i="5"/>
  <c r="CF322" i="5"/>
  <c r="AO322" i="5"/>
  <c r="BY322" i="5"/>
  <c r="BC322" i="5"/>
  <c r="BW322" i="5"/>
  <c r="AV322" i="5"/>
  <c r="BU322" i="5"/>
  <c r="AS322" i="5"/>
  <c r="BT322" i="5"/>
  <c r="AR322" i="5"/>
  <c r="BR322" i="5"/>
  <c r="BG322" i="5"/>
  <c r="BE322" i="5"/>
  <c r="BA322" i="5"/>
  <c r="AZ322" i="5"/>
  <c r="AY322" i="5"/>
  <c r="AX322" i="5"/>
  <c r="AW322" i="5"/>
  <c r="AU322" i="5"/>
  <c r="AT322" i="5"/>
  <c r="AQ322" i="5"/>
  <c r="AN322" i="5"/>
  <c r="AM322" i="5"/>
  <c r="E322" i="5"/>
  <c r="AL322" i="5"/>
  <c r="AJ322" i="5"/>
  <c r="AI322" i="5"/>
  <c r="AH322" i="5"/>
  <c r="AG322" i="5"/>
  <c r="BD321" i="5"/>
  <c r="CD321" i="5"/>
  <c r="CH321" i="5"/>
  <c r="BF321" i="5"/>
  <c r="CF321" i="5"/>
  <c r="AO321" i="5"/>
  <c r="BY321" i="5"/>
  <c r="BC321" i="5"/>
  <c r="BW321" i="5"/>
  <c r="AV321" i="5"/>
  <c r="BU321" i="5"/>
  <c r="AS321" i="5"/>
  <c r="BT321" i="5"/>
  <c r="AR321" i="5"/>
  <c r="BR321" i="5"/>
  <c r="BG321" i="5"/>
  <c r="BE321" i="5"/>
  <c r="BA321" i="5"/>
  <c r="AZ321" i="5"/>
  <c r="AX321" i="5"/>
  <c r="AW321" i="5"/>
  <c r="AU321" i="5"/>
  <c r="AT321" i="5"/>
  <c r="AQ321" i="5"/>
  <c r="AN321" i="5"/>
  <c r="AM321" i="5"/>
  <c r="E321" i="5"/>
  <c r="AL321" i="5"/>
  <c r="AJ321" i="5"/>
  <c r="AI321" i="5"/>
  <c r="AH321" i="5"/>
  <c r="AG321" i="5"/>
  <c r="BD320" i="5"/>
  <c r="CD320" i="5"/>
  <c r="BG320" i="5"/>
  <c r="CC320" i="5"/>
  <c r="CH320" i="5"/>
  <c r="BF320" i="5"/>
  <c r="CF320" i="5"/>
  <c r="AO320" i="5"/>
  <c r="BY320" i="5"/>
  <c r="BC320" i="5"/>
  <c r="BW320" i="5"/>
  <c r="AV320" i="5"/>
  <c r="BU320" i="5"/>
  <c r="AS320" i="5"/>
  <c r="BT320" i="5"/>
  <c r="AR320" i="5"/>
  <c r="BR320" i="5"/>
  <c r="BE320" i="5"/>
  <c r="BA320" i="5"/>
  <c r="AZ320" i="5"/>
  <c r="AX320" i="5"/>
  <c r="AU320" i="5"/>
  <c r="AT320" i="5"/>
  <c r="AQ320" i="5"/>
  <c r="AN320" i="5"/>
  <c r="AM320" i="5"/>
  <c r="E320" i="5"/>
  <c r="AL320" i="5"/>
  <c r="AJ320" i="5"/>
  <c r="AI320" i="5"/>
  <c r="AH320" i="5"/>
  <c r="AG320" i="5"/>
  <c r="BD319" i="5"/>
  <c r="CD319" i="5"/>
  <c r="BG319" i="5"/>
  <c r="CC319" i="5"/>
  <c r="CH319" i="5"/>
  <c r="BF319" i="5"/>
  <c r="CF319" i="5"/>
  <c r="AO319" i="5"/>
  <c r="BY319" i="5"/>
  <c r="BC319" i="5"/>
  <c r="BW319" i="5"/>
  <c r="AV319" i="5"/>
  <c r="BU319" i="5"/>
  <c r="AS319" i="5"/>
  <c r="BT319" i="5"/>
  <c r="BE319" i="5"/>
  <c r="AZ319" i="5"/>
  <c r="AX319" i="5"/>
  <c r="AW319" i="5"/>
  <c r="AU319" i="5"/>
  <c r="AR319" i="5"/>
  <c r="AQ319" i="5"/>
  <c r="AN319" i="5"/>
  <c r="AM319" i="5"/>
  <c r="E319" i="5"/>
  <c r="AL319" i="5"/>
  <c r="AJ319" i="5"/>
  <c r="AI319" i="5"/>
  <c r="AH319" i="5"/>
  <c r="AG319" i="5"/>
  <c r="BD318" i="5"/>
  <c r="CD318" i="5"/>
  <c r="BG318" i="5"/>
  <c r="CC318" i="5"/>
  <c r="CH318" i="5"/>
  <c r="BF318" i="5"/>
  <c r="CF318" i="5"/>
  <c r="AO318" i="5"/>
  <c r="BY318" i="5"/>
  <c r="BC318" i="5"/>
  <c r="BW318" i="5"/>
  <c r="AV318" i="5"/>
  <c r="BU318" i="5"/>
  <c r="AS318" i="5"/>
  <c r="BT318" i="5"/>
  <c r="BE318" i="5"/>
  <c r="BB318" i="5"/>
  <c r="BA318" i="5"/>
  <c r="AZ318" i="5"/>
  <c r="AX318" i="5"/>
  <c r="AW318" i="5"/>
  <c r="AU318" i="5"/>
  <c r="AT318" i="5"/>
  <c r="AR318" i="5"/>
  <c r="AQ318" i="5"/>
  <c r="AN318" i="5"/>
  <c r="AM318" i="5"/>
  <c r="E318" i="5"/>
  <c r="AL318" i="5"/>
  <c r="AJ318" i="5"/>
  <c r="AI318" i="5"/>
  <c r="AH318" i="5"/>
  <c r="AG318" i="5"/>
  <c r="BG317" i="5"/>
  <c r="CC317" i="5"/>
  <c r="CH317" i="5"/>
  <c r="BF317" i="5"/>
  <c r="CF317" i="5"/>
  <c r="AO317" i="5"/>
  <c r="BY317" i="5"/>
  <c r="BC317" i="5"/>
  <c r="BW317" i="5"/>
  <c r="AV317" i="5"/>
  <c r="BU317" i="5"/>
  <c r="AS317" i="5"/>
  <c r="BT317" i="5"/>
  <c r="BE317" i="5"/>
  <c r="BD317" i="5"/>
  <c r="BA317" i="5"/>
  <c r="AZ317" i="5"/>
  <c r="AX317" i="5"/>
  <c r="AW317" i="5"/>
  <c r="AU317" i="5"/>
  <c r="AT317" i="5"/>
  <c r="AR317" i="5"/>
  <c r="AQ317" i="5"/>
  <c r="AN317" i="5"/>
  <c r="AM317" i="5"/>
  <c r="E317" i="5"/>
  <c r="AL317" i="5"/>
  <c r="AJ317" i="5"/>
  <c r="AI317" i="5"/>
  <c r="AH317" i="5"/>
  <c r="AG317" i="5"/>
  <c r="BG316" i="5"/>
  <c r="CC316" i="5"/>
  <c r="CH316" i="5"/>
  <c r="BF316" i="5"/>
  <c r="CF316" i="5"/>
  <c r="AO316" i="5"/>
  <c r="BY316" i="5"/>
  <c r="BC316" i="5"/>
  <c r="BW316" i="5"/>
  <c r="AV316" i="5"/>
  <c r="BU316" i="5"/>
  <c r="AS316" i="5"/>
  <c r="BT316" i="5"/>
  <c r="AR316" i="5"/>
  <c r="BR316" i="5"/>
  <c r="BE316" i="5"/>
  <c r="BD316" i="5"/>
  <c r="BB316" i="5"/>
  <c r="BA316" i="5"/>
  <c r="AZ316" i="5"/>
  <c r="AX316" i="5"/>
  <c r="AW316" i="5"/>
  <c r="AU316" i="5"/>
  <c r="AT316" i="5"/>
  <c r="AQ316" i="5"/>
  <c r="AN316" i="5"/>
  <c r="AM316" i="5"/>
  <c r="E316" i="5"/>
  <c r="AL316" i="5"/>
  <c r="AJ316" i="5"/>
  <c r="AI316" i="5"/>
  <c r="AH316" i="5"/>
  <c r="AG316" i="5"/>
  <c r="BG315" i="5"/>
  <c r="CC315" i="5"/>
  <c r="CH315" i="5"/>
  <c r="BF315" i="5"/>
  <c r="CF315" i="5"/>
  <c r="AO315" i="5"/>
  <c r="BY315" i="5"/>
  <c r="BC315" i="5"/>
  <c r="BW315" i="5"/>
  <c r="AS315" i="5"/>
  <c r="BT315" i="5"/>
  <c r="AR315" i="5"/>
  <c r="BR315" i="5"/>
  <c r="BE315" i="5"/>
  <c r="BD315" i="5"/>
  <c r="BB315" i="5"/>
  <c r="BA315" i="5"/>
  <c r="AZ315" i="5"/>
  <c r="AX315" i="5"/>
  <c r="AW315" i="5"/>
  <c r="AU315" i="5"/>
  <c r="AT315" i="5"/>
  <c r="AQ315" i="5"/>
  <c r="AN315" i="5"/>
  <c r="AM315" i="5"/>
  <c r="AJ315" i="5"/>
  <c r="AI315" i="5"/>
  <c r="CH314" i="5"/>
  <c r="BF314" i="5"/>
  <c r="CF314" i="5"/>
  <c r="AO314" i="5"/>
  <c r="BY314" i="5"/>
  <c r="BC314" i="5"/>
  <c r="BW314" i="5"/>
  <c r="AS314" i="5"/>
  <c r="BT314" i="5"/>
  <c r="AR314" i="5"/>
  <c r="BR314" i="5"/>
  <c r="BG314" i="5"/>
  <c r="BE314" i="5"/>
  <c r="BD314" i="5"/>
  <c r="BB314" i="5"/>
  <c r="BA314" i="5"/>
  <c r="AZ314" i="5"/>
  <c r="AX314" i="5"/>
  <c r="AW314" i="5"/>
  <c r="AU314" i="5"/>
  <c r="AT314" i="5"/>
  <c r="AQ314" i="5"/>
  <c r="AN314" i="5"/>
  <c r="AM314" i="5"/>
  <c r="AJ314" i="5"/>
  <c r="AI314" i="5"/>
  <c r="CH313" i="5"/>
  <c r="BF313" i="5"/>
  <c r="CF313" i="5"/>
  <c r="AO313" i="5"/>
  <c r="BY313" i="5"/>
  <c r="BC313" i="5"/>
  <c r="BW313" i="5"/>
  <c r="AS313" i="5"/>
  <c r="BT313" i="5"/>
  <c r="AR313" i="5"/>
  <c r="BR313" i="5"/>
  <c r="BG313" i="5"/>
  <c r="BE313" i="5"/>
  <c r="BD313" i="5"/>
  <c r="BA313" i="5"/>
  <c r="AZ313" i="5"/>
  <c r="AX313" i="5"/>
  <c r="AW313" i="5"/>
  <c r="AU313" i="5"/>
  <c r="AT313" i="5"/>
  <c r="AQ313" i="5"/>
  <c r="AN313" i="5"/>
  <c r="AM313" i="5"/>
  <c r="AJ313" i="5"/>
  <c r="AI313" i="5"/>
  <c r="CH312" i="5"/>
  <c r="BF312" i="5"/>
  <c r="CF312" i="5"/>
  <c r="AO312" i="5"/>
  <c r="BY312" i="5"/>
  <c r="BC312" i="5"/>
  <c r="BW312" i="5"/>
  <c r="AS312" i="5"/>
  <c r="BT312" i="5"/>
  <c r="AR312" i="5"/>
  <c r="BR312" i="5"/>
  <c r="BG312" i="5"/>
  <c r="BE312" i="5"/>
  <c r="BD312" i="5"/>
  <c r="BA312" i="5"/>
  <c r="AZ312" i="5"/>
  <c r="AX312" i="5"/>
  <c r="AW312" i="5"/>
  <c r="AU312" i="5"/>
  <c r="AT312" i="5"/>
  <c r="AQ312" i="5"/>
  <c r="AN312" i="5"/>
  <c r="AM312" i="5"/>
  <c r="AJ312" i="5"/>
  <c r="AI312" i="5"/>
  <c r="CH311" i="5"/>
  <c r="BF311" i="5"/>
  <c r="CF311" i="5"/>
  <c r="AO311" i="5"/>
  <c r="BY311" i="5"/>
  <c r="BC311" i="5"/>
  <c r="BW311" i="5"/>
  <c r="AS311" i="5"/>
  <c r="BT311" i="5"/>
  <c r="AR311" i="5"/>
  <c r="BR311" i="5"/>
  <c r="BG311" i="5"/>
  <c r="BE311" i="5"/>
  <c r="BD311" i="5"/>
  <c r="BB311" i="5"/>
  <c r="BA311" i="5"/>
  <c r="AZ311" i="5"/>
  <c r="AX311" i="5"/>
  <c r="AW311" i="5"/>
  <c r="AU311" i="5"/>
  <c r="AT311" i="5"/>
  <c r="AQ311" i="5"/>
  <c r="AN311" i="5"/>
  <c r="AM311" i="5"/>
  <c r="AJ311" i="5"/>
  <c r="AI311" i="5"/>
  <c r="CH310" i="5"/>
  <c r="BF310" i="5"/>
  <c r="CF310" i="5"/>
  <c r="AO310" i="5"/>
  <c r="BY310" i="5"/>
  <c r="BC310" i="5"/>
  <c r="BW310" i="5"/>
  <c r="AS310" i="5"/>
  <c r="BT310" i="5"/>
  <c r="AR310" i="5"/>
  <c r="BR310" i="5"/>
  <c r="BG310" i="5"/>
  <c r="BE310" i="5"/>
  <c r="BD310" i="5"/>
  <c r="BB310" i="5"/>
  <c r="BA310" i="5"/>
  <c r="AZ310" i="5"/>
  <c r="AX310" i="5"/>
  <c r="AW310" i="5"/>
  <c r="AU310" i="5"/>
  <c r="AT310" i="5"/>
  <c r="AQ310" i="5"/>
  <c r="AN310" i="5"/>
  <c r="AM310" i="5"/>
  <c r="AJ310" i="5"/>
  <c r="AI310" i="5"/>
  <c r="CH309" i="5"/>
  <c r="BF309" i="5"/>
  <c r="CF309" i="5"/>
  <c r="AO309" i="5"/>
  <c r="BY309" i="5"/>
  <c r="BC309" i="5"/>
  <c r="BW309" i="5"/>
  <c r="AS309" i="5"/>
  <c r="BT309" i="5"/>
  <c r="BG309" i="5"/>
  <c r="BE309" i="5"/>
  <c r="BD309" i="5"/>
  <c r="BB309" i="5"/>
  <c r="BA309" i="5"/>
  <c r="AZ309" i="5"/>
  <c r="AX309" i="5"/>
  <c r="AW309" i="5"/>
  <c r="AU309" i="5"/>
  <c r="AR309" i="5"/>
  <c r="AQ309" i="5"/>
  <c r="AN309" i="5"/>
  <c r="AM309" i="5"/>
  <c r="AJ309" i="5"/>
  <c r="AI309" i="5"/>
  <c r="BD308" i="5"/>
  <c r="CD308" i="5"/>
  <c r="CH308" i="5"/>
  <c r="BF308" i="5"/>
  <c r="CF308" i="5"/>
  <c r="AO308" i="5"/>
  <c r="BY308" i="5"/>
  <c r="BC308" i="5"/>
  <c r="BW308" i="5"/>
  <c r="AS308" i="5"/>
  <c r="BT308" i="5"/>
  <c r="AR308" i="5"/>
  <c r="BR308" i="5"/>
  <c r="BG308" i="5"/>
  <c r="BE308" i="5"/>
  <c r="BB308" i="5"/>
  <c r="BA308" i="5"/>
  <c r="AZ308" i="5"/>
  <c r="AX308" i="5"/>
  <c r="AW308" i="5"/>
  <c r="AU308" i="5"/>
  <c r="AT308" i="5"/>
  <c r="AQ308" i="5"/>
  <c r="AN308" i="5"/>
  <c r="AM308" i="5"/>
  <c r="AJ308" i="5"/>
  <c r="AI308" i="5"/>
  <c r="CH307" i="5"/>
  <c r="BF307" i="5"/>
  <c r="CF307" i="5"/>
  <c r="AO307" i="5"/>
  <c r="BY307" i="5"/>
  <c r="BC307" i="5"/>
  <c r="BW307" i="5"/>
  <c r="AS307" i="5"/>
  <c r="BT307" i="5"/>
  <c r="AR307" i="5"/>
  <c r="BR307" i="5"/>
  <c r="BG307" i="5"/>
  <c r="BE307" i="5"/>
  <c r="BD307" i="5"/>
  <c r="BB307" i="5"/>
  <c r="BA307" i="5"/>
  <c r="AZ307" i="5"/>
  <c r="AX307" i="5"/>
  <c r="AW307" i="5"/>
  <c r="AU307" i="5"/>
  <c r="AT307" i="5"/>
  <c r="AQ307" i="5"/>
  <c r="AN307" i="5"/>
  <c r="AM307" i="5"/>
  <c r="AJ307" i="5"/>
  <c r="AI307" i="5"/>
  <c r="CH306" i="5"/>
  <c r="BF306" i="5"/>
  <c r="CF306" i="5"/>
  <c r="AO306" i="5"/>
  <c r="BY306" i="5"/>
  <c r="BC306" i="5"/>
  <c r="BW306" i="5"/>
  <c r="AS306" i="5"/>
  <c r="BT306" i="5"/>
  <c r="AR306" i="5"/>
  <c r="BR306" i="5"/>
  <c r="BG306" i="5"/>
  <c r="BE306" i="5"/>
  <c r="BD306" i="5"/>
  <c r="BB306" i="5"/>
  <c r="BA306" i="5"/>
  <c r="AZ306" i="5"/>
  <c r="AX306" i="5"/>
  <c r="AW306" i="5"/>
  <c r="AU306" i="5"/>
  <c r="AT306" i="5"/>
  <c r="AQ306" i="5"/>
  <c r="AN306" i="5"/>
  <c r="AM306" i="5"/>
  <c r="AJ306" i="5"/>
  <c r="AI306" i="5"/>
  <c r="CH305" i="5"/>
  <c r="BF305" i="5"/>
  <c r="CF305" i="5"/>
  <c r="AO305" i="5"/>
  <c r="BY305" i="5"/>
  <c r="BC305" i="5"/>
  <c r="BW305" i="5"/>
  <c r="AS305" i="5"/>
  <c r="BT305" i="5"/>
  <c r="AR305" i="5"/>
  <c r="BR305" i="5"/>
  <c r="BG305" i="5"/>
  <c r="BE305" i="5"/>
  <c r="BD305" i="5"/>
  <c r="AZ305" i="5"/>
  <c r="AX305" i="5"/>
  <c r="AU305" i="5"/>
  <c r="AT305" i="5"/>
  <c r="AQ305" i="5"/>
  <c r="AN305" i="5"/>
  <c r="AM305" i="5"/>
  <c r="AJ305" i="5"/>
  <c r="AI305" i="5"/>
  <c r="BD304" i="5"/>
  <c r="CD304" i="5"/>
  <c r="CH304" i="5"/>
  <c r="BF304" i="5"/>
  <c r="CF304" i="5"/>
  <c r="AO304" i="5"/>
  <c r="BY304" i="5"/>
  <c r="BC304" i="5"/>
  <c r="BW304" i="5"/>
  <c r="AS304" i="5"/>
  <c r="BT304" i="5"/>
  <c r="AR304" i="5"/>
  <c r="BR304" i="5"/>
  <c r="BG304" i="5"/>
  <c r="BE304" i="5"/>
  <c r="BB304" i="5"/>
  <c r="BA304" i="5"/>
  <c r="AZ304" i="5"/>
  <c r="AX304" i="5"/>
  <c r="AW304" i="5"/>
  <c r="AU304" i="5"/>
  <c r="AT304" i="5"/>
  <c r="AQ304" i="5"/>
  <c r="AN304" i="5"/>
  <c r="AM304" i="5"/>
  <c r="AJ304" i="5"/>
  <c r="AI304" i="5"/>
  <c r="BD303" i="5"/>
  <c r="CD303" i="5"/>
  <c r="CH303" i="5"/>
  <c r="BF303" i="5"/>
  <c r="CF303" i="5"/>
  <c r="AO303" i="5"/>
  <c r="BY303" i="5"/>
  <c r="BC303" i="5"/>
  <c r="BW303" i="5"/>
  <c r="AS303" i="5"/>
  <c r="BT303" i="5"/>
  <c r="AR303" i="5"/>
  <c r="BR303" i="5"/>
  <c r="BG303" i="5"/>
  <c r="BE303" i="5"/>
  <c r="BB303" i="5"/>
  <c r="BA303" i="5"/>
  <c r="AZ303" i="5"/>
  <c r="AX303" i="5"/>
  <c r="AW303" i="5"/>
  <c r="AU303" i="5"/>
  <c r="AT303" i="5"/>
  <c r="AQ303" i="5"/>
  <c r="AN303" i="5"/>
  <c r="AM303" i="5"/>
  <c r="AJ303" i="5"/>
  <c r="AI303" i="5"/>
  <c r="CH302" i="5"/>
  <c r="BF302" i="5"/>
  <c r="CF302" i="5"/>
  <c r="AO302" i="5"/>
  <c r="BY302" i="5"/>
  <c r="BC302" i="5"/>
  <c r="BW302" i="5"/>
  <c r="AS302" i="5"/>
  <c r="BT302" i="5"/>
  <c r="AR302" i="5"/>
  <c r="BR302" i="5"/>
  <c r="BG302" i="5"/>
  <c r="BE302" i="5"/>
  <c r="BD302" i="5"/>
  <c r="BB302" i="5"/>
  <c r="BA302" i="5"/>
  <c r="AZ302" i="5"/>
  <c r="AX302" i="5"/>
  <c r="AW302" i="5"/>
  <c r="AU302" i="5"/>
  <c r="AT302" i="5"/>
  <c r="AQ302" i="5"/>
  <c r="AN302" i="5"/>
  <c r="AM302" i="5"/>
  <c r="AJ302" i="5"/>
  <c r="AI302" i="5"/>
  <c r="CH301" i="5"/>
  <c r="BF301" i="5"/>
  <c r="CF301" i="5"/>
  <c r="AO301" i="5"/>
  <c r="BY301" i="5"/>
  <c r="BC301" i="5"/>
  <c r="BW301" i="5"/>
  <c r="AS301" i="5"/>
  <c r="BT301" i="5"/>
  <c r="AR301" i="5"/>
  <c r="BR301" i="5"/>
  <c r="BG301" i="5"/>
  <c r="BE301" i="5"/>
  <c r="BD301" i="5"/>
  <c r="BB301" i="5"/>
  <c r="BA301" i="5"/>
  <c r="AZ301" i="5"/>
  <c r="AX301" i="5"/>
  <c r="AW301" i="5"/>
  <c r="AU301" i="5"/>
  <c r="AT301" i="5"/>
  <c r="AQ301" i="5"/>
  <c r="AN301" i="5"/>
  <c r="AM301" i="5"/>
  <c r="AJ301" i="5"/>
  <c r="AI301" i="5"/>
  <c r="BD300" i="5"/>
  <c r="CD300" i="5"/>
  <c r="CH300" i="5"/>
  <c r="BF300" i="5"/>
  <c r="CF300" i="5"/>
  <c r="AO300" i="5"/>
  <c r="BY300" i="5"/>
  <c r="BC300" i="5"/>
  <c r="BW300" i="5"/>
  <c r="AS300" i="5"/>
  <c r="BT300" i="5"/>
  <c r="AR300" i="5"/>
  <c r="BR300" i="5"/>
  <c r="BG300" i="5"/>
  <c r="BE300" i="5"/>
  <c r="BB300" i="5"/>
  <c r="AZ300" i="5"/>
  <c r="AX300" i="5"/>
  <c r="AW300" i="5"/>
  <c r="AU300" i="5"/>
  <c r="AQ300" i="5"/>
  <c r="AN300" i="5"/>
  <c r="AM300" i="5"/>
  <c r="AJ300" i="5"/>
  <c r="AI300" i="5"/>
  <c r="CH299" i="5"/>
  <c r="BF299" i="5"/>
  <c r="CF299" i="5"/>
  <c r="AO299" i="5"/>
  <c r="BY299" i="5"/>
  <c r="BC299" i="5"/>
  <c r="BW299" i="5"/>
  <c r="AS299" i="5"/>
  <c r="BT299" i="5"/>
  <c r="BG299" i="5"/>
  <c r="BE299" i="5"/>
  <c r="BD299" i="5"/>
  <c r="BB299" i="5"/>
  <c r="BA299" i="5"/>
  <c r="AZ299" i="5"/>
  <c r="AX299" i="5"/>
  <c r="AU299" i="5"/>
  <c r="AR299" i="5"/>
  <c r="AQ299" i="5"/>
  <c r="AN299" i="5"/>
  <c r="AM299" i="5"/>
  <c r="AJ299" i="5"/>
  <c r="AI299" i="5"/>
  <c r="CH298" i="5"/>
  <c r="BF298" i="5"/>
  <c r="CF298" i="5"/>
  <c r="AO298" i="5"/>
  <c r="BY298" i="5"/>
  <c r="BC298" i="5"/>
  <c r="BW298" i="5"/>
  <c r="AS298" i="5"/>
  <c r="BT298" i="5"/>
  <c r="AR298" i="5"/>
  <c r="BR298" i="5"/>
  <c r="BG298" i="5"/>
  <c r="BE298" i="5"/>
  <c r="BD298" i="5"/>
  <c r="BA298" i="5"/>
  <c r="AZ298" i="5"/>
  <c r="AX298" i="5"/>
  <c r="AU298" i="5"/>
  <c r="AQ298" i="5"/>
  <c r="AN298" i="5"/>
  <c r="AM298" i="5"/>
  <c r="AJ298" i="5"/>
  <c r="AI298" i="5"/>
  <c r="BD297" i="5"/>
  <c r="CD297" i="5"/>
  <c r="BG297" i="5"/>
  <c r="CC297" i="5"/>
  <c r="CH297" i="5"/>
  <c r="BF297" i="5"/>
  <c r="CF297" i="5"/>
  <c r="AO297" i="5"/>
  <c r="BY297" i="5"/>
  <c r="BC297" i="5"/>
  <c r="BW297" i="5"/>
  <c r="AS297" i="5"/>
  <c r="BT297" i="5"/>
  <c r="AR297" i="5"/>
  <c r="BR297" i="5"/>
  <c r="BE297" i="5"/>
  <c r="AZ297" i="5"/>
  <c r="AX297" i="5"/>
  <c r="AU297" i="5"/>
  <c r="AT297" i="5"/>
  <c r="AQ297" i="5"/>
  <c r="AN297" i="5"/>
  <c r="AM297" i="5"/>
  <c r="AJ297" i="5"/>
  <c r="AI297" i="5"/>
  <c r="BD296" i="5"/>
  <c r="CD296" i="5"/>
  <c r="BG296" i="5"/>
  <c r="CC296" i="5"/>
  <c r="CH296" i="5"/>
  <c r="BF296" i="5"/>
  <c r="CF296" i="5"/>
  <c r="AO296" i="5"/>
  <c r="BY296" i="5"/>
  <c r="BC296" i="5"/>
  <c r="BW296" i="5"/>
  <c r="AS296" i="5"/>
  <c r="BT296" i="5"/>
  <c r="BE296" i="5"/>
  <c r="BB296" i="5"/>
  <c r="BA296" i="5"/>
  <c r="AZ296" i="5"/>
  <c r="AX296" i="5"/>
  <c r="AW296" i="5"/>
  <c r="AU296" i="5"/>
  <c r="AT296" i="5"/>
  <c r="AR296" i="5"/>
  <c r="AQ296" i="5"/>
  <c r="AN296" i="5"/>
  <c r="AM296" i="5"/>
  <c r="AJ296" i="5"/>
  <c r="AI296" i="5"/>
  <c r="BD295" i="5"/>
  <c r="CD295" i="5"/>
  <c r="CH295" i="5"/>
  <c r="BF295" i="5"/>
  <c r="CF295" i="5"/>
  <c r="AO295" i="5"/>
  <c r="BY295" i="5"/>
  <c r="BC295" i="5"/>
  <c r="BW295" i="5"/>
  <c r="AV295" i="5"/>
  <c r="BU295" i="5"/>
  <c r="AS295" i="5"/>
  <c r="BT295" i="5"/>
  <c r="AR295" i="5"/>
  <c r="BR295" i="5"/>
  <c r="BG295" i="5"/>
  <c r="BE295" i="5"/>
  <c r="BB295" i="5"/>
  <c r="BA295" i="5"/>
  <c r="AZ295" i="5"/>
  <c r="AX295" i="5"/>
  <c r="AW295" i="5"/>
  <c r="AU295" i="5"/>
  <c r="AT295" i="5"/>
  <c r="AQ295" i="5"/>
  <c r="AN295" i="5"/>
  <c r="AM295" i="5"/>
  <c r="E295" i="5"/>
  <c r="AL295" i="5"/>
  <c r="AJ295" i="5"/>
  <c r="AI295" i="5"/>
  <c r="AH295" i="5"/>
  <c r="AG295" i="5"/>
  <c r="CH294" i="5"/>
  <c r="BF294" i="5"/>
  <c r="CF294" i="5"/>
  <c r="AO294" i="5"/>
  <c r="BY294" i="5"/>
  <c r="BC294" i="5"/>
  <c r="BW294" i="5"/>
  <c r="AV294" i="5"/>
  <c r="BU294" i="5"/>
  <c r="AS294" i="5"/>
  <c r="BT294" i="5"/>
  <c r="AR294" i="5"/>
  <c r="BR294" i="5"/>
  <c r="BG294" i="5"/>
  <c r="BE294" i="5"/>
  <c r="BD294" i="5"/>
  <c r="BB294" i="5"/>
  <c r="BA294" i="5"/>
  <c r="AZ294" i="5"/>
  <c r="AX294" i="5"/>
  <c r="AU294" i="5"/>
  <c r="AT294" i="5"/>
  <c r="AQ294" i="5"/>
  <c r="AN294" i="5"/>
  <c r="AM294" i="5"/>
  <c r="E294" i="5"/>
  <c r="AL294" i="5"/>
  <c r="AJ294" i="5"/>
  <c r="AI294" i="5"/>
  <c r="AH294" i="5"/>
  <c r="AG294" i="5"/>
  <c r="CH293" i="5"/>
  <c r="BF293" i="5"/>
  <c r="CF293" i="5"/>
  <c r="AO293" i="5"/>
  <c r="BY293" i="5"/>
  <c r="BC293" i="5"/>
  <c r="BW293" i="5"/>
  <c r="AV293" i="5"/>
  <c r="BU293" i="5"/>
  <c r="AS293" i="5"/>
  <c r="BT293" i="5"/>
  <c r="AR293" i="5"/>
  <c r="BR293" i="5"/>
  <c r="BG293" i="5"/>
  <c r="BD293" i="5"/>
  <c r="AZ293" i="5"/>
  <c r="AX293" i="5"/>
  <c r="AW293" i="5"/>
  <c r="AU293" i="5"/>
  <c r="AQ293" i="5"/>
  <c r="AN293" i="5"/>
  <c r="AM293" i="5"/>
  <c r="E293" i="5"/>
  <c r="AL293" i="5"/>
  <c r="AJ293" i="5"/>
  <c r="AI293" i="5"/>
  <c r="AH293" i="5"/>
  <c r="AG293" i="5"/>
  <c r="CH292" i="5"/>
  <c r="BF292" i="5"/>
  <c r="CF292" i="5"/>
  <c r="AO292" i="5"/>
  <c r="BY292" i="5"/>
  <c r="BC292" i="5"/>
  <c r="BW292" i="5"/>
  <c r="AV292" i="5"/>
  <c r="BU292" i="5"/>
  <c r="AS292" i="5"/>
  <c r="BT292" i="5"/>
  <c r="AR292" i="5"/>
  <c r="BR292" i="5"/>
  <c r="BG292" i="5"/>
  <c r="BE292" i="5"/>
  <c r="BD292" i="5"/>
  <c r="BB292" i="5"/>
  <c r="BA292" i="5"/>
  <c r="AZ292" i="5"/>
  <c r="AX292" i="5"/>
  <c r="AW292" i="5"/>
  <c r="AU292" i="5"/>
  <c r="AQ292" i="5"/>
  <c r="AN292" i="5"/>
  <c r="AM292" i="5"/>
  <c r="E292" i="5"/>
  <c r="AL292" i="5"/>
  <c r="AJ292" i="5"/>
  <c r="AI292" i="5"/>
  <c r="AH292" i="5"/>
  <c r="AG292" i="5"/>
  <c r="CH291" i="5"/>
  <c r="BF291" i="5"/>
  <c r="CF291" i="5"/>
  <c r="AO291" i="5"/>
  <c r="BY291" i="5"/>
  <c r="BC291" i="5"/>
  <c r="BW291" i="5"/>
  <c r="AV291" i="5"/>
  <c r="BU291" i="5"/>
  <c r="AS291" i="5"/>
  <c r="BT291" i="5"/>
  <c r="AR291" i="5"/>
  <c r="BR291" i="5"/>
  <c r="BG291" i="5"/>
  <c r="BE291" i="5"/>
  <c r="BD291" i="5"/>
  <c r="BB291" i="5"/>
  <c r="AZ291" i="5"/>
  <c r="AX291" i="5"/>
  <c r="AW291" i="5"/>
  <c r="AU291" i="5"/>
  <c r="AQ291" i="5"/>
  <c r="AN291" i="5"/>
  <c r="AM291" i="5"/>
  <c r="E291" i="5"/>
  <c r="AL291" i="5"/>
  <c r="AJ291" i="5"/>
  <c r="AI291" i="5"/>
  <c r="AH291" i="5"/>
  <c r="AG291" i="5"/>
  <c r="CH290" i="5"/>
  <c r="BF290" i="5"/>
  <c r="CF290" i="5"/>
  <c r="AO290" i="5"/>
  <c r="BY290" i="5"/>
  <c r="BC290" i="5"/>
  <c r="BW290" i="5"/>
  <c r="AV290" i="5"/>
  <c r="BU290" i="5"/>
  <c r="AS290" i="5"/>
  <c r="BT290" i="5"/>
  <c r="AR290" i="5"/>
  <c r="BR290" i="5"/>
  <c r="BG290" i="5"/>
  <c r="BD290" i="5"/>
  <c r="BB290" i="5"/>
  <c r="BA290" i="5"/>
  <c r="AZ290" i="5"/>
  <c r="AX290" i="5"/>
  <c r="AW290" i="5"/>
  <c r="AU290" i="5"/>
  <c r="AT290" i="5"/>
  <c r="AQ290" i="5"/>
  <c r="AN290" i="5"/>
  <c r="AM290" i="5"/>
  <c r="E290" i="5"/>
  <c r="AL290" i="5"/>
  <c r="AJ290" i="5"/>
  <c r="AI290" i="5"/>
  <c r="AH290" i="5"/>
  <c r="AG290" i="5"/>
  <c r="BD289" i="5"/>
  <c r="CD289" i="5"/>
  <c r="CH289" i="5"/>
  <c r="BF289" i="5"/>
  <c r="CF289" i="5"/>
  <c r="AO289" i="5"/>
  <c r="BY289" i="5"/>
  <c r="BC289" i="5"/>
  <c r="BW289" i="5"/>
  <c r="AV289" i="5"/>
  <c r="BU289" i="5"/>
  <c r="AS289" i="5"/>
  <c r="BT289" i="5"/>
  <c r="BG289" i="5"/>
  <c r="BE289" i="5"/>
  <c r="BA289" i="5"/>
  <c r="AZ289" i="5"/>
  <c r="AX289" i="5"/>
  <c r="AU289" i="5"/>
  <c r="AT289" i="5"/>
  <c r="AR289" i="5"/>
  <c r="AQ289" i="5"/>
  <c r="AN289" i="5"/>
  <c r="AM289" i="5"/>
  <c r="E289" i="5"/>
  <c r="AL289" i="5"/>
  <c r="AJ289" i="5"/>
  <c r="AI289" i="5"/>
  <c r="AH289" i="5"/>
  <c r="AG289" i="5"/>
  <c r="CH288" i="5"/>
  <c r="BF288" i="5"/>
  <c r="CF288" i="5"/>
  <c r="AO288" i="5"/>
  <c r="BY288" i="5"/>
  <c r="BC288" i="5"/>
  <c r="BW288" i="5"/>
  <c r="AV288" i="5"/>
  <c r="BU288" i="5"/>
  <c r="AS288" i="5"/>
  <c r="BT288" i="5"/>
  <c r="BG288" i="5"/>
  <c r="BE288" i="5"/>
  <c r="BD288" i="5"/>
  <c r="BB288" i="5"/>
  <c r="BA288" i="5"/>
  <c r="AZ288" i="5"/>
  <c r="AX288" i="5"/>
  <c r="AW288" i="5"/>
  <c r="AU288" i="5"/>
  <c r="AT288" i="5"/>
  <c r="AR288" i="5"/>
  <c r="AQ288" i="5"/>
  <c r="AN288" i="5"/>
  <c r="AM288" i="5"/>
  <c r="E288" i="5"/>
  <c r="AL288" i="5"/>
  <c r="AJ288" i="5"/>
  <c r="AI288" i="5"/>
  <c r="AH288" i="5"/>
  <c r="AG288" i="5"/>
  <c r="BD287" i="5"/>
  <c r="CD287" i="5"/>
  <c r="CH287" i="5"/>
  <c r="BF287" i="5"/>
  <c r="CF287" i="5"/>
  <c r="AO287" i="5"/>
  <c r="BY287" i="5"/>
  <c r="BC287" i="5"/>
  <c r="BW287" i="5"/>
  <c r="AV287" i="5"/>
  <c r="BU287" i="5"/>
  <c r="AS287" i="5"/>
  <c r="BT287" i="5"/>
  <c r="AR287" i="5"/>
  <c r="BR287" i="5"/>
  <c r="BG287" i="5"/>
  <c r="BB287" i="5"/>
  <c r="AZ287" i="5"/>
  <c r="AX287" i="5"/>
  <c r="AW287" i="5"/>
  <c r="AU287" i="5"/>
  <c r="AQ287" i="5"/>
  <c r="AN287" i="5"/>
  <c r="AM287" i="5"/>
  <c r="E287" i="5"/>
  <c r="AL287" i="5"/>
  <c r="AJ287" i="5"/>
  <c r="AI287" i="5"/>
  <c r="AH287" i="5"/>
  <c r="AG287" i="5"/>
  <c r="BD286" i="5"/>
  <c r="CD286" i="5"/>
  <c r="CH286" i="5"/>
  <c r="BF286" i="5"/>
  <c r="CF286" i="5"/>
  <c r="AO286" i="5"/>
  <c r="BY286" i="5"/>
  <c r="BC286" i="5"/>
  <c r="BW286" i="5"/>
  <c r="AV286" i="5"/>
  <c r="BU286" i="5"/>
  <c r="AS286" i="5"/>
  <c r="BT286" i="5"/>
  <c r="BG286" i="5"/>
  <c r="AZ286" i="5"/>
  <c r="AX286" i="5"/>
  <c r="AW286" i="5"/>
  <c r="AU286" i="5"/>
  <c r="AR286" i="5"/>
  <c r="AQ286" i="5"/>
  <c r="AN286" i="5"/>
  <c r="AM286" i="5"/>
  <c r="E286" i="5"/>
  <c r="AL286" i="5"/>
  <c r="AJ286" i="5"/>
  <c r="AI286" i="5"/>
  <c r="AH286" i="5"/>
  <c r="AG286" i="5"/>
  <c r="BD285" i="5"/>
  <c r="CD285" i="5"/>
  <c r="CH285" i="5"/>
  <c r="BF285" i="5"/>
  <c r="CF285" i="5"/>
  <c r="AO285" i="5"/>
  <c r="BY285" i="5"/>
  <c r="BC285" i="5"/>
  <c r="BW285" i="5"/>
  <c r="AV285" i="5"/>
  <c r="BU285" i="5"/>
  <c r="AS285" i="5"/>
  <c r="BT285" i="5"/>
  <c r="BG285" i="5"/>
  <c r="BE285" i="5"/>
  <c r="BA285" i="5"/>
  <c r="AZ285" i="5"/>
  <c r="AX285" i="5"/>
  <c r="AW285" i="5"/>
  <c r="AU285" i="5"/>
  <c r="AR285" i="5"/>
  <c r="AQ285" i="5"/>
  <c r="AN285" i="5"/>
  <c r="AM285" i="5"/>
  <c r="E285" i="5"/>
  <c r="AL285" i="5"/>
  <c r="AJ285" i="5"/>
  <c r="AI285" i="5"/>
  <c r="AH285" i="5"/>
  <c r="AG285" i="5"/>
  <c r="CH284" i="5"/>
  <c r="BF284" i="5"/>
  <c r="CF284" i="5"/>
  <c r="AO284" i="5"/>
  <c r="BY284" i="5"/>
  <c r="BC284" i="5"/>
  <c r="BW284" i="5"/>
  <c r="AV284" i="5"/>
  <c r="BU284" i="5"/>
  <c r="AS284" i="5"/>
  <c r="BT284" i="5"/>
  <c r="BG284" i="5"/>
  <c r="BE284" i="5"/>
  <c r="BD284" i="5"/>
  <c r="BB284" i="5"/>
  <c r="BA284" i="5"/>
  <c r="AZ284" i="5"/>
  <c r="AX284" i="5"/>
  <c r="AW284" i="5"/>
  <c r="AU284" i="5"/>
  <c r="AT284" i="5"/>
  <c r="AR284" i="5"/>
  <c r="AQ284" i="5"/>
  <c r="AN284" i="5"/>
  <c r="AM284" i="5"/>
  <c r="E284" i="5"/>
  <c r="AL284" i="5"/>
  <c r="AJ284" i="5"/>
  <c r="AI284" i="5"/>
  <c r="AH284" i="5"/>
  <c r="AG284" i="5"/>
  <c r="BD283" i="5"/>
  <c r="CD283" i="5"/>
  <c r="CH283" i="5"/>
  <c r="BF283" i="5"/>
  <c r="CF283" i="5"/>
  <c r="AO283" i="5"/>
  <c r="BY283" i="5"/>
  <c r="BC283" i="5"/>
  <c r="BW283" i="5"/>
  <c r="AV283" i="5"/>
  <c r="BU283" i="5"/>
  <c r="AS283" i="5"/>
  <c r="BT283" i="5"/>
  <c r="BG283" i="5"/>
  <c r="BB283" i="5"/>
  <c r="AZ283" i="5"/>
  <c r="AX283" i="5"/>
  <c r="AW283" i="5"/>
  <c r="AU283" i="5"/>
  <c r="AT283" i="5"/>
  <c r="AR283" i="5"/>
  <c r="AQ283" i="5"/>
  <c r="AN283" i="5"/>
  <c r="AM283" i="5"/>
  <c r="E283" i="5"/>
  <c r="AL283" i="5"/>
  <c r="AJ283" i="5"/>
  <c r="AI283" i="5"/>
  <c r="AH283" i="5"/>
  <c r="AG283" i="5"/>
  <c r="BD282" i="5"/>
  <c r="CD282" i="5"/>
  <c r="CH282" i="5"/>
  <c r="BF282" i="5"/>
  <c r="CF282" i="5"/>
  <c r="AO282" i="5"/>
  <c r="BY282" i="5"/>
  <c r="BC282" i="5"/>
  <c r="BW282" i="5"/>
  <c r="AV282" i="5"/>
  <c r="BU282" i="5"/>
  <c r="AS282" i="5"/>
  <c r="BT282" i="5"/>
  <c r="BG282" i="5"/>
  <c r="BE282" i="5"/>
  <c r="AZ282" i="5"/>
  <c r="AY282" i="5"/>
  <c r="AX282" i="5"/>
  <c r="AU282" i="5"/>
  <c r="AT282" i="5"/>
  <c r="AR282" i="5"/>
  <c r="AQ282" i="5"/>
  <c r="AN282" i="5"/>
  <c r="AM282" i="5"/>
  <c r="E282" i="5"/>
  <c r="AL282" i="5"/>
  <c r="AJ282" i="5"/>
  <c r="AI282" i="5"/>
  <c r="AH282" i="5"/>
  <c r="AG282" i="5"/>
  <c r="CH281" i="5"/>
  <c r="BF281" i="5"/>
  <c r="CF281" i="5"/>
  <c r="AO281" i="5"/>
  <c r="BY281" i="5"/>
  <c r="BC281" i="5"/>
  <c r="BW281" i="5"/>
  <c r="AV281" i="5"/>
  <c r="BU281" i="5"/>
  <c r="AS281" i="5"/>
  <c r="BT281" i="5"/>
  <c r="BG281" i="5"/>
  <c r="BE281" i="5"/>
  <c r="BD281" i="5"/>
  <c r="AZ281" i="5"/>
  <c r="AY281" i="5"/>
  <c r="AX281" i="5"/>
  <c r="AU281" i="5"/>
  <c r="AR281" i="5"/>
  <c r="AQ281" i="5"/>
  <c r="AN281" i="5"/>
  <c r="AM281" i="5"/>
  <c r="E281" i="5"/>
  <c r="AL281" i="5"/>
  <c r="AJ281" i="5"/>
  <c r="AI281" i="5"/>
  <c r="AH281" i="5"/>
  <c r="AG281" i="5"/>
  <c r="CH280" i="5"/>
  <c r="BF280" i="5"/>
  <c r="CF280" i="5"/>
  <c r="AO280" i="5"/>
  <c r="BY280" i="5"/>
  <c r="BC280" i="5"/>
  <c r="BW280" i="5"/>
  <c r="AV280" i="5"/>
  <c r="BU280" i="5"/>
  <c r="AS280" i="5"/>
  <c r="BT280" i="5"/>
  <c r="BG280" i="5"/>
  <c r="BE280" i="5"/>
  <c r="BD280" i="5"/>
  <c r="BB280" i="5"/>
  <c r="BA280" i="5"/>
  <c r="AZ280" i="5"/>
  <c r="AY280" i="5"/>
  <c r="AX280" i="5"/>
  <c r="AW280" i="5"/>
  <c r="AU280" i="5"/>
  <c r="AT280" i="5"/>
  <c r="AR280" i="5"/>
  <c r="AQ280" i="5"/>
  <c r="AN280" i="5"/>
  <c r="AM280" i="5"/>
  <c r="E280" i="5"/>
  <c r="AL280" i="5"/>
  <c r="AJ280" i="5"/>
  <c r="AI280" i="5"/>
  <c r="AH280" i="5"/>
  <c r="AG280" i="5"/>
  <c r="BD279" i="5"/>
  <c r="CD279" i="5"/>
  <c r="CH279" i="5"/>
  <c r="BF279" i="5"/>
  <c r="CF279" i="5"/>
  <c r="AO279" i="5"/>
  <c r="BY279" i="5"/>
  <c r="BC279" i="5"/>
  <c r="BW279" i="5"/>
  <c r="AV279" i="5"/>
  <c r="BU279" i="5"/>
  <c r="AS279" i="5"/>
  <c r="BT279" i="5"/>
  <c r="AR279" i="5"/>
  <c r="BR279" i="5"/>
  <c r="BG279" i="5"/>
  <c r="AZ279" i="5"/>
  <c r="AY279" i="5"/>
  <c r="AX279" i="5"/>
  <c r="AW279" i="5"/>
  <c r="AU279" i="5"/>
  <c r="AQ279" i="5"/>
  <c r="AN279" i="5"/>
  <c r="AM279" i="5"/>
  <c r="E279" i="5"/>
  <c r="AL279" i="5"/>
  <c r="AJ279" i="5"/>
  <c r="AI279" i="5"/>
  <c r="AH279" i="5"/>
  <c r="AG279" i="5"/>
  <c r="CH278" i="5"/>
  <c r="BF278" i="5"/>
  <c r="CF278" i="5"/>
  <c r="AO278" i="5"/>
  <c r="BY278" i="5"/>
  <c r="BC278" i="5"/>
  <c r="BW278" i="5"/>
  <c r="AV278" i="5"/>
  <c r="BU278" i="5"/>
  <c r="AS278" i="5"/>
  <c r="BT278" i="5"/>
  <c r="BG278" i="5"/>
  <c r="BD278" i="5"/>
  <c r="AZ278" i="5"/>
  <c r="AY278" i="5"/>
  <c r="AX278" i="5"/>
  <c r="AW278" i="5"/>
  <c r="AU278" i="5"/>
  <c r="AR278" i="5"/>
  <c r="AQ278" i="5"/>
  <c r="AN278" i="5"/>
  <c r="AM278" i="5"/>
  <c r="E278" i="5"/>
  <c r="AL278" i="5"/>
  <c r="AJ278" i="5"/>
  <c r="AI278" i="5"/>
  <c r="AH278" i="5"/>
  <c r="AG278" i="5"/>
  <c r="CH277" i="5"/>
  <c r="BF277" i="5"/>
  <c r="CF277" i="5"/>
  <c r="AO277" i="5"/>
  <c r="BY277" i="5"/>
  <c r="BC277" i="5"/>
  <c r="BW277" i="5"/>
  <c r="AV277" i="5"/>
  <c r="BU277" i="5"/>
  <c r="AS277" i="5"/>
  <c r="BT277" i="5"/>
  <c r="BG277" i="5"/>
  <c r="BD277" i="5"/>
  <c r="AZ277" i="5"/>
  <c r="AY277" i="5"/>
  <c r="AX277" i="5"/>
  <c r="AW277" i="5"/>
  <c r="AU277" i="5"/>
  <c r="AR277" i="5"/>
  <c r="AQ277" i="5"/>
  <c r="AN277" i="5"/>
  <c r="AM277" i="5"/>
  <c r="E277" i="5"/>
  <c r="AL277" i="5"/>
  <c r="AJ277" i="5"/>
  <c r="AI277" i="5"/>
  <c r="AH277" i="5"/>
  <c r="AG277" i="5"/>
  <c r="BG276" i="5"/>
  <c r="CC276" i="5"/>
  <c r="CH276" i="5"/>
  <c r="BF276" i="5"/>
  <c r="CF276" i="5"/>
  <c r="AO276" i="5"/>
  <c r="BY276" i="5"/>
  <c r="BC276" i="5"/>
  <c r="BW276" i="5"/>
  <c r="AV276" i="5"/>
  <c r="BU276" i="5"/>
  <c r="AS276" i="5"/>
  <c r="BT276" i="5"/>
  <c r="BE276" i="5"/>
  <c r="BD276" i="5"/>
  <c r="AZ276" i="5"/>
  <c r="AY276" i="5"/>
  <c r="AX276" i="5"/>
  <c r="AU276" i="5"/>
  <c r="AR276" i="5"/>
  <c r="AQ276" i="5"/>
  <c r="AN276" i="5"/>
  <c r="AM276" i="5"/>
  <c r="E276" i="5"/>
  <c r="AL276" i="5"/>
  <c r="AJ276" i="5"/>
  <c r="AI276" i="5"/>
  <c r="AH276" i="5"/>
  <c r="AG276" i="5"/>
  <c r="BG275" i="5"/>
  <c r="CC275" i="5"/>
  <c r="CH275" i="5"/>
  <c r="BF275" i="5"/>
  <c r="CF275" i="5"/>
  <c r="AO275" i="5"/>
  <c r="BY275" i="5"/>
  <c r="BC275" i="5"/>
  <c r="BW275" i="5"/>
  <c r="AV275" i="5"/>
  <c r="BU275" i="5"/>
  <c r="AS275" i="5"/>
  <c r="BT275" i="5"/>
  <c r="BE275" i="5"/>
  <c r="BD275" i="5"/>
  <c r="BB275" i="5"/>
  <c r="BA275" i="5"/>
  <c r="AZ275" i="5"/>
  <c r="AY275" i="5"/>
  <c r="AX275" i="5"/>
  <c r="AW275" i="5"/>
  <c r="AU275" i="5"/>
  <c r="AT275" i="5"/>
  <c r="AR275" i="5"/>
  <c r="AQ275" i="5"/>
  <c r="AN275" i="5"/>
  <c r="AM275" i="5"/>
  <c r="AJ275" i="5"/>
  <c r="AI275" i="5"/>
  <c r="AH275" i="5"/>
  <c r="AG275" i="5"/>
  <c r="CH274" i="5"/>
  <c r="BF274" i="5"/>
  <c r="CF274" i="5"/>
  <c r="AO274" i="5"/>
  <c r="BY274" i="5"/>
  <c r="BC274" i="5"/>
  <c r="BW274" i="5"/>
  <c r="AV274" i="5"/>
  <c r="BU274" i="5"/>
  <c r="AS274" i="5"/>
  <c r="BT274" i="5"/>
  <c r="AR274" i="5"/>
  <c r="BR274" i="5"/>
  <c r="BG274" i="5"/>
  <c r="BD274" i="5"/>
  <c r="BB274" i="5"/>
  <c r="BA274" i="5"/>
  <c r="AZ274" i="5"/>
  <c r="AY274" i="5"/>
  <c r="AX274" i="5"/>
  <c r="AW274" i="5"/>
  <c r="AU274" i="5"/>
  <c r="AT274" i="5"/>
  <c r="AQ274" i="5"/>
  <c r="AN274" i="5"/>
  <c r="AM274" i="5"/>
  <c r="AJ274" i="5"/>
  <c r="AI274" i="5"/>
  <c r="AH274" i="5"/>
  <c r="AG274" i="5"/>
  <c r="CH273" i="5"/>
  <c r="BF273" i="5"/>
  <c r="CF273" i="5"/>
  <c r="AO273" i="5"/>
  <c r="BY273" i="5"/>
  <c r="BC273" i="5"/>
  <c r="BW273" i="5"/>
  <c r="AV273" i="5"/>
  <c r="BU273" i="5"/>
  <c r="AS273" i="5"/>
  <c r="BT273" i="5"/>
  <c r="BG273" i="5"/>
  <c r="BD273" i="5"/>
  <c r="BB273" i="5"/>
  <c r="BA273" i="5"/>
  <c r="AZ273" i="5"/>
  <c r="AY273" i="5"/>
  <c r="AX273" i="5"/>
  <c r="AW273" i="5"/>
  <c r="AU273" i="5"/>
  <c r="AT273" i="5"/>
  <c r="AR273" i="5"/>
  <c r="AQ273" i="5"/>
  <c r="AN273" i="5"/>
  <c r="AM273" i="5"/>
  <c r="AJ273" i="5"/>
  <c r="AI273" i="5"/>
  <c r="AH273" i="5"/>
  <c r="AG273" i="5"/>
  <c r="CH272" i="5"/>
  <c r="BF272" i="5"/>
  <c r="CF272" i="5"/>
  <c r="AO272" i="5"/>
  <c r="BY272" i="5"/>
  <c r="BC272" i="5"/>
  <c r="BW272" i="5"/>
  <c r="AV272" i="5"/>
  <c r="BU272" i="5"/>
  <c r="AS272" i="5"/>
  <c r="BT272" i="5"/>
  <c r="AR272" i="5"/>
  <c r="BR272" i="5"/>
  <c r="BG272" i="5"/>
  <c r="BE272" i="5"/>
  <c r="BD272" i="5"/>
  <c r="BA272" i="5"/>
  <c r="AZ272" i="5"/>
  <c r="AY272" i="5"/>
  <c r="AX272" i="5"/>
  <c r="AW272" i="5"/>
  <c r="AU272" i="5"/>
  <c r="AT272" i="5"/>
  <c r="AQ272" i="5"/>
  <c r="AN272" i="5"/>
  <c r="AM272" i="5"/>
  <c r="AJ272" i="5"/>
  <c r="AI272" i="5"/>
  <c r="AH272" i="5"/>
  <c r="AG272" i="5"/>
  <c r="CH271" i="5"/>
  <c r="BF271" i="5"/>
  <c r="CF271" i="5"/>
  <c r="AO271" i="5"/>
  <c r="BY271" i="5"/>
  <c r="BC271" i="5"/>
  <c r="BW271" i="5"/>
  <c r="AV271" i="5"/>
  <c r="BU271" i="5"/>
  <c r="AS271" i="5"/>
  <c r="BT271" i="5"/>
  <c r="BG271" i="5"/>
  <c r="BE271" i="5"/>
  <c r="BD271" i="5"/>
  <c r="BB271" i="5"/>
  <c r="BA271" i="5"/>
  <c r="AZ271" i="5"/>
  <c r="AY271" i="5"/>
  <c r="AX271" i="5"/>
  <c r="AW271" i="5"/>
  <c r="AU271" i="5"/>
  <c r="AT271" i="5"/>
  <c r="AR271" i="5"/>
  <c r="AQ271" i="5"/>
  <c r="AN271" i="5"/>
  <c r="AM271" i="5"/>
  <c r="AJ271" i="5"/>
  <c r="AI271" i="5"/>
  <c r="AH271" i="5"/>
  <c r="AG271" i="5"/>
  <c r="BG270" i="5"/>
  <c r="CC270" i="5"/>
  <c r="CH270" i="5"/>
  <c r="BF270" i="5"/>
  <c r="CF270" i="5"/>
  <c r="AO270" i="5"/>
  <c r="BY270" i="5"/>
  <c r="BC270" i="5"/>
  <c r="BW270" i="5"/>
  <c r="AV270" i="5"/>
  <c r="BU270" i="5"/>
  <c r="AS270" i="5"/>
  <c r="BT270" i="5"/>
  <c r="AR270" i="5"/>
  <c r="BR270" i="5"/>
  <c r="BE270" i="5"/>
  <c r="BD270" i="5"/>
  <c r="BA270" i="5"/>
  <c r="AZ270" i="5"/>
  <c r="AY270" i="5"/>
  <c r="AX270" i="5"/>
  <c r="AW270" i="5"/>
  <c r="AU270" i="5"/>
  <c r="AQ270" i="5"/>
  <c r="AN270" i="5"/>
  <c r="AM270" i="5"/>
  <c r="AJ270" i="5"/>
  <c r="AI270" i="5"/>
  <c r="AH270" i="5"/>
  <c r="AG270" i="5"/>
  <c r="BG269" i="5"/>
  <c r="CC269" i="5"/>
  <c r="CH269" i="5"/>
  <c r="BF269" i="5"/>
  <c r="CF269" i="5"/>
  <c r="AO269" i="5"/>
  <c r="BY269" i="5"/>
  <c r="BC269" i="5"/>
  <c r="BW269" i="5"/>
  <c r="AV269" i="5"/>
  <c r="BU269" i="5"/>
  <c r="AS269" i="5"/>
  <c r="BT269" i="5"/>
  <c r="AR269" i="5"/>
  <c r="BR269" i="5"/>
  <c r="BE269" i="5"/>
  <c r="BD269" i="5"/>
  <c r="AZ269" i="5"/>
  <c r="AY269" i="5"/>
  <c r="AX269" i="5"/>
  <c r="AW269" i="5"/>
  <c r="AU269" i="5"/>
  <c r="AQ269" i="5"/>
  <c r="AN269" i="5"/>
  <c r="AM269" i="5"/>
  <c r="AJ269" i="5"/>
  <c r="AI269" i="5"/>
  <c r="AH269" i="5"/>
  <c r="AG269" i="5"/>
  <c r="BG268" i="5"/>
  <c r="CC268" i="5"/>
  <c r="CH268" i="5"/>
  <c r="BF268" i="5"/>
  <c r="CF268" i="5"/>
  <c r="AO268" i="5"/>
  <c r="BY268" i="5"/>
  <c r="BC268" i="5"/>
  <c r="BW268" i="5"/>
  <c r="AV268" i="5"/>
  <c r="BU268" i="5"/>
  <c r="AS268" i="5"/>
  <c r="BT268" i="5"/>
  <c r="BE268" i="5"/>
  <c r="BD268" i="5"/>
  <c r="AZ268" i="5"/>
  <c r="AY268" i="5"/>
  <c r="AX268" i="5"/>
  <c r="AW268" i="5"/>
  <c r="AU268" i="5"/>
  <c r="AT268" i="5"/>
  <c r="AR268" i="5"/>
  <c r="AQ268" i="5"/>
  <c r="AN268" i="5"/>
  <c r="AM268" i="5"/>
  <c r="AJ268" i="5"/>
  <c r="AI268" i="5"/>
  <c r="AH268" i="5"/>
  <c r="AG268" i="5"/>
  <c r="BG267" i="5"/>
  <c r="CC267" i="5"/>
  <c r="CH267" i="5"/>
  <c r="BF267" i="5"/>
  <c r="CF267" i="5"/>
  <c r="AO267" i="5"/>
  <c r="BY267" i="5"/>
  <c r="BC267" i="5"/>
  <c r="BW267" i="5"/>
  <c r="AV267" i="5"/>
  <c r="BU267" i="5"/>
  <c r="AS267" i="5"/>
  <c r="BT267" i="5"/>
  <c r="BE267" i="5"/>
  <c r="BD267" i="5"/>
  <c r="AZ267" i="5"/>
  <c r="AY267" i="5"/>
  <c r="AX267" i="5"/>
  <c r="AU267" i="5"/>
  <c r="AT267" i="5"/>
  <c r="AR267" i="5"/>
  <c r="AQ267" i="5"/>
  <c r="AN267" i="5"/>
  <c r="AM267" i="5"/>
  <c r="AJ267" i="5"/>
  <c r="AI267" i="5"/>
  <c r="AH267" i="5"/>
  <c r="AG267" i="5"/>
  <c r="BG266" i="5"/>
  <c r="CC266" i="5"/>
  <c r="CH266" i="5"/>
  <c r="BF266" i="5"/>
  <c r="CF266" i="5"/>
  <c r="AO266" i="5"/>
  <c r="BY266" i="5"/>
  <c r="BC266" i="5"/>
  <c r="BW266" i="5"/>
  <c r="AV266" i="5"/>
  <c r="BU266" i="5"/>
  <c r="AS266" i="5"/>
  <c r="BT266" i="5"/>
  <c r="BE266" i="5"/>
  <c r="BD266" i="5"/>
  <c r="AZ266" i="5"/>
  <c r="AY266" i="5"/>
  <c r="AX266" i="5"/>
  <c r="AU266" i="5"/>
  <c r="AT266" i="5"/>
  <c r="AR266" i="5"/>
  <c r="AQ266" i="5"/>
  <c r="AN266" i="5"/>
  <c r="AM266" i="5"/>
  <c r="AJ266" i="5"/>
  <c r="AI266" i="5"/>
  <c r="AH266" i="5"/>
  <c r="AG266" i="5"/>
  <c r="CH265" i="5"/>
  <c r="BF265" i="5"/>
  <c r="CF265" i="5"/>
  <c r="AO265" i="5"/>
  <c r="BY265" i="5"/>
  <c r="BC265" i="5"/>
  <c r="BW265" i="5"/>
  <c r="AV265" i="5"/>
  <c r="BU265" i="5"/>
  <c r="AS265" i="5"/>
  <c r="BT265" i="5"/>
  <c r="BG265" i="5"/>
  <c r="BE265" i="5"/>
  <c r="BD265" i="5"/>
  <c r="AZ265" i="5"/>
  <c r="AY265" i="5"/>
  <c r="AX265" i="5"/>
  <c r="AU265" i="5"/>
  <c r="AR265" i="5"/>
  <c r="AQ265" i="5"/>
  <c r="AN265" i="5"/>
  <c r="AM265" i="5"/>
  <c r="AJ265" i="5"/>
  <c r="AI265" i="5"/>
  <c r="AH265" i="5"/>
  <c r="AG265" i="5"/>
  <c r="CH264" i="5"/>
  <c r="BF264" i="5"/>
  <c r="CF264" i="5"/>
  <c r="AO264" i="5"/>
  <c r="BY264" i="5"/>
  <c r="BC264" i="5"/>
  <c r="BW264" i="5"/>
  <c r="AV264" i="5"/>
  <c r="BU264" i="5"/>
  <c r="AS264" i="5"/>
  <c r="BT264" i="5"/>
  <c r="BG264" i="5"/>
  <c r="BE264" i="5"/>
  <c r="BD264" i="5"/>
  <c r="AZ264" i="5"/>
  <c r="AY264" i="5"/>
  <c r="AX264" i="5"/>
  <c r="AW264" i="5"/>
  <c r="AU264" i="5"/>
  <c r="AT264" i="5"/>
  <c r="AR264" i="5"/>
  <c r="AQ264" i="5"/>
  <c r="AN264" i="5"/>
  <c r="AM264" i="5"/>
  <c r="AI264" i="5"/>
  <c r="AH264" i="5"/>
  <c r="AG264" i="5"/>
  <c r="CH263" i="5"/>
  <c r="BF263" i="5"/>
  <c r="CF263" i="5"/>
  <c r="AO263" i="5"/>
  <c r="BY263" i="5"/>
  <c r="BC263" i="5"/>
  <c r="BW263" i="5"/>
  <c r="AV263" i="5"/>
  <c r="BU263" i="5"/>
  <c r="AS263" i="5"/>
  <c r="BT263" i="5"/>
  <c r="BG263" i="5"/>
  <c r="BE263" i="5"/>
  <c r="BD263" i="5"/>
  <c r="AZ263" i="5"/>
  <c r="AY263" i="5"/>
  <c r="AX263" i="5"/>
  <c r="AW263" i="5"/>
  <c r="AU263" i="5"/>
  <c r="AT263" i="5"/>
  <c r="AR263" i="5"/>
  <c r="AQ263" i="5"/>
  <c r="AN263" i="5"/>
  <c r="AM263" i="5"/>
  <c r="AJ263" i="5"/>
  <c r="AI263" i="5"/>
  <c r="AH263" i="5"/>
  <c r="AG263" i="5"/>
  <c r="BG262" i="5"/>
  <c r="CC262" i="5"/>
  <c r="CH262" i="5"/>
  <c r="BF262" i="5"/>
  <c r="CF262" i="5"/>
  <c r="AO262" i="5"/>
  <c r="BY262" i="5"/>
  <c r="BC262" i="5"/>
  <c r="BW262" i="5"/>
  <c r="AV262" i="5"/>
  <c r="BU262" i="5"/>
  <c r="AS262" i="5"/>
  <c r="BT262" i="5"/>
  <c r="BE262" i="5"/>
  <c r="BD262" i="5"/>
  <c r="AZ262" i="5"/>
  <c r="AY262" i="5"/>
  <c r="AX262" i="5"/>
  <c r="AW262" i="5"/>
  <c r="AU262" i="5"/>
  <c r="AT262" i="5"/>
  <c r="AR262" i="5"/>
  <c r="AQ262" i="5"/>
  <c r="AN262" i="5"/>
  <c r="AM262" i="5"/>
  <c r="AI262" i="5"/>
  <c r="AH262" i="5"/>
  <c r="AG262" i="5"/>
  <c r="CH261" i="5"/>
  <c r="BF261" i="5"/>
  <c r="CF261" i="5"/>
  <c r="AO261" i="5"/>
  <c r="BY261" i="5"/>
  <c r="BC261" i="5"/>
  <c r="BW261" i="5"/>
  <c r="AV261" i="5"/>
  <c r="BU261" i="5"/>
  <c r="AS261" i="5"/>
  <c r="BT261" i="5"/>
  <c r="AR261" i="5"/>
  <c r="BR261" i="5"/>
  <c r="BG261" i="5"/>
  <c r="BE261" i="5"/>
  <c r="BD261" i="5"/>
  <c r="AZ261" i="5"/>
  <c r="AY261" i="5"/>
  <c r="AX261" i="5"/>
  <c r="AU261" i="5"/>
  <c r="AQ261" i="5"/>
  <c r="AN261" i="5"/>
  <c r="AM261" i="5"/>
  <c r="AJ261" i="5"/>
  <c r="AI261" i="5"/>
  <c r="AH261" i="5"/>
  <c r="CH260" i="5"/>
  <c r="BF260" i="5"/>
  <c r="CF260" i="5"/>
  <c r="AO260" i="5"/>
  <c r="BY260" i="5"/>
  <c r="BC260" i="5"/>
  <c r="BW260" i="5"/>
  <c r="AV260" i="5"/>
  <c r="BU260" i="5"/>
  <c r="AS260" i="5"/>
  <c r="BT260" i="5"/>
  <c r="AR260" i="5"/>
  <c r="BR260" i="5"/>
  <c r="BG260" i="5"/>
  <c r="BE260" i="5"/>
  <c r="BD260" i="5"/>
  <c r="BB260" i="5"/>
  <c r="BA260" i="5"/>
  <c r="AZ260" i="5"/>
  <c r="AY260" i="5"/>
  <c r="AX260" i="5"/>
  <c r="AU260" i="5"/>
  <c r="AQ260" i="5"/>
  <c r="AN260" i="5"/>
  <c r="AM260" i="5"/>
  <c r="AJ260" i="5"/>
  <c r="AI260" i="5"/>
  <c r="AH260" i="5"/>
  <c r="AG260" i="5"/>
  <c r="CH259" i="5"/>
  <c r="BF259" i="5"/>
  <c r="CF259" i="5"/>
  <c r="AO259" i="5"/>
  <c r="BY259" i="5"/>
  <c r="BC259" i="5"/>
  <c r="BW259" i="5"/>
  <c r="AV259" i="5"/>
  <c r="BU259" i="5"/>
  <c r="AS259" i="5"/>
  <c r="BT259" i="5"/>
  <c r="AR259" i="5"/>
  <c r="BR259" i="5"/>
  <c r="BG259" i="5"/>
  <c r="BE259" i="5"/>
  <c r="BD259" i="5"/>
  <c r="BB259" i="5"/>
  <c r="BA259" i="5"/>
  <c r="AZ259" i="5"/>
  <c r="AY259" i="5"/>
  <c r="AX259" i="5"/>
  <c r="AU259" i="5"/>
  <c r="AQ259" i="5"/>
  <c r="AN259" i="5"/>
  <c r="AM259" i="5"/>
  <c r="AJ259" i="5"/>
  <c r="AI259" i="5"/>
  <c r="AH259" i="5"/>
  <c r="AG259" i="5"/>
  <c r="CH258" i="5"/>
  <c r="BF258" i="5"/>
  <c r="CF258" i="5"/>
  <c r="AO258" i="5"/>
  <c r="BY258" i="5"/>
  <c r="BC258" i="5"/>
  <c r="BW258" i="5"/>
  <c r="AV258" i="5"/>
  <c r="BU258" i="5"/>
  <c r="AS258" i="5"/>
  <c r="BT258" i="5"/>
  <c r="AR258" i="5"/>
  <c r="BR258" i="5"/>
  <c r="BG258" i="5"/>
  <c r="BE258" i="5"/>
  <c r="BD258" i="5"/>
  <c r="BB258" i="5"/>
  <c r="BA258" i="5"/>
  <c r="AZ258" i="5"/>
  <c r="AY258" i="5"/>
  <c r="AX258" i="5"/>
  <c r="AW258" i="5"/>
  <c r="AU258" i="5"/>
  <c r="AQ258" i="5"/>
  <c r="AN258" i="5"/>
  <c r="AM258" i="5"/>
  <c r="AJ258" i="5"/>
  <c r="AI258" i="5"/>
  <c r="AH258" i="5"/>
  <c r="AG258" i="5"/>
  <c r="CH257" i="5"/>
  <c r="BF257" i="5"/>
  <c r="CF257" i="5"/>
  <c r="AO257" i="5"/>
  <c r="BY257" i="5"/>
  <c r="BC257" i="5"/>
  <c r="BW257" i="5"/>
  <c r="AV257" i="5"/>
  <c r="BU257" i="5"/>
  <c r="AS257" i="5"/>
  <c r="BT257" i="5"/>
  <c r="BG257" i="5"/>
  <c r="BE257" i="5"/>
  <c r="BD257" i="5"/>
  <c r="AZ257" i="5"/>
  <c r="AY257" i="5"/>
  <c r="AX257" i="5"/>
  <c r="AW257" i="5"/>
  <c r="AU257" i="5"/>
  <c r="AR257" i="5"/>
  <c r="AQ257" i="5"/>
  <c r="AN257" i="5"/>
  <c r="AM257" i="5"/>
  <c r="AJ257" i="5"/>
  <c r="AI257" i="5"/>
  <c r="AH257" i="5"/>
  <c r="AG257" i="5"/>
  <c r="CH256" i="5"/>
  <c r="BF256" i="5"/>
  <c r="CF256" i="5"/>
  <c r="AO256" i="5"/>
  <c r="BY256" i="5"/>
  <c r="BC256" i="5"/>
  <c r="BW256" i="5"/>
  <c r="AV256" i="5"/>
  <c r="BU256" i="5"/>
  <c r="AS256" i="5"/>
  <c r="BT256" i="5"/>
  <c r="BG256" i="5"/>
  <c r="BE256" i="5"/>
  <c r="BD256" i="5"/>
  <c r="BB256" i="5"/>
  <c r="BA256" i="5"/>
  <c r="AZ256" i="5"/>
  <c r="AY256" i="5"/>
  <c r="AX256" i="5"/>
  <c r="AW256" i="5"/>
  <c r="AU256" i="5"/>
  <c r="AT256" i="5"/>
  <c r="AR256" i="5"/>
  <c r="AQ256" i="5"/>
  <c r="AN256" i="5"/>
  <c r="AM256" i="5"/>
  <c r="AJ256" i="5"/>
  <c r="AI256" i="5"/>
  <c r="AH256" i="5"/>
  <c r="AG256" i="5"/>
  <c r="CH255" i="5"/>
  <c r="BF255" i="5"/>
  <c r="CF255" i="5"/>
  <c r="AO255" i="5"/>
  <c r="BY255" i="5"/>
  <c r="BC255" i="5"/>
  <c r="BW255" i="5"/>
  <c r="AV255" i="5"/>
  <c r="BU255" i="5"/>
  <c r="AS255" i="5"/>
  <c r="BT255" i="5"/>
  <c r="AR255" i="5"/>
  <c r="BR255" i="5"/>
  <c r="BG255" i="5"/>
  <c r="BE255" i="5"/>
  <c r="BD255" i="5"/>
  <c r="BB255" i="5"/>
  <c r="BA255" i="5"/>
  <c r="AZ255" i="5"/>
  <c r="AY255" i="5"/>
  <c r="AX255" i="5"/>
  <c r="AW255" i="5"/>
  <c r="AU255" i="5"/>
  <c r="AT255" i="5"/>
  <c r="AQ255" i="5"/>
  <c r="AN255" i="5"/>
  <c r="AM255" i="5"/>
  <c r="AJ255" i="5"/>
  <c r="AI255" i="5"/>
  <c r="AH255" i="5"/>
  <c r="AG255" i="5"/>
  <c r="CH254" i="5"/>
  <c r="BF254" i="5"/>
  <c r="CF254" i="5"/>
  <c r="AO254" i="5"/>
  <c r="BY254" i="5"/>
  <c r="BC254" i="5"/>
  <c r="BW254" i="5"/>
  <c r="AV254" i="5"/>
  <c r="BU254" i="5"/>
  <c r="AS254" i="5"/>
  <c r="BT254" i="5"/>
  <c r="AR254" i="5"/>
  <c r="BR254" i="5"/>
  <c r="BG254" i="5"/>
  <c r="BE254" i="5"/>
  <c r="BD254" i="5"/>
  <c r="AZ254" i="5"/>
  <c r="AY254" i="5"/>
  <c r="AX254" i="5"/>
  <c r="AW254" i="5"/>
  <c r="AU254" i="5"/>
  <c r="AQ254" i="5"/>
  <c r="AN254" i="5"/>
  <c r="AM254" i="5"/>
  <c r="AJ254" i="5"/>
  <c r="AI254" i="5"/>
  <c r="AH254" i="5"/>
  <c r="AG254" i="5"/>
  <c r="CH253" i="5"/>
  <c r="BF253" i="5"/>
  <c r="CF253" i="5"/>
  <c r="AO253" i="5"/>
  <c r="BY253" i="5"/>
  <c r="BC253" i="5"/>
  <c r="BW253" i="5"/>
  <c r="AV253" i="5"/>
  <c r="BU253" i="5"/>
  <c r="AS253" i="5"/>
  <c r="BT253" i="5"/>
  <c r="AR253" i="5"/>
  <c r="BR253" i="5"/>
  <c r="BG253" i="5"/>
  <c r="BE253" i="5"/>
  <c r="BD253" i="5"/>
  <c r="AZ253" i="5"/>
  <c r="AY253" i="5"/>
  <c r="AX253" i="5"/>
  <c r="AW253" i="5"/>
  <c r="AU253" i="5"/>
  <c r="AQ253" i="5"/>
  <c r="AN253" i="5"/>
  <c r="AM253" i="5"/>
  <c r="AJ253" i="5"/>
  <c r="AI253" i="5"/>
  <c r="AH253" i="5"/>
  <c r="AG253" i="5"/>
  <c r="CH252" i="5"/>
  <c r="BF252" i="5"/>
  <c r="CF252" i="5"/>
  <c r="AO252" i="5"/>
  <c r="BY252" i="5"/>
  <c r="BC252" i="5"/>
  <c r="BW252" i="5"/>
  <c r="AV252" i="5"/>
  <c r="BU252" i="5"/>
  <c r="AS252" i="5"/>
  <c r="BT252" i="5"/>
  <c r="AR252" i="5"/>
  <c r="BR252" i="5"/>
  <c r="BG252" i="5"/>
  <c r="BE252" i="5"/>
  <c r="BD252" i="5"/>
  <c r="BB252" i="5"/>
  <c r="BA252" i="5"/>
  <c r="AZ252" i="5"/>
  <c r="AY252" i="5"/>
  <c r="AX252" i="5"/>
  <c r="AW252" i="5"/>
  <c r="AU252" i="5"/>
  <c r="AT252" i="5"/>
  <c r="AQ252" i="5"/>
  <c r="AN252" i="5"/>
  <c r="AM252" i="5"/>
  <c r="AJ252" i="5"/>
  <c r="AI252" i="5"/>
  <c r="AH252" i="5"/>
  <c r="AG252" i="5"/>
  <c r="CH251" i="5"/>
  <c r="BF251" i="5"/>
  <c r="CF251" i="5"/>
  <c r="AO251" i="5"/>
  <c r="BY251" i="5"/>
  <c r="BC251" i="5"/>
  <c r="BW251" i="5"/>
  <c r="AV251" i="5"/>
  <c r="BU251" i="5"/>
  <c r="AS251" i="5"/>
  <c r="BT251" i="5"/>
  <c r="AR251" i="5"/>
  <c r="BR251" i="5"/>
  <c r="BG251" i="5"/>
  <c r="BE251" i="5"/>
  <c r="BD251" i="5"/>
  <c r="BA251" i="5"/>
  <c r="AZ251" i="5"/>
  <c r="AY251" i="5"/>
  <c r="AX251" i="5"/>
  <c r="AW251" i="5"/>
  <c r="AU251" i="5"/>
  <c r="AT251" i="5"/>
  <c r="AQ251" i="5"/>
  <c r="AN251" i="5"/>
  <c r="AM251" i="5"/>
  <c r="AJ251" i="5"/>
  <c r="AI251" i="5"/>
  <c r="AH251" i="5"/>
  <c r="CH250" i="5"/>
  <c r="BF250" i="5"/>
  <c r="CF250" i="5"/>
  <c r="AO250" i="5"/>
  <c r="BY250" i="5"/>
  <c r="BC250" i="5"/>
  <c r="BW250" i="5"/>
  <c r="AV250" i="5"/>
  <c r="BU250" i="5"/>
  <c r="AS250" i="5"/>
  <c r="BT250" i="5"/>
  <c r="AR250" i="5"/>
  <c r="BR250" i="5"/>
  <c r="BG250" i="5"/>
  <c r="BE250" i="5"/>
  <c r="BD250" i="5"/>
  <c r="BA250" i="5"/>
  <c r="AZ250" i="5"/>
  <c r="AY250" i="5"/>
  <c r="AX250" i="5"/>
  <c r="AW250" i="5"/>
  <c r="AU250" i="5"/>
  <c r="AT250" i="5"/>
  <c r="AQ250" i="5"/>
  <c r="AN250" i="5"/>
  <c r="AM250" i="5"/>
  <c r="AI250" i="5"/>
  <c r="AH250" i="5"/>
  <c r="AG250" i="5"/>
  <c r="BD249" i="5"/>
  <c r="CD249" i="5"/>
  <c r="CH249" i="5"/>
  <c r="BF249" i="5"/>
  <c r="CF249" i="5"/>
  <c r="AO249" i="5"/>
  <c r="BY249" i="5"/>
  <c r="BC249" i="5"/>
  <c r="BW249" i="5"/>
  <c r="AV249" i="5"/>
  <c r="BU249" i="5"/>
  <c r="AS249" i="5"/>
  <c r="BT249" i="5"/>
  <c r="AR249" i="5"/>
  <c r="BR249" i="5"/>
  <c r="BG249" i="5"/>
  <c r="BA249" i="5"/>
  <c r="AZ249" i="5"/>
  <c r="AY249" i="5"/>
  <c r="AX249" i="5"/>
  <c r="AW249" i="5"/>
  <c r="AU249" i="5"/>
  <c r="AQ249" i="5"/>
  <c r="AN249" i="5"/>
  <c r="AM249" i="5"/>
  <c r="CH248" i="5"/>
  <c r="BF248" i="5"/>
  <c r="CF248" i="5"/>
  <c r="AO248" i="5"/>
  <c r="BY248" i="5"/>
  <c r="BC248" i="5"/>
  <c r="BW248" i="5"/>
  <c r="AV248" i="5"/>
  <c r="BU248" i="5"/>
  <c r="AS248" i="5"/>
  <c r="BT248" i="5"/>
  <c r="AR248" i="5"/>
  <c r="BR248" i="5"/>
  <c r="BG248" i="5"/>
  <c r="BE248" i="5"/>
  <c r="BD248" i="5"/>
  <c r="BA248" i="5"/>
  <c r="AZ248" i="5"/>
  <c r="AY248" i="5"/>
  <c r="AX248" i="5"/>
  <c r="AW248" i="5"/>
  <c r="AU248" i="5"/>
  <c r="AQ248" i="5"/>
  <c r="AN248" i="5"/>
  <c r="AM248" i="5"/>
  <c r="AJ248" i="5"/>
  <c r="AI248" i="5"/>
  <c r="AH248" i="5"/>
  <c r="CH247" i="5"/>
  <c r="BF247" i="5"/>
  <c r="CF247" i="5"/>
  <c r="AO247" i="5"/>
  <c r="BY247" i="5"/>
  <c r="BC247" i="5"/>
  <c r="BW247" i="5"/>
  <c r="AV247" i="5"/>
  <c r="BU247" i="5"/>
  <c r="AS247" i="5"/>
  <c r="BT247" i="5"/>
  <c r="AR247" i="5"/>
  <c r="BR247" i="5"/>
  <c r="BG247" i="5"/>
  <c r="BD247" i="5"/>
  <c r="BA247" i="5"/>
  <c r="AZ247" i="5"/>
  <c r="AY247" i="5"/>
  <c r="AX247" i="5"/>
  <c r="AW247" i="5"/>
  <c r="AU247" i="5"/>
  <c r="AQ247" i="5"/>
  <c r="AN247" i="5"/>
  <c r="AM247" i="5"/>
  <c r="AI247" i="5"/>
  <c r="BD246" i="5"/>
  <c r="CD246" i="5"/>
  <c r="BG246" i="5"/>
  <c r="CC246" i="5"/>
  <c r="CH246" i="5"/>
  <c r="BF246" i="5"/>
  <c r="CF246" i="5"/>
  <c r="AO246" i="5"/>
  <c r="BY246" i="5"/>
  <c r="BC246" i="5"/>
  <c r="BW246" i="5"/>
  <c r="AV246" i="5"/>
  <c r="BU246" i="5"/>
  <c r="AS246" i="5"/>
  <c r="BT246" i="5"/>
  <c r="AR246" i="5"/>
  <c r="BR246" i="5"/>
  <c r="BA246" i="5"/>
  <c r="AZ246" i="5"/>
  <c r="AY246" i="5"/>
  <c r="AX246" i="5"/>
  <c r="AW246" i="5"/>
  <c r="AU246" i="5"/>
  <c r="AQ246" i="5"/>
  <c r="AN246" i="5"/>
  <c r="AM246" i="5"/>
  <c r="AI246" i="5"/>
  <c r="AH246" i="5"/>
  <c r="AG246" i="5"/>
  <c r="BG245" i="5"/>
  <c r="CC245" i="5"/>
  <c r="CH245" i="5"/>
  <c r="BF245" i="5"/>
  <c r="CF245" i="5"/>
  <c r="AO245" i="5"/>
  <c r="BY245" i="5"/>
  <c r="BC245" i="5"/>
  <c r="BW245" i="5"/>
  <c r="AV245" i="5"/>
  <c r="BU245" i="5"/>
  <c r="AS245" i="5"/>
  <c r="BT245" i="5"/>
  <c r="AR245" i="5"/>
  <c r="BR245" i="5"/>
  <c r="BE245" i="5"/>
  <c r="BD245" i="5"/>
  <c r="BA245" i="5"/>
  <c r="AZ245" i="5"/>
  <c r="AY245" i="5"/>
  <c r="AX245" i="5"/>
  <c r="AW245" i="5"/>
  <c r="AU245" i="5"/>
  <c r="AQ245" i="5"/>
  <c r="AN245" i="5"/>
  <c r="AM245" i="5"/>
  <c r="AJ245" i="5"/>
  <c r="AI245" i="5"/>
  <c r="AH245" i="5"/>
  <c r="AG245" i="5"/>
  <c r="BD244" i="5"/>
  <c r="CD244" i="5"/>
  <c r="CH244" i="5"/>
  <c r="BF244" i="5"/>
  <c r="CF244" i="5"/>
  <c r="AO244" i="5"/>
  <c r="BY244" i="5"/>
  <c r="BC244" i="5"/>
  <c r="BW244" i="5"/>
  <c r="AV244" i="5"/>
  <c r="BU244" i="5"/>
  <c r="AS244" i="5"/>
  <c r="BT244" i="5"/>
  <c r="AR244" i="5"/>
  <c r="BR244" i="5"/>
  <c r="BG244" i="5"/>
  <c r="BA244" i="5"/>
  <c r="AZ244" i="5"/>
  <c r="AY244" i="5"/>
  <c r="AX244" i="5"/>
  <c r="AW244" i="5"/>
  <c r="AU244" i="5"/>
  <c r="AQ244" i="5"/>
  <c r="AN244" i="5"/>
  <c r="AM244" i="5"/>
  <c r="AJ244" i="5"/>
  <c r="AI244" i="5"/>
  <c r="AH244" i="5"/>
  <c r="AG244" i="5"/>
  <c r="BD243" i="5"/>
  <c r="CD243" i="5"/>
  <c r="BG243" i="5"/>
  <c r="CC243" i="5"/>
  <c r="CH243" i="5"/>
  <c r="BF243" i="5"/>
  <c r="CF243" i="5"/>
  <c r="AO243" i="5"/>
  <c r="BY243" i="5"/>
  <c r="BC243" i="5"/>
  <c r="BW243" i="5"/>
  <c r="AV243" i="5"/>
  <c r="BU243" i="5"/>
  <c r="AS243" i="5"/>
  <c r="BT243" i="5"/>
  <c r="BE243" i="5"/>
  <c r="BA243" i="5"/>
  <c r="AZ243" i="5"/>
  <c r="AY243" i="5"/>
  <c r="AX243" i="5"/>
  <c r="AW243" i="5"/>
  <c r="AU243" i="5"/>
  <c r="AR243" i="5"/>
  <c r="AQ243" i="5"/>
  <c r="AN243" i="5"/>
  <c r="AM243" i="5"/>
  <c r="AJ243" i="5"/>
  <c r="AI243" i="5"/>
  <c r="AH243" i="5"/>
  <c r="AG243" i="5"/>
  <c r="CH242" i="5"/>
  <c r="BF242" i="5"/>
  <c r="CF242" i="5"/>
  <c r="AO242" i="5"/>
  <c r="BY242" i="5"/>
  <c r="BC242" i="5"/>
  <c r="BW242" i="5"/>
  <c r="AV242" i="5"/>
  <c r="BU242" i="5"/>
  <c r="AS242" i="5"/>
  <c r="BT242" i="5"/>
  <c r="BG242" i="5"/>
  <c r="BE242" i="5"/>
  <c r="BD242" i="5"/>
  <c r="BA242" i="5"/>
  <c r="AZ242" i="5"/>
  <c r="AY242" i="5"/>
  <c r="AX242" i="5"/>
  <c r="AW242" i="5"/>
  <c r="AU242" i="5"/>
  <c r="AT242" i="5"/>
  <c r="AR242" i="5"/>
  <c r="AQ242" i="5"/>
  <c r="AN242" i="5"/>
  <c r="AM242" i="5"/>
  <c r="AJ242" i="5"/>
  <c r="AI242" i="5"/>
  <c r="AH242" i="5"/>
  <c r="AG242" i="5"/>
  <c r="CH241" i="5"/>
  <c r="BF241" i="5"/>
  <c r="CF241" i="5"/>
  <c r="AO241" i="5"/>
  <c r="BY241" i="5"/>
  <c r="BC241" i="5"/>
  <c r="BW241" i="5"/>
  <c r="AV241" i="5"/>
  <c r="BU241" i="5"/>
  <c r="AS241" i="5"/>
  <c r="BT241" i="5"/>
  <c r="AR241" i="5"/>
  <c r="BR241" i="5"/>
  <c r="BG241" i="5"/>
  <c r="BE241" i="5"/>
  <c r="BD241" i="5"/>
  <c r="BB241" i="5"/>
  <c r="BA241" i="5"/>
  <c r="AZ241" i="5"/>
  <c r="AY241" i="5"/>
  <c r="AX241" i="5"/>
  <c r="AW241" i="5"/>
  <c r="AU241" i="5"/>
  <c r="AT241" i="5"/>
  <c r="AQ241" i="5"/>
  <c r="AN241" i="5"/>
  <c r="AM241" i="5"/>
  <c r="AJ241" i="5"/>
  <c r="AI241" i="5"/>
  <c r="AH241" i="5"/>
  <c r="AG241" i="5"/>
  <c r="BD240" i="5"/>
  <c r="CD240" i="5"/>
  <c r="BG240" i="5"/>
  <c r="CC240" i="5"/>
  <c r="CH240" i="5"/>
  <c r="BF240" i="5"/>
  <c r="CF240" i="5"/>
  <c r="AO240" i="5"/>
  <c r="BY240" i="5"/>
  <c r="BC240" i="5"/>
  <c r="BW240" i="5"/>
  <c r="AV240" i="5"/>
  <c r="BU240" i="5"/>
  <c r="AS240" i="5"/>
  <c r="BT240" i="5"/>
  <c r="AZ240" i="5"/>
  <c r="AY240" i="5"/>
  <c r="AX240" i="5"/>
  <c r="AW240" i="5"/>
  <c r="AU240" i="5"/>
  <c r="AT240" i="5"/>
  <c r="AR240" i="5"/>
  <c r="AQ240" i="5"/>
  <c r="AN240" i="5"/>
  <c r="AM240" i="5"/>
  <c r="AJ240" i="5"/>
  <c r="AI240" i="5"/>
  <c r="AH240" i="5"/>
  <c r="AG240" i="5"/>
  <c r="CH239" i="5"/>
  <c r="BF239" i="5"/>
  <c r="CF239" i="5"/>
  <c r="AO239" i="5"/>
  <c r="BY239" i="5"/>
  <c r="BC239" i="5"/>
  <c r="BW239" i="5"/>
  <c r="AV239" i="5"/>
  <c r="BU239" i="5"/>
  <c r="AS239" i="5"/>
  <c r="BT239" i="5"/>
  <c r="BG239" i="5"/>
  <c r="BE239" i="5"/>
  <c r="BD239" i="5"/>
  <c r="BB239" i="5"/>
  <c r="BA239" i="5"/>
  <c r="AZ239" i="5"/>
  <c r="AY239" i="5"/>
  <c r="AX239" i="5"/>
  <c r="AW239" i="5"/>
  <c r="AU239" i="5"/>
  <c r="AT239" i="5"/>
  <c r="AR239" i="5"/>
  <c r="AQ239" i="5"/>
  <c r="AN239" i="5"/>
  <c r="AM239" i="5"/>
  <c r="AJ239" i="5"/>
  <c r="AI239" i="5"/>
  <c r="AH239" i="5"/>
  <c r="AG239" i="5"/>
  <c r="CH238" i="5"/>
  <c r="BF238" i="5"/>
  <c r="CF238" i="5"/>
  <c r="AO238" i="5"/>
  <c r="BY238" i="5"/>
  <c r="BC238" i="5"/>
  <c r="BW238" i="5"/>
  <c r="AV238" i="5"/>
  <c r="BU238" i="5"/>
  <c r="AS238" i="5"/>
  <c r="BT238" i="5"/>
  <c r="BG238" i="5"/>
  <c r="BE238" i="5"/>
  <c r="BD238" i="5"/>
  <c r="BB238" i="5"/>
  <c r="BA238" i="5"/>
  <c r="AZ238" i="5"/>
  <c r="AY238" i="5"/>
  <c r="AX238" i="5"/>
  <c r="AW238" i="5"/>
  <c r="AU238" i="5"/>
  <c r="AT238" i="5"/>
  <c r="AR238" i="5"/>
  <c r="AQ238" i="5"/>
  <c r="AN238" i="5"/>
  <c r="AM238" i="5"/>
  <c r="AJ238" i="5"/>
  <c r="AI238" i="5"/>
  <c r="AH238" i="5"/>
  <c r="AG238" i="5"/>
  <c r="CH237" i="5"/>
  <c r="BF237" i="5"/>
  <c r="CF237" i="5"/>
  <c r="AO237" i="5"/>
  <c r="BY237" i="5"/>
  <c r="BC237" i="5"/>
  <c r="BW237" i="5"/>
  <c r="AV237" i="5"/>
  <c r="BU237" i="5"/>
  <c r="AS237" i="5"/>
  <c r="BT237" i="5"/>
  <c r="BG237" i="5"/>
  <c r="BD237" i="5"/>
  <c r="BA237" i="5"/>
  <c r="AZ237" i="5"/>
  <c r="AY237" i="5"/>
  <c r="AX237" i="5"/>
  <c r="AW237" i="5"/>
  <c r="AU237" i="5"/>
  <c r="AT237" i="5"/>
  <c r="AR237" i="5"/>
  <c r="AQ237" i="5"/>
  <c r="AN237" i="5"/>
  <c r="AM237" i="5"/>
  <c r="AJ237" i="5"/>
  <c r="AI237" i="5"/>
  <c r="AH237" i="5"/>
  <c r="AG237" i="5"/>
  <c r="BD236" i="5"/>
  <c r="CD236" i="5"/>
  <c r="BG236" i="5"/>
  <c r="CC236" i="5"/>
  <c r="CH236" i="5"/>
  <c r="BF236" i="5"/>
  <c r="CF236" i="5"/>
  <c r="AO236" i="5"/>
  <c r="BY236" i="5"/>
  <c r="BC236" i="5"/>
  <c r="BW236" i="5"/>
  <c r="AV236" i="5"/>
  <c r="BU236" i="5"/>
  <c r="AS236" i="5"/>
  <c r="BT236" i="5"/>
  <c r="BB236" i="5"/>
  <c r="BA236" i="5"/>
  <c r="AZ236" i="5"/>
  <c r="AY236" i="5"/>
  <c r="AX236" i="5"/>
  <c r="AW236" i="5"/>
  <c r="AU236" i="5"/>
  <c r="AT236" i="5"/>
  <c r="AR236" i="5"/>
  <c r="AQ236" i="5"/>
  <c r="AN236" i="5"/>
  <c r="AM236" i="5"/>
  <c r="AJ236" i="5"/>
  <c r="AI236" i="5"/>
  <c r="AH236" i="5"/>
  <c r="AG236" i="5"/>
  <c r="BD235" i="5"/>
  <c r="CD235" i="5"/>
  <c r="CH235" i="5"/>
  <c r="BF235" i="5"/>
  <c r="CF235" i="5"/>
  <c r="AO235" i="5"/>
  <c r="BY235" i="5"/>
  <c r="BC235" i="5"/>
  <c r="BW235" i="5"/>
  <c r="AV235" i="5"/>
  <c r="BU235" i="5"/>
  <c r="AS235" i="5"/>
  <c r="BT235" i="5"/>
  <c r="AR235" i="5"/>
  <c r="BR235" i="5"/>
  <c r="BG235" i="5"/>
  <c r="BB235" i="5"/>
  <c r="BA235" i="5"/>
  <c r="AZ235" i="5"/>
  <c r="AY235" i="5"/>
  <c r="AX235" i="5"/>
  <c r="AW235" i="5"/>
  <c r="AU235" i="5"/>
  <c r="AQ235" i="5"/>
  <c r="AN235" i="5"/>
  <c r="AM235" i="5"/>
  <c r="AJ235" i="5"/>
  <c r="AI235" i="5"/>
  <c r="AH235" i="5"/>
  <c r="AG235" i="5"/>
  <c r="CH234" i="5"/>
  <c r="BF234" i="5"/>
  <c r="CF234" i="5"/>
  <c r="AO234" i="5"/>
  <c r="BY234" i="5"/>
  <c r="BC234" i="5"/>
  <c r="BW234" i="5"/>
  <c r="AV234" i="5"/>
  <c r="BU234" i="5"/>
  <c r="AS234" i="5"/>
  <c r="BT234" i="5"/>
  <c r="BG234" i="5"/>
  <c r="BE234" i="5"/>
  <c r="BD234" i="5"/>
  <c r="BB234" i="5"/>
  <c r="BA234" i="5"/>
  <c r="AZ234" i="5"/>
  <c r="AY234" i="5"/>
  <c r="AX234" i="5"/>
  <c r="AU234" i="5"/>
  <c r="AT234" i="5"/>
  <c r="AR234" i="5"/>
  <c r="AQ234" i="5"/>
  <c r="AN234" i="5"/>
  <c r="AM234" i="5"/>
  <c r="AJ234" i="5"/>
  <c r="AI234" i="5"/>
  <c r="AH234" i="5"/>
  <c r="AG234" i="5"/>
  <c r="BD233" i="5"/>
  <c r="CD233" i="5"/>
  <c r="CH233" i="5"/>
  <c r="BF233" i="5"/>
  <c r="CF233" i="5"/>
  <c r="AO233" i="5"/>
  <c r="BY233" i="5"/>
  <c r="BC233" i="5"/>
  <c r="BW233" i="5"/>
  <c r="AV233" i="5"/>
  <c r="BU233" i="5"/>
  <c r="AS233" i="5"/>
  <c r="BT233" i="5"/>
  <c r="BG233" i="5"/>
  <c r="BB233" i="5"/>
  <c r="BA233" i="5"/>
  <c r="AZ233" i="5"/>
  <c r="AY233" i="5"/>
  <c r="AX233" i="5"/>
  <c r="AW233" i="5"/>
  <c r="AU233" i="5"/>
  <c r="AR233" i="5"/>
  <c r="AQ233" i="5"/>
  <c r="AN233" i="5"/>
  <c r="AM233" i="5"/>
  <c r="AJ233" i="5"/>
  <c r="AI233" i="5"/>
  <c r="AH233" i="5"/>
  <c r="AG233" i="5"/>
  <c r="BD232" i="5"/>
  <c r="CD232" i="5"/>
  <c r="CH232" i="5"/>
  <c r="BF232" i="5"/>
  <c r="CF232" i="5"/>
  <c r="AO232" i="5"/>
  <c r="BY232" i="5"/>
  <c r="BC232" i="5"/>
  <c r="BW232" i="5"/>
  <c r="AV232" i="5"/>
  <c r="BU232" i="5"/>
  <c r="AS232" i="5"/>
  <c r="BT232" i="5"/>
  <c r="AR232" i="5"/>
  <c r="BR232" i="5"/>
  <c r="BG232" i="5"/>
  <c r="BB232" i="5"/>
  <c r="BA232" i="5"/>
  <c r="AZ232" i="5"/>
  <c r="AY232" i="5"/>
  <c r="AX232" i="5"/>
  <c r="AW232" i="5"/>
  <c r="AU232" i="5"/>
  <c r="AT232" i="5"/>
  <c r="AQ232" i="5"/>
  <c r="AN232" i="5"/>
  <c r="AM232" i="5"/>
  <c r="AJ232" i="5"/>
  <c r="AI232" i="5"/>
  <c r="AH232" i="5"/>
  <c r="AG232" i="5"/>
  <c r="CH231" i="5"/>
  <c r="BF231" i="5"/>
  <c r="CF231" i="5"/>
  <c r="AO231" i="5"/>
  <c r="BY231" i="5"/>
  <c r="BC231" i="5"/>
  <c r="BW231" i="5"/>
  <c r="AV231" i="5"/>
  <c r="BU231" i="5"/>
  <c r="AS231" i="5"/>
  <c r="BT231" i="5"/>
  <c r="BG231" i="5"/>
  <c r="BE231" i="5"/>
  <c r="BD231" i="5"/>
  <c r="BB231" i="5"/>
  <c r="BA231" i="5"/>
  <c r="AZ231" i="5"/>
  <c r="AY231" i="5"/>
  <c r="AX231" i="5"/>
  <c r="AW231" i="5"/>
  <c r="AU231" i="5"/>
  <c r="AT231" i="5"/>
  <c r="AR231" i="5"/>
  <c r="AQ231" i="5"/>
  <c r="AN231" i="5"/>
  <c r="AM231" i="5"/>
  <c r="AJ231" i="5"/>
  <c r="AI231" i="5"/>
  <c r="AH231" i="5"/>
  <c r="AG231" i="5"/>
  <c r="BG230" i="5"/>
  <c r="CC230" i="5"/>
  <c r="CH230" i="5"/>
  <c r="BF230" i="5"/>
  <c r="CF230" i="5"/>
  <c r="AO230" i="5"/>
  <c r="BY230" i="5"/>
  <c r="BC230" i="5"/>
  <c r="BW230" i="5"/>
  <c r="AV230" i="5"/>
  <c r="BU230" i="5"/>
  <c r="AS230" i="5"/>
  <c r="BT230" i="5"/>
  <c r="BE230" i="5"/>
  <c r="BD230" i="5"/>
  <c r="BB230" i="5"/>
  <c r="BA230" i="5"/>
  <c r="AZ230" i="5"/>
  <c r="AY230" i="5"/>
  <c r="AX230" i="5"/>
  <c r="AW230" i="5"/>
  <c r="AU230" i="5"/>
  <c r="AR230" i="5"/>
  <c r="AQ230" i="5"/>
  <c r="AN230" i="5"/>
  <c r="AM230" i="5"/>
  <c r="AJ230" i="5"/>
  <c r="AI230" i="5"/>
  <c r="AH230" i="5"/>
  <c r="AG230" i="5"/>
  <c r="BG229" i="5"/>
  <c r="CC229" i="5"/>
  <c r="CH229" i="5"/>
  <c r="BF229" i="5"/>
  <c r="CF229" i="5"/>
  <c r="AO229" i="5"/>
  <c r="BY229" i="5"/>
  <c r="BC229" i="5"/>
  <c r="BW229" i="5"/>
  <c r="AV229" i="5"/>
  <c r="BU229" i="5"/>
  <c r="AS229" i="5"/>
  <c r="BT229" i="5"/>
  <c r="BE229" i="5"/>
  <c r="BD229" i="5"/>
  <c r="BB229" i="5"/>
  <c r="BA229" i="5"/>
  <c r="AZ229" i="5"/>
  <c r="AY229" i="5"/>
  <c r="AX229" i="5"/>
  <c r="AW229" i="5"/>
  <c r="AU229" i="5"/>
  <c r="AR229" i="5"/>
  <c r="AQ229" i="5"/>
  <c r="AN229" i="5"/>
  <c r="AM229" i="5"/>
  <c r="AJ229" i="5"/>
  <c r="AI229" i="5"/>
  <c r="AH229" i="5"/>
  <c r="AG229" i="5"/>
  <c r="BD228" i="5"/>
  <c r="CD228" i="5"/>
  <c r="BG228" i="5"/>
  <c r="CC228" i="5"/>
  <c r="CH228" i="5"/>
  <c r="BF228" i="5"/>
  <c r="CF228" i="5"/>
  <c r="AO228" i="5"/>
  <c r="BY228" i="5"/>
  <c r="BC228" i="5"/>
  <c r="BW228" i="5"/>
  <c r="AV228" i="5"/>
  <c r="BU228" i="5"/>
  <c r="AS228" i="5"/>
  <c r="BT228" i="5"/>
  <c r="BE228" i="5"/>
  <c r="BB228" i="5"/>
  <c r="BA228" i="5"/>
  <c r="AZ228" i="5"/>
  <c r="AY228" i="5"/>
  <c r="AX228" i="5"/>
  <c r="AW228" i="5"/>
  <c r="AU228" i="5"/>
  <c r="AT228" i="5"/>
  <c r="AR228" i="5"/>
  <c r="AQ228" i="5"/>
  <c r="AN228" i="5"/>
  <c r="AM228" i="5"/>
  <c r="AJ228" i="5"/>
  <c r="AI228" i="5"/>
  <c r="AH228" i="5"/>
  <c r="AG228" i="5"/>
  <c r="BD227" i="5"/>
  <c r="CD227" i="5"/>
  <c r="CH227" i="5"/>
  <c r="BF227" i="5"/>
  <c r="CF227" i="5"/>
  <c r="AO227" i="5"/>
  <c r="BY227" i="5"/>
  <c r="BC227" i="5"/>
  <c r="BW227" i="5"/>
  <c r="AV227" i="5"/>
  <c r="BU227" i="5"/>
  <c r="AS227" i="5"/>
  <c r="BT227" i="5"/>
  <c r="AR227" i="5"/>
  <c r="BR227" i="5"/>
  <c r="BG227" i="5"/>
  <c r="BE227" i="5"/>
  <c r="BB227" i="5"/>
  <c r="BA227" i="5"/>
  <c r="AZ227" i="5"/>
  <c r="AY227" i="5"/>
  <c r="AX227" i="5"/>
  <c r="AW227" i="5"/>
  <c r="AU227" i="5"/>
  <c r="AT227" i="5"/>
  <c r="AQ227" i="5"/>
  <c r="AN227" i="5"/>
  <c r="AM227" i="5"/>
  <c r="AJ227" i="5"/>
  <c r="AI227" i="5"/>
  <c r="AH227" i="5"/>
  <c r="AG227" i="5"/>
  <c r="BG226" i="5"/>
  <c r="CC226" i="5"/>
  <c r="CH226" i="5"/>
  <c r="BF226" i="5"/>
  <c r="CF226" i="5"/>
  <c r="AO226" i="5"/>
  <c r="BY226" i="5"/>
  <c r="BC226" i="5"/>
  <c r="BW226" i="5"/>
  <c r="AV226" i="5"/>
  <c r="BU226" i="5"/>
  <c r="AS226" i="5"/>
  <c r="BT226" i="5"/>
  <c r="BE226" i="5"/>
  <c r="BD226" i="5"/>
  <c r="BB226" i="5"/>
  <c r="BA226" i="5"/>
  <c r="AZ226" i="5"/>
  <c r="AY226" i="5"/>
  <c r="AX226" i="5"/>
  <c r="AW226" i="5"/>
  <c r="AU226" i="5"/>
  <c r="AT226" i="5"/>
  <c r="AR226" i="5"/>
  <c r="AQ226" i="5"/>
  <c r="AN226" i="5"/>
  <c r="AM226" i="5"/>
  <c r="BG225" i="5"/>
  <c r="CC225" i="5"/>
  <c r="CH225" i="5"/>
  <c r="BF225" i="5"/>
  <c r="CF225" i="5"/>
  <c r="AO225" i="5"/>
  <c r="BY225" i="5"/>
  <c r="BC225" i="5"/>
  <c r="BW225" i="5"/>
  <c r="AV225" i="5"/>
  <c r="BU225" i="5"/>
  <c r="AS225" i="5"/>
  <c r="BT225" i="5"/>
  <c r="BE225" i="5"/>
  <c r="BD225" i="5"/>
  <c r="BB225" i="5"/>
  <c r="BA225" i="5"/>
  <c r="AZ225" i="5"/>
  <c r="AY225" i="5"/>
  <c r="AX225" i="5"/>
  <c r="AW225" i="5"/>
  <c r="AU225" i="5"/>
  <c r="AT225" i="5"/>
  <c r="AR225" i="5"/>
  <c r="AQ225" i="5"/>
  <c r="AN225" i="5"/>
  <c r="AM225" i="5"/>
  <c r="BG224" i="5"/>
  <c r="CC224" i="5"/>
  <c r="CH224" i="5"/>
  <c r="BF224" i="5"/>
  <c r="CF224" i="5"/>
  <c r="AO224" i="5"/>
  <c r="BY224" i="5"/>
  <c r="BC224" i="5"/>
  <c r="BW224" i="5"/>
  <c r="AV224" i="5"/>
  <c r="BU224" i="5"/>
  <c r="AS224" i="5"/>
  <c r="BT224" i="5"/>
  <c r="BE224" i="5"/>
  <c r="BD224" i="5"/>
  <c r="BB224" i="5"/>
  <c r="BA224" i="5"/>
  <c r="AZ224" i="5"/>
  <c r="AY224" i="5"/>
  <c r="AX224" i="5"/>
  <c r="AW224" i="5"/>
  <c r="AU224" i="5"/>
  <c r="AT224" i="5"/>
  <c r="AR224" i="5"/>
  <c r="AQ224" i="5"/>
  <c r="AN224" i="5"/>
  <c r="AM224" i="5"/>
  <c r="AH224" i="5"/>
  <c r="BG223" i="5"/>
  <c r="CC223" i="5"/>
  <c r="CH223" i="5"/>
  <c r="BF223" i="5"/>
  <c r="CF223" i="5"/>
  <c r="AO223" i="5"/>
  <c r="BY223" i="5"/>
  <c r="BC223" i="5"/>
  <c r="BW223" i="5"/>
  <c r="AV223" i="5"/>
  <c r="BU223" i="5"/>
  <c r="AS223" i="5"/>
  <c r="BT223" i="5"/>
  <c r="BE223" i="5"/>
  <c r="BD223" i="5"/>
  <c r="BB223" i="5"/>
  <c r="BA223" i="5"/>
  <c r="AZ223" i="5"/>
  <c r="AY223" i="5"/>
  <c r="AX223" i="5"/>
  <c r="AW223" i="5"/>
  <c r="AU223" i="5"/>
  <c r="AT223" i="5"/>
  <c r="AR223" i="5"/>
  <c r="AQ223" i="5"/>
  <c r="AN223" i="5"/>
  <c r="AM223" i="5"/>
  <c r="AI223" i="5"/>
  <c r="AH223" i="5"/>
  <c r="AG223" i="5"/>
  <c r="BD222" i="5"/>
  <c r="CD222" i="5"/>
  <c r="BG222" i="5"/>
  <c r="CC222" i="5"/>
  <c r="CH222" i="5"/>
  <c r="BF222" i="5"/>
  <c r="CF222" i="5"/>
  <c r="AO222" i="5"/>
  <c r="BY222" i="5"/>
  <c r="BC222" i="5"/>
  <c r="BW222" i="5"/>
  <c r="AV222" i="5"/>
  <c r="BU222" i="5"/>
  <c r="AS222" i="5"/>
  <c r="BT222" i="5"/>
  <c r="AR222" i="5"/>
  <c r="BR222" i="5"/>
  <c r="BE222" i="5"/>
  <c r="BB222" i="5"/>
  <c r="BA222" i="5"/>
  <c r="AZ222" i="5"/>
  <c r="AY222" i="5"/>
  <c r="AX222" i="5"/>
  <c r="AW222" i="5"/>
  <c r="AU222" i="5"/>
  <c r="AQ222" i="5"/>
  <c r="AN222" i="5"/>
  <c r="AM222" i="5"/>
  <c r="AH222" i="5"/>
  <c r="AG222" i="5"/>
  <c r="CH221" i="5"/>
  <c r="BF221" i="5"/>
  <c r="CF221" i="5"/>
  <c r="AO221" i="5"/>
  <c r="BY221" i="5"/>
  <c r="BC221" i="5"/>
  <c r="BW221" i="5"/>
  <c r="AV221" i="5"/>
  <c r="BU221" i="5"/>
  <c r="AS221" i="5"/>
  <c r="BT221" i="5"/>
  <c r="BH221" i="5"/>
  <c r="BG221" i="5"/>
  <c r="BE221" i="5"/>
  <c r="BD221" i="5"/>
  <c r="BB221" i="5"/>
  <c r="BA221" i="5"/>
  <c r="AZ221" i="5"/>
  <c r="AY221" i="5"/>
  <c r="AX221" i="5"/>
  <c r="AW221" i="5"/>
  <c r="AT221" i="5"/>
  <c r="AR221" i="5"/>
  <c r="AQ221" i="5"/>
  <c r="AN221" i="5"/>
  <c r="AM221" i="5"/>
  <c r="AH221" i="5"/>
  <c r="CH220" i="5"/>
  <c r="BF220" i="5"/>
  <c r="CF220" i="5"/>
  <c r="AO220" i="5"/>
  <c r="BY220" i="5"/>
  <c r="BC220" i="5"/>
  <c r="BW220" i="5"/>
  <c r="AV220" i="5"/>
  <c r="BU220" i="5"/>
  <c r="AS220" i="5"/>
  <c r="BT220" i="5"/>
  <c r="AR220" i="5"/>
  <c r="BR220" i="5"/>
  <c r="BH220" i="5"/>
  <c r="BG220" i="5"/>
  <c r="BE220" i="5"/>
  <c r="BD220" i="5"/>
  <c r="BB220" i="5"/>
  <c r="BA220" i="5"/>
  <c r="AZ220" i="5"/>
  <c r="AY220" i="5"/>
  <c r="AX220" i="5"/>
  <c r="AW220" i="5"/>
  <c r="AT220" i="5"/>
  <c r="AQ220" i="5"/>
  <c r="AN220" i="5"/>
  <c r="AM220" i="5"/>
  <c r="AI220" i="5"/>
  <c r="AH220" i="5"/>
  <c r="AG220" i="5"/>
  <c r="BD219" i="5"/>
  <c r="CD219" i="5"/>
  <c r="CH219" i="5"/>
  <c r="BF219" i="5"/>
  <c r="CF219" i="5"/>
  <c r="AO219" i="5"/>
  <c r="BY219" i="5"/>
  <c r="BC219" i="5"/>
  <c r="BW219" i="5"/>
  <c r="AV219" i="5"/>
  <c r="BU219" i="5"/>
  <c r="AS219" i="5"/>
  <c r="BT219" i="5"/>
  <c r="AR219" i="5"/>
  <c r="BR219" i="5"/>
  <c r="BH219" i="5"/>
  <c r="BG219" i="5"/>
  <c r="AZ219" i="5"/>
  <c r="AY219" i="5"/>
  <c r="AX219" i="5"/>
  <c r="AQ219" i="5"/>
  <c r="AN219" i="5"/>
  <c r="AM219" i="5"/>
  <c r="AJ219" i="5"/>
  <c r="AI219" i="5"/>
  <c r="AH219" i="5"/>
  <c r="AG219" i="5"/>
  <c r="BD218" i="5"/>
  <c r="CD218" i="5"/>
  <c r="CH218" i="5"/>
  <c r="BF218" i="5"/>
  <c r="CF218" i="5"/>
  <c r="AO218" i="5"/>
  <c r="BY218" i="5"/>
  <c r="BC218" i="5"/>
  <c r="BW218" i="5"/>
  <c r="AV218" i="5"/>
  <c r="BU218" i="5"/>
  <c r="AS218" i="5"/>
  <c r="BT218" i="5"/>
  <c r="BH218" i="5"/>
  <c r="BG218" i="5"/>
  <c r="BB218" i="5"/>
  <c r="BA218" i="5"/>
  <c r="AZ218" i="5"/>
  <c r="AY218" i="5"/>
  <c r="AX218" i="5"/>
  <c r="AW218" i="5"/>
  <c r="AT218" i="5"/>
  <c r="AR218" i="5"/>
  <c r="AQ218" i="5"/>
  <c r="AN218" i="5"/>
  <c r="AM218" i="5"/>
  <c r="AI218" i="5"/>
  <c r="AH218" i="5"/>
  <c r="AG218" i="5"/>
  <c r="BG217" i="5"/>
  <c r="CC217" i="5"/>
  <c r="CH217" i="5"/>
  <c r="BF217" i="5"/>
  <c r="CF217" i="5"/>
  <c r="AO217" i="5"/>
  <c r="BY217" i="5"/>
  <c r="BC217" i="5"/>
  <c r="BW217" i="5"/>
  <c r="AV217" i="5"/>
  <c r="BU217" i="5"/>
  <c r="AS217" i="5"/>
  <c r="BT217" i="5"/>
  <c r="BH217" i="5"/>
  <c r="BE217" i="5"/>
  <c r="BD217" i="5"/>
  <c r="BB217" i="5"/>
  <c r="BA217" i="5"/>
  <c r="AZ217" i="5"/>
  <c r="AY217" i="5"/>
  <c r="AX217" i="5"/>
  <c r="AW217" i="5"/>
  <c r="AT217" i="5"/>
  <c r="AR217" i="5"/>
  <c r="AQ217" i="5"/>
  <c r="AN217" i="5"/>
  <c r="AM217" i="5"/>
  <c r="AI217" i="5"/>
  <c r="AH217" i="5"/>
  <c r="AG217" i="5"/>
  <c r="CH216" i="5"/>
  <c r="BF216" i="5"/>
  <c r="CF216" i="5"/>
  <c r="AO216" i="5"/>
  <c r="BY216" i="5"/>
  <c r="BC216" i="5"/>
  <c r="BW216" i="5"/>
  <c r="AV216" i="5"/>
  <c r="BU216" i="5"/>
  <c r="AS216" i="5"/>
  <c r="BT216" i="5"/>
  <c r="BH216" i="5"/>
  <c r="BG216" i="5"/>
  <c r="BE216" i="5"/>
  <c r="BD216" i="5"/>
  <c r="BB216" i="5"/>
  <c r="BA216" i="5"/>
  <c r="AZ216" i="5"/>
  <c r="AY216" i="5"/>
  <c r="AX216" i="5"/>
  <c r="AW216" i="5"/>
  <c r="AT216" i="5"/>
  <c r="AR216" i="5"/>
  <c r="AQ216" i="5"/>
  <c r="AN216" i="5"/>
  <c r="AM216" i="5"/>
  <c r="AJ216" i="5"/>
  <c r="AI216" i="5"/>
  <c r="AH216" i="5"/>
  <c r="AG216" i="5"/>
  <c r="BD215" i="5"/>
  <c r="CD215" i="5"/>
  <c r="CH215" i="5"/>
  <c r="BF215" i="5"/>
  <c r="CF215" i="5"/>
  <c r="AO215" i="5"/>
  <c r="BY215" i="5"/>
  <c r="BC215" i="5"/>
  <c r="BW215" i="5"/>
  <c r="AV215" i="5"/>
  <c r="BU215" i="5"/>
  <c r="AS215" i="5"/>
  <c r="BT215" i="5"/>
  <c r="BH215" i="5"/>
  <c r="BG215" i="5"/>
  <c r="BB215" i="5"/>
  <c r="BA215" i="5"/>
  <c r="AZ215" i="5"/>
  <c r="AY215" i="5"/>
  <c r="AX215" i="5"/>
  <c r="AW215" i="5"/>
  <c r="AT215" i="5"/>
  <c r="AR215" i="5"/>
  <c r="AQ215" i="5"/>
  <c r="AN215" i="5"/>
  <c r="AM215" i="5"/>
  <c r="AJ215" i="5"/>
  <c r="AI215" i="5"/>
  <c r="AH215" i="5"/>
  <c r="AG215" i="5"/>
  <c r="BD214" i="5"/>
  <c r="CD214" i="5"/>
  <c r="CH214" i="5"/>
  <c r="BF214" i="5"/>
  <c r="CF214" i="5"/>
  <c r="AO214" i="5"/>
  <c r="BY214" i="5"/>
  <c r="BC214" i="5"/>
  <c r="BW214" i="5"/>
  <c r="AV214" i="5"/>
  <c r="BU214" i="5"/>
  <c r="AS214" i="5"/>
  <c r="BT214" i="5"/>
  <c r="BH214" i="5"/>
  <c r="BG214" i="5"/>
  <c r="BB214" i="5"/>
  <c r="BA214" i="5"/>
  <c r="AZ214" i="5"/>
  <c r="AY214" i="5"/>
  <c r="AX214" i="5"/>
  <c r="AT214" i="5"/>
  <c r="AR214" i="5"/>
  <c r="AQ214" i="5"/>
  <c r="AN214" i="5"/>
  <c r="AM214" i="5"/>
  <c r="AJ214" i="5"/>
  <c r="AI214" i="5"/>
  <c r="AH214" i="5"/>
  <c r="AG214" i="5"/>
  <c r="BD213" i="5"/>
  <c r="CD213" i="5"/>
  <c r="BG213" i="5"/>
  <c r="CC213" i="5"/>
  <c r="CH213" i="5"/>
  <c r="BF213" i="5"/>
  <c r="CF213" i="5"/>
  <c r="AO213" i="5"/>
  <c r="BY213" i="5"/>
  <c r="BC213" i="5"/>
  <c r="BW213" i="5"/>
  <c r="AV213" i="5"/>
  <c r="BU213" i="5"/>
  <c r="AS213" i="5"/>
  <c r="BT213" i="5"/>
  <c r="BH213" i="5"/>
  <c r="BE213" i="5"/>
  <c r="BB213" i="5"/>
  <c r="BA213" i="5"/>
  <c r="AZ213" i="5"/>
  <c r="AY213" i="5"/>
  <c r="AX213" i="5"/>
  <c r="AR213" i="5"/>
  <c r="AQ213" i="5"/>
  <c r="AN213" i="5"/>
  <c r="AM213" i="5"/>
  <c r="AJ213" i="5"/>
  <c r="AI213" i="5"/>
  <c r="AH213" i="5"/>
  <c r="AG213" i="5"/>
  <c r="BD212" i="5"/>
  <c r="CD212" i="5"/>
  <c r="CH212" i="5"/>
  <c r="BF212" i="5"/>
  <c r="CF212" i="5"/>
  <c r="AO212" i="5"/>
  <c r="BY212" i="5"/>
  <c r="BC212" i="5"/>
  <c r="BW212" i="5"/>
  <c r="AV212" i="5"/>
  <c r="BU212" i="5"/>
  <c r="AS212" i="5"/>
  <c r="BT212" i="5"/>
  <c r="AR212" i="5"/>
  <c r="BR212" i="5"/>
  <c r="BH212" i="5"/>
  <c r="BG212" i="5"/>
  <c r="BB212" i="5"/>
  <c r="BA212" i="5"/>
  <c r="AZ212" i="5"/>
  <c r="AY212" i="5"/>
  <c r="AX212" i="5"/>
  <c r="AW212" i="5"/>
  <c r="AT212" i="5"/>
  <c r="AQ212" i="5"/>
  <c r="AN212" i="5"/>
  <c r="AM212" i="5"/>
  <c r="AJ212" i="5"/>
  <c r="AI212" i="5"/>
  <c r="AH212" i="5"/>
  <c r="AG212" i="5"/>
  <c r="CH211" i="5"/>
  <c r="BF211" i="5"/>
  <c r="CF211" i="5"/>
  <c r="AO211" i="5"/>
  <c r="BY211" i="5"/>
  <c r="BC211" i="5"/>
  <c r="BW211" i="5"/>
  <c r="AV211" i="5"/>
  <c r="BU211" i="5"/>
  <c r="AS211" i="5"/>
  <c r="BT211" i="5"/>
  <c r="BH211" i="5"/>
  <c r="BG211" i="5"/>
  <c r="BE211" i="5"/>
  <c r="BD211" i="5"/>
  <c r="BB211" i="5"/>
  <c r="BA211" i="5"/>
  <c r="AZ211" i="5"/>
  <c r="AY211" i="5"/>
  <c r="AX211" i="5"/>
  <c r="AW211" i="5"/>
  <c r="AT211" i="5"/>
  <c r="AR211" i="5"/>
  <c r="AQ211" i="5"/>
  <c r="AN211" i="5"/>
  <c r="AM211" i="5"/>
  <c r="BD210" i="5"/>
  <c r="CD210" i="5"/>
  <c r="BG210" i="5"/>
  <c r="CC210" i="5"/>
  <c r="CH210" i="5"/>
  <c r="BF210" i="5"/>
  <c r="CF210" i="5"/>
  <c r="AO210" i="5"/>
  <c r="BY210" i="5"/>
  <c r="BC210" i="5"/>
  <c r="BW210" i="5"/>
  <c r="AV210" i="5"/>
  <c r="BU210" i="5"/>
  <c r="AS210" i="5"/>
  <c r="BT210" i="5"/>
  <c r="BH210" i="5"/>
  <c r="BB210" i="5"/>
  <c r="BA210" i="5"/>
  <c r="AZ210" i="5"/>
  <c r="AY210" i="5"/>
  <c r="AX210" i="5"/>
  <c r="AW210" i="5"/>
  <c r="AR210" i="5"/>
  <c r="AQ210" i="5"/>
  <c r="AN210" i="5"/>
  <c r="AM210" i="5"/>
  <c r="AJ210" i="5"/>
  <c r="AI210" i="5"/>
  <c r="AH210" i="5"/>
  <c r="AG210" i="5"/>
  <c r="BD209" i="5"/>
  <c r="CD209" i="5"/>
  <c r="BG209" i="5"/>
  <c r="CC209" i="5"/>
  <c r="CH209" i="5"/>
  <c r="BF209" i="5"/>
  <c r="CF209" i="5"/>
  <c r="AO209" i="5"/>
  <c r="BY209" i="5"/>
  <c r="BC209" i="5"/>
  <c r="BW209" i="5"/>
  <c r="AV209" i="5"/>
  <c r="BU209" i="5"/>
  <c r="AS209" i="5"/>
  <c r="BT209" i="5"/>
  <c r="AR209" i="5"/>
  <c r="BR209" i="5"/>
  <c r="BH209" i="5"/>
  <c r="BE209" i="5"/>
  <c r="BB209" i="5"/>
  <c r="BA209" i="5"/>
  <c r="AZ209" i="5"/>
  <c r="AY209" i="5"/>
  <c r="AX209" i="5"/>
  <c r="AW209" i="5"/>
  <c r="AQ209" i="5"/>
  <c r="AN209" i="5"/>
  <c r="AM209" i="5"/>
  <c r="AJ209" i="5"/>
  <c r="AI209" i="5"/>
  <c r="AH209" i="5"/>
  <c r="AG209" i="5"/>
  <c r="BD208" i="5"/>
  <c r="CD208" i="5"/>
  <c r="BG208" i="5"/>
  <c r="CC208" i="5"/>
  <c r="CH208" i="5"/>
  <c r="BF208" i="5"/>
  <c r="CF208" i="5"/>
  <c r="AO208" i="5"/>
  <c r="BY208" i="5"/>
  <c r="BC208" i="5"/>
  <c r="BW208" i="5"/>
  <c r="AV208" i="5"/>
  <c r="BU208" i="5"/>
  <c r="AS208" i="5"/>
  <c r="BT208" i="5"/>
  <c r="BH208" i="5"/>
  <c r="BE208" i="5"/>
  <c r="BB208" i="5"/>
  <c r="BA208" i="5"/>
  <c r="AZ208" i="5"/>
  <c r="AY208" i="5"/>
  <c r="AX208" i="5"/>
  <c r="AW208" i="5"/>
  <c r="AT208" i="5"/>
  <c r="AR208" i="5"/>
  <c r="AQ208" i="5"/>
  <c r="AN208" i="5"/>
  <c r="AM208" i="5"/>
  <c r="AJ208" i="5"/>
  <c r="AI208" i="5"/>
  <c r="AH208" i="5"/>
  <c r="AG208" i="5"/>
  <c r="BD207" i="5"/>
  <c r="CD207" i="5"/>
  <c r="BG207" i="5"/>
  <c r="CC207" i="5"/>
  <c r="CH207" i="5"/>
  <c r="BF207" i="5"/>
  <c r="CF207" i="5"/>
  <c r="AO207" i="5"/>
  <c r="BY207" i="5"/>
  <c r="BC207" i="5"/>
  <c r="BW207" i="5"/>
  <c r="AV207" i="5"/>
  <c r="BU207" i="5"/>
  <c r="AS207" i="5"/>
  <c r="BT207" i="5"/>
  <c r="BH207" i="5"/>
  <c r="BE207" i="5"/>
  <c r="BB207" i="5"/>
  <c r="BA207" i="5"/>
  <c r="AZ207" i="5"/>
  <c r="AY207" i="5"/>
  <c r="AX207" i="5"/>
  <c r="AW207" i="5"/>
  <c r="AT207" i="5"/>
  <c r="AR207" i="5"/>
  <c r="AQ207" i="5"/>
  <c r="AN207" i="5"/>
  <c r="AM207" i="5"/>
  <c r="AJ207" i="5"/>
  <c r="AI207" i="5"/>
  <c r="AH207" i="5"/>
  <c r="AG207" i="5"/>
  <c r="CH206" i="5"/>
  <c r="BF206" i="5"/>
  <c r="CF206" i="5"/>
  <c r="AO206" i="5"/>
  <c r="BY206" i="5"/>
  <c r="BC206" i="5"/>
  <c r="BW206" i="5"/>
  <c r="AV206" i="5"/>
  <c r="BU206" i="5"/>
  <c r="AS206" i="5"/>
  <c r="BT206" i="5"/>
  <c r="BH206" i="5"/>
  <c r="BG206" i="5"/>
  <c r="BE206" i="5"/>
  <c r="BD206" i="5"/>
  <c r="BB206" i="5"/>
  <c r="BA206" i="5"/>
  <c r="AZ206" i="5"/>
  <c r="AY206" i="5"/>
  <c r="AX206" i="5"/>
  <c r="AW206" i="5"/>
  <c r="AT206" i="5"/>
  <c r="AR206" i="5"/>
  <c r="AQ206" i="5"/>
  <c r="AN206" i="5"/>
  <c r="AM206" i="5"/>
  <c r="BD205" i="5"/>
  <c r="CD205" i="5"/>
  <c r="CH205" i="5"/>
  <c r="BF205" i="5"/>
  <c r="CF205" i="5"/>
  <c r="AO205" i="5"/>
  <c r="BY205" i="5"/>
  <c r="BC205" i="5"/>
  <c r="BW205" i="5"/>
  <c r="AS205" i="5"/>
  <c r="BT205" i="5"/>
  <c r="AR205" i="5"/>
  <c r="BR205" i="5"/>
  <c r="BH205" i="5"/>
  <c r="BG205" i="5"/>
  <c r="BE205" i="5"/>
  <c r="BB205" i="5"/>
  <c r="BA205" i="5"/>
  <c r="AZ205" i="5"/>
  <c r="AY205" i="5"/>
  <c r="AX205" i="5"/>
  <c r="AW205" i="5"/>
  <c r="AQ205" i="5"/>
  <c r="AN205" i="5"/>
  <c r="AM205" i="5"/>
  <c r="AJ205" i="5"/>
  <c r="AI205" i="5"/>
  <c r="BD204" i="5"/>
  <c r="CD204" i="5"/>
  <c r="CH204" i="5"/>
  <c r="BF204" i="5"/>
  <c r="CF204" i="5"/>
  <c r="AO204" i="5"/>
  <c r="BY204" i="5"/>
  <c r="BC204" i="5"/>
  <c r="BW204" i="5"/>
  <c r="AS204" i="5"/>
  <c r="BT204" i="5"/>
  <c r="BH204" i="5"/>
  <c r="BG204" i="5"/>
  <c r="BE204" i="5"/>
  <c r="BB204" i="5"/>
  <c r="BA204" i="5"/>
  <c r="AZ204" i="5"/>
  <c r="AY204" i="5"/>
  <c r="AX204" i="5"/>
  <c r="AW204" i="5"/>
  <c r="AT204" i="5"/>
  <c r="AR204" i="5"/>
  <c r="AQ204" i="5"/>
  <c r="AN204" i="5"/>
  <c r="AM204" i="5"/>
  <c r="BG203" i="5"/>
  <c r="CC203" i="5"/>
  <c r="CH203" i="5"/>
  <c r="BF203" i="5"/>
  <c r="CF203" i="5"/>
  <c r="AO203" i="5"/>
  <c r="BY203" i="5"/>
  <c r="BC203" i="5"/>
  <c r="BW203" i="5"/>
  <c r="AS203" i="5"/>
  <c r="BT203" i="5"/>
  <c r="AR203" i="5"/>
  <c r="BR203" i="5"/>
  <c r="BH203" i="5"/>
  <c r="BE203" i="5"/>
  <c r="BD203" i="5"/>
  <c r="BB203" i="5"/>
  <c r="BA203" i="5"/>
  <c r="AZ203" i="5"/>
  <c r="AY203" i="5"/>
  <c r="AX203" i="5"/>
  <c r="AT203" i="5"/>
  <c r="AQ203" i="5"/>
  <c r="AN203" i="5"/>
  <c r="AM203" i="5"/>
  <c r="AI203" i="5"/>
  <c r="BD202" i="5"/>
  <c r="CD202" i="5"/>
  <c r="CH202" i="5"/>
  <c r="BF202" i="5"/>
  <c r="CF202" i="5"/>
  <c r="AO202" i="5"/>
  <c r="BY202" i="5"/>
  <c r="BC202" i="5"/>
  <c r="BW202" i="5"/>
  <c r="AS202" i="5"/>
  <c r="BT202" i="5"/>
  <c r="BH202" i="5"/>
  <c r="BG202" i="5"/>
  <c r="BE202" i="5"/>
  <c r="BB202" i="5"/>
  <c r="BA202" i="5"/>
  <c r="AZ202" i="5"/>
  <c r="AY202" i="5"/>
  <c r="AX202" i="5"/>
  <c r="AW202" i="5"/>
  <c r="AT202" i="5"/>
  <c r="AR202" i="5"/>
  <c r="AQ202" i="5"/>
  <c r="AN202" i="5"/>
  <c r="AM202" i="5"/>
  <c r="AI202" i="5"/>
  <c r="BD201" i="5"/>
  <c r="CD201" i="5"/>
  <c r="CH201" i="5"/>
  <c r="BF201" i="5"/>
  <c r="CF201" i="5"/>
  <c r="AO201" i="5"/>
  <c r="BY201" i="5"/>
  <c r="BC201" i="5"/>
  <c r="BW201" i="5"/>
  <c r="AS201" i="5"/>
  <c r="BT201" i="5"/>
  <c r="BH201" i="5"/>
  <c r="BG201" i="5"/>
  <c r="BE201" i="5"/>
  <c r="BB201" i="5"/>
  <c r="BA201" i="5"/>
  <c r="AZ201" i="5"/>
  <c r="AY201" i="5"/>
  <c r="AX201" i="5"/>
  <c r="AW201" i="5"/>
  <c r="AR201" i="5"/>
  <c r="AQ201" i="5"/>
  <c r="AN201" i="5"/>
  <c r="AM201" i="5"/>
  <c r="BD200" i="5"/>
  <c r="CD200" i="5"/>
  <c r="BG200" i="5"/>
  <c r="CC200" i="5"/>
  <c r="CH200" i="5"/>
  <c r="BF200" i="5"/>
  <c r="CF200" i="5"/>
  <c r="AO200" i="5"/>
  <c r="BY200" i="5"/>
  <c r="BC200" i="5"/>
  <c r="BW200" i="5"/>
  <c r="AS200" i="5"/>
  <c r="BT200" i="5"/>
  <c r="BH200" i="5"/>
  <c r="BE200" i="5"/>
  <c r="BA200" i="5"/>
  <c r="AZ200" i="5"/>
  <c r="AY200" i="5"/>
  <c r="AX200" i="5"/>
  <c r="AW200" i="5"/>
  <c r="AT200" i="5"/>
  <c r="AR200" i="5"/>
  <c r="AQ200" i="5"/>
  <c r="AN200" i="5"/>
  <c r="AM200" i="5"/>
  <c r="AJ200" i="5"/>
  <c r="AI200" i="5"/>
  <c r="BD199" i="5"/>
  <c r="CD199" i="5"/>
  <c r="BG199" i="5"/>
  <c r="CC199" i="5"/>
  <c r="CH199" i="5"/>
  <c r="BF199" i="5"/>
  <c r="CF199" i="5"/>
  <c r="AO199" i="5"/>
  <c r="BY199" i="5"/>
  <c r="BC199" i="5"/>
  <c r="BW199" i="5"/>
  <c r="AS199" i="5"/>
  <c r="BT199" i="5"/>
  <c r="BH199" i="5"/>
  <c r="BE199" i="5"/>
  <c r="BB199" i="5"/>
  <c r="BA199" i="5"/>
  <c r="AZ199" i="5"/>
  <c r="AY199" i="5"/>
  <c r="AX199" i="5"/>
  <c r="AW199" i="5"/>
  <c r="AT199" i="5"/>
  <c r="AR199" i="5"/>
  <c r="AQ199" i="5"/>
  <c r="AN199" i="5"/>
  <c r="AM199" i="5"/>
  <c r="AJ199" i="5"/>
  <c r="AI199" i="5"/>
  <c r="BD198" i="5"/>
  <c r="CD198" i="5"/>
  <c r="CH198" i="5"/>
  <c r="BF198" i="5"/>
  <c r="CF198" i="5"/>
  <c r="AO198" i="5"/>
  <c r="BY198" i="5"/>
  <c r="BC198" i="5"/>
  <c r="BW198" i="5"/>
  <c r="AS198" i="5"/>
  <c r="BT198" i="5"/>
  <c r="AR198" i="5"/>
  <c r="BR198" i="5"/>
  <c r="BH198" i="5"/>
  <c r="BG198" i="5"/>
  <c r="BE198" i="5"/>
  <c r="BB198" i="5"/>
  <c r="BA198" i="5"/>
  <c r="AZ198" i="5"/>
  <c r="AY198" i="5"/>
  <c r="AX198" i="5"/>
  <c r="AW198" i="5"/>
  <c r="AT198" i="5"/>
  <c r="AQ198" i="5"/>
  <c r="AN198" i="5"/>
  <c r="AM198" i="5"/>
  <c r="AJ198" i="5"/>
  <c r="AI198" i="5"/>
  <c r="BD197" i="5"/>
  <c r="CD197" i="5"/>
  <c r="BG197" i="5"/>
  <c r="CC197" i="5"/>
  <c r="CH197" i="5"/>
  <c r="BF197" i="5"/>
  <c r="CF197" i="5"/>
  <c r="AO197" i="5"/>
  <c r="BY197" i="5"/>
  <c r="BC197" i="5"/>
  <c r="BW197" i="5"/>
  <c r="AS197" i="5"/>
  <c r="BT197" i="5"/>
  <c r="AR197" i="5"/>
  <c r="BR197" i="5"/>
  <c r="BH197" i="5"/>
  <c r="BE197" i="5"/>
  <c r="BB197" i="5"/>
  <c r="BA197" i="5"/>
  <c r="AZ197" i="5"/>
  <c r="AY197" i="5"/>
  <c r="AX197" i="5"/>
  <c r="AW197" i="5"/>
  <c r="AT197" i="5"/>
  <c r="AQ197" i="5"/>
  <c r="AN197" i="5"/>
  <c r="AM197" i="5"/>
  <c r="AJ197" i="5"/>
  <c r="AI197" i="5"/>
  <c r="CH196" i="5"/>
  <c r="BF196" i="5"/>
  <c r="CF196" i="5"/>
  <c r="AO196" i="5"/>
  <c r="BY196" i="5"/>
  <c r="BC196" i="5"/>
  <c r="BW196" i="5"/>
  <c r="AS196" i="5"/>
  <c r="BT196" i="5"/>
  <c r="BH196" i="5"/>
  <c r="BG196" i="5"/>
  <c r="BE196" i="5"/>
  <c r="BD196" i="5"/>
  <c r="BB196" i="5"/>
  <c r="BA196" i="5"/>
  <c r="AZ196" i="5"/>
  <c r="AY196" i="5"/>
  <c r="AX196" i="5"/>
  <c r="AU196" i="5"/>
  <c r="AT196" i="5"/>
  <c r="AR196" i="5"/>
  <c r="AQ196" i="5"/>
  <c r="AN196" i="5"/>
  <c r="AM196" i="5"/>
  <c r="AJ196" i="5"/>
  <c r="AI196" i="5"/>
  <c r="BD195" i="5"/>
  <c r="CD195" i="5"/>
  <c r="CH195" i="5"/>
  <c r="BF195" i="5"/>
  <c r="CF195" i="5"/>
  <c r="AO195" i="5"/>
  <c r="BY195" i="5"/>
  <c r="BC195" i="5"/>
  <c r="BW195" i="5"/>
  <c r="AV195" i="5"/>
  <c r="BU195" i="5"/>
  <c r="AS195" i="5"/>
  <c r="BT195" i="5"/>
  <c r="BH195" i="5"/>
  <c r="BG195" i="5"/>
  <c r="BE195" i="5"/>
  <c r="BB195" i="5"/>
  <c r="BA195" i="5"/>
  <c r="AZ195" i="5"/>
  <c r="AY195" i="5"/>
  <c r="AX195" i="5"/>
  <c r="AU195" i="5"/>
  <c r="AT195" i="5"/>
  <c r="AR195" i="5"/>
  <c r="AQ195" i="5"/>
  <c r="AN195" i="5"/>
  <c r="AM195" i="5"/>
  <c r="AI195" i="5"/>
  <c r="AH195" i="5"/>
  <c r="AG195" i="5"/>
  <c r="BD194" i="5"/>
  <c r="CD194" i="5"/>
  <c r="CH194" i="5"/>
  <c r="BF194" i="5"/>
  <c r="CF194" i="5"/>
  <c r="AO194" i="5"/>
  <c r="BY194" i="5"/>
  <c r="BC194" i="5"/>
  <c r="BW194" i="5"/>
  <c r="AV194" i="5"/>
  <c r="BU194" i="5"/>
  <c r="AS194" i="5"/>
  <c r="BT194" i="5"/>
  <c r="BH194" i="5"/>
  <c r="BG194" i="5"/>
  <c r="BE194" i="5"/>
  <c r="BB194" i="5"/>
  <c r="BA194" i="5"/>
  <c r="AZ194" i="5"/>
  <c r="AY194" i="5"/>
  <c r="AX194" i="5"/>
  <c r="AW194" i="5"/>
  <c r="AU194" i="5"/>
  <c r="AT194" i="5"/>
  <c r="AR194" i="5"/>
  <c r="AQ194" i="5"/>
  <c r="AN194" i="5"/>
  <c r="AM194" i="5"/>
  <c r="AJ194" i="5"/>
  <c r="AI194" i="5"/>
  <c r="AH194" i="5"/>
  <c r="AG194" i="5"/>
  <c r="BG193" i="5"/>
  <c r="CC193" i="5"/>
  <c r="CH193" i="5"/>
  <c r="BF193" i="5"/>
  <c r="CF193" i="5"/>
  <c r="AO193" i="5"/>
  <c r="BY193" i="5"/>
  <c r="BC193" i="5"/>
  <c r="BW193" i="5"/>
  <c r="AV193" i="5"/>
  <c r="BU193" i="5"/>
  <c r="AS193" i="5"/>
  <c r="BT193" i="5"/>
  <c r="BH193" i="5"/>
  <c r="BE193" i="5"/>
  <c r="BD193" i="5"/>
  <c r="BB193" i="5"/>
  <c r="BA193" i="5"/>
  <c r="AZ193" i="5"/>
  <c r="AY193" i="5"/>
  <c r="AX193" i="5"/>
  <c r="AU193" i="5"/>
  <c r="AT193" i="5"/>
  <c r="AR193" i="5"/>
  <c r="AQ193" i="5"/>
  <c r="AN193" i="5"/>
  <c r="AM193" i="5"/>
  <c r="CH192" i="5"/>
  <c r="BF192" i="5"/>
  <c r="CF192" i="5"/>
  <c r="AO192" i="5"/>
  <c r="BY192" i="5"/>
  <c r="BC192" i="5"/>
  <c r="BW192" i="5"/>
  <c r="AV192" i="5"/>
  <c r="BU192" i="5"/>
  <c r="AS192" i="5"/>
  <c r="BT192" i="5"/>
  <c r="BH192" i="5"/>
  <c r="BG192" i="5"/>
  <c r="BE192" i="5"/>
  <c r="BD192" i="5"/>
  <c r="BB192" i="5"/>
  <c r="BA192" i="5"/>
  <c r="AZ192" i="5"/>
  <c r="AY192" i="5"/>
  <c r="AX192" i="5"/>
  <c r="AW192" i="5"/>
  <c r="AU192" i="5"/>
  <c r="AT192" i="5"/>
  <c r="AR192" i="5"/>
  <c r="AQ192" i="5"/>
  <c r="AN192" i="5"/>
  <c r="AM192" i="5"/>
  <c r="AJ192" i="5"/>
  <c r="AI192" i="5"/>
  <c r="AH192" i="5"/>
  <c r="AG192" i="5"/>
  <c r="BG191" i="5"/>
  <c r="CC191" i="5"/>
  <c r="CH191" i="5"/>
  <c r="BF191" i="5"/>
  <c r="CF191" i="5"/>
  <c r="AO191" i="5"/>
  <c r="BY191" i="5"/>
  <c r="BC191" i="5"/>
  <c r="BW191" i="5"/>
  <c r="AV191" i="5"/>
  <c r="BU191" i="5"/>
  <c r="AS191" i="5"/>
  <c r="BT191" i="5"/>
  <c r="BH191" i="5"/>
  <c r="BE191" i="5"/>
  <c r="BD191" i="5"/>
  <c r="BB191" i="5"/>
  <c r="BA191" i="5"/>
  <c r="AZ191" i="5"/>
  <c r="AY191" i="5"/>
  <c r="AX191" i="5"/>
  <c r="AW191" i="5"/>
  <c r="AU191" i="5"/>
  <c r="AT191" i="5"/>
  <c r="AR191" i="5"/>
  <c r="AQ191" i="5"/>
  <c r="AN191" i="5"/>
  <c r="AM191" i="5"/>
  <c r="AJ191" i="5"/>
  <c r="AI191" i="5"/>
  <c r="AH191" i="5"/>
  <c r="AG191" i="5"/>
  <c r="CH190" i="5"/>
  <c r="BF190" i="5"/>
  <c r="CF190" i="5"/>
  <c r="AO190" i="5"/>
  <c r="BY190" i="5"/>
  <c r="BC190" i="5"/>
  <c r="BW190" i="5"/>
  <c r="AV190" i="5"/>
  <c r="BU190" i="5"/>
  <c r="AS190" i="5"/>
  <c r="BT190" i="5"/>
  <c r="BH190" i="5"/>
  <c r="BG190" i="5"/>
  <c r="BE190" i="5"/>
  <c r="BD190" i="5"/>
  <c r="BB190" i="5"/>
  <c r="BA190" i="5"/>
  <c r="AZ190" i="5"/>
  <c r="AY190" i="5"/>
  <c r="AX190" i="5"/>
  <c r="AW190" i="5"/>
  <c r="AU190" i="5"/>
  <c r="AT190" i="5"/>
  <c r="AR190" i="5"/>
  <c r="AQ190" i="5"/>
  <c r="AN190" i="5"/>
  <c r="AM190" i="5"/>
  <c r="AJ190" i="5"/>
  <c r="AI190" i="5"/>
  <c r="AH190" i="5"/>
  <c r="AG190" i="5"/>
  <c r="CH189" i="5"/>
  <c r="BF189" i="5"/>
  <c r="CF189" i="5"/>
  <c r="AO189" i="5"/>
  <c r="BY189" i="5"/>
  <c r="BC189" i="5"/>
  <c r="BW189" i="5"/>
  <c r="AV189" i="5"/>
  <c r="BU189" i="5"/>
  <c r="AS189" i="5"/>
  <c r="BT189" i="5"/>
  <c r="BH189" i="5"/>
  <c r="BG189" i="5"/>
  <c r="BE189" i="5"/>
  <c r="BD189" i="5"/>
  <c r="BA189" i="5"/>
  <c r="AZ189" i="5"/>
  <c r="AY189" i="5"/>
  <c r="AX189" i="5"/>
  <c r="AW189" i="5"/>
  <c r="AU189" i="5"/>
  <c r="AT189" i="5"/>
  <c r="AR189" i="5"/>
  <c r="AQ189" i="5"/>
  <c r="AN189" i="5"/>
  <c r="AM189" i="5"/>
  <c r="AJ189" i="5"/>
  <c r="AI189" i="5"/>
  <c r="AH189" i="5"/>
  <c r="AG189" i="5"/>
  <c r="BD188" i="5"/>
  <c r="CD188" i="5"/>
  <c r="BG188" i="5"/>
  <c r="CC188" i="5"/>
  <c r="CH188" i="5"/>
  <c r="BF188" i="5"/>
  <c r="CF188" i="5"/>
  <c r="AO188" i="5"/>
  <c r="BY188" i="5"/>
  <c r="BC188" i="5"/>
  <c r="BW188" i="5"/>
  <c r="AV188" i="5"/>
  <c r="BU188" i="5"/>
  <c r="AS188" i="5"/>
  <c r="BT188" i="5"/>
  <c r="AR188" i="5"/>
  <c r="BR188" i="5"/>
  <c r="BH188" i="5"/>
  <c r="BE188" i="5"/>
  <c r="BB188" i="5"/>
  <c r="AZ188" i="5"/>
  <c r="AY188" i="5"/>
  <c r="AX188" i="5"/>
  <c r="AW188" i="5"/>
  <c r="AU188" i="5"/>
  <c r="AQ188" i="5"/>
  <c r="AN188" i="5"/>
  <c r="AM188" i="5"/>
  <c r="AJ188" i="5"/>
  <c r="AI188" i="5"/>
  <c r="AH188" i="5"/>
  <c r="AG188" i="5"/>
  <c r="BD187" i="5"/>
  <c r="CD187" i="5"/>
  <c r="BG187" i="5"/>
  <c r="CC187" i="5"/>
  <c r="CH187" i="5"/>
  <c r="BF187" i="5"/>
  <c r="CF187" i="5"/>
  <c r="AO187" i="5"/>
  <c r="BY187" i="5"/>
  <c r="BC187" i="5"/>
  <c r="BW187" i="5"/>
  <c r="AV187" i="5"/>
  <c r="BU187" i="5"/>
  <c r="AS187" i="5"/>
  <c r="BT187" i="5"/>
  <c r="BH187" i="5"/>
  <c r="BB187" i="5"/>
  <c r="BA187" i="5"/>
  <c r="AZ187" i="5"/>
  <c r="AY187" i="5"/>
  <c r="AX187" i="5"/>
  <c r="AW187" i="5"/>
  <c r="AU187" i="5"/>
  <c r="AR187" i="5"/>
  <c r="AQ187" i="5"/>
  <c r="AN187" i="5"/>
  <c r="AM187" i="5"/>
  <c r="AJ187" i="5"/>
  <c r="AI187" i="5"/>
  <c r="AH187" i="5"/>
  <c r="AG187" i="5"/>
  <c r="BD186" i="5"/>
  <c r="CD186" i="5"/>
  <c r="BG186" i="5"/>
  <c r="CC186" i="5"/>
  <c r="CH186" i="5"/>
  <c r="BF186" i="5"/>
  <c r="CF186" i="5"/>
  <c r="AO186" i="5"/>
  <c r="BY186" i="5"/>
  <c r="BC186" i="5"/>
  <c r="BW186" i="5"/>
  <c r="AV186" i="5"/>
  <c r="BU186" i="5"/>
  <c r="AS186" i="5"/>
  <c r="BT186" i="5"/>
  <c r="BH186" i="5"/>
  <c r="BE186" i="5"/>
  <c r="BB186" i="5"/>
  <c r="BA186" i="5"/>
  <c r="AZ186" i="5"/>
  <c r="AY186" i="5"/>
  <c r="AX186" i="5"/>
  <c r="AW186" i="5"/>
  <c r="AU186" i="5"/>
  <c r="AT186" i="5"/>
  <c r="AR186" i="5"/>
  <c r="AQ186" i="5"/>
  <c r="AN186" i="5"/>
  <c r="AM186" i="5"/>
  <c r="AJ186" i="5"/>
  <c r="AI186" i="5"/>
  <c r="AH186" i="5"/>
  <c r="AG186" i="5"/>
  <c r="BD185" i="5"/>
  <c r="CD185" i="5"/>
  <c r="CH185" i="5"/>
  <c r="BF185" i="5"/>
  <c r="CF185" i="5"/>
  <c r="AO185" i="5"/>
  <c r="BY185" i="5"/>
  <c r="BC185" i="5"/>
  <c r="BW185" i="5"/>
  <c r="AV185" i="5"/>
  <c r="BU185" i="5"/>
  <c r="AS185" i="5"/>
  <c r="BT185" i="5"/>
  <c r="BH185" i="5"/>
  <c r="BG185" i="5"/>
  <c r="BE185" i="5"/>
  <c r="AZ185" i="5"/>
  <c r="AY185" i="5"/>
  <c r="AX185" i="5"/>
  <c r="AW185" i="5"/>
  <c r="AU185" i="5"/>
  <c r="AR185" i="5"/>
  <c r="AQ185" i="5"/>
  <c r="AN185" i="5"/>
  <c r="AM185" i="5"/>
  <c r="AI185" i="5"/>
  <c r="AH185" i="5"/>
  <c r="AG185" i="5"/>
  <c r="BD184" i="5"/>
  <c r="CD184" i="5"/>
  <c r="BG184" i="5"/>
  <c r="CC184" i="5"/>
  <c r="CH184" i="5"/>
  <c r="BF184" i="5"/>
  <c r="CF184" i="5"/>
  <c r="AO184" i="5"/>
  <c r="BY184" i="5"/>
  <c r="BC184" i="5"/>
  <c r="BW184" i="5"/>
  <c r="AV184" i="5"/>
  <c r="BU184" i="5"/>
  <c r="AS184" i="5"/>
  <c r="BT184" i="5"/>
  <c r="BH184" i="5"/>
  <c r="BE184" i="5"/>
  <c r="BB184" i="5"/>
  <c r="BA184" i="5"/>
  <c r="AZ184" i="5"/>
  <c r="AY184" i="5"/>
  <c r="AX184" i="5"/>
  <c r="AW184" i="5"/>
  <c r="AU184" i="5"/>
  <c r="AR184" i="5"/>
  <c r="AQ184" i="5"/>
  <c r="AN184" i="5"/>
  <c r="AM184" i="5"/>
  <c r="AJ184" i="5"/>
  <c r="AI184" i="5"/>
  <c r="AH184" i="5"/>
  <c r="AG184" i="5"/>
  <c r="BD183" i="5"/>
  <c r="CD183" i="5"/>
  <c r="CH183" i="5"/>
  <c r="BF183" i="5"/>
  <c r="CF183" i="5"/>
  <c r="AO183" i="5"/>
  <c r="BY183" i="5"/>
  <c r="BC183" i="5"/>
  <c r="BW183" i="5"/>
  <c r="AV183" i="5"/>
  <c r="BU183" i="5"/>
  <c r="AS183" i="5"/>
  <c r="BT183" i="5"/>
  <c r="BH183" i="5"/>
  <c r="BG183" i="5"/>
  <c r="BE183" i="5"/>
  <c r="BB183" i="5"/>
  <c r="BA183" i="5"/>
  <c r="AZ183" i="5"/>
  <c r="AY183" i="5"/>
  <c r="AX183" i="5"/>
  <c r="AW183" i="5"/>
  <c r="AU183" i="5"/>
  <c r="AR183" i="5"/>
  <c r="AQ183" i="5"/>
  <c r="AN183" i="5"/>
  <c r="AM183" i="5"/>
  <c r="AJ183" i="5"/>
  <c r="AI183" i="5"/>
  <c r="AH183" i="5"/>
  <c r="AG183" i="5"/>
  <c r="BD182" i="5"/>
  <c r="CD182" i="5"/>
  <c r="CH182" i="5"/>
  <c r="BF182" i="5"/>
  <c r="CF182" i="5"/>
  <c r="AO182" i="5"/>
  <c r="BY182" i="5"/>
  <c r="BC182" i="5"/>
  <c r="BW182" i="5"/>
  <c r="AV182" i="5"/>
  <c r="BU182" i="5"/>
  <c r="AS182" i="5"/>
  <c r="BT182" i="5"/>
  <c r="BH182" i="5"/>
  <c r="BG182" i="5"/>
  <c r="BE182" i="5"/>
  <c r="BB182" i="5"/>
  <c r="BA182" i="5"/>
  <c r="AZ182" i="5"/>
  <c r="AY182" i="5"/>
  <c r="AX182" i="5"/>
  <c r="AW182" i="5"/>
  <c r="AU182" i="5"/>
  <c r="AR182" i="5"/>
  <c r="AQ182" i="5"/>
  <c r="AN182" i="5"/>
  <c r="AM182" i="5"/>
  <c r="AI182" i="5"/>
  <c r="AH182" i="5"/>
  <c r="AG182" i="5"/>
  <c r="CH181" i="5"/>
  <c r="BF181" i="5"/>
  <c r="CF181" i="5"/>
  <c r="AO181" i="5"/>
  <c r="BY181" i="5"/>
  <c r="BC181" i="5"/>
  <c r="BW181" i="5"/>
  <c r="AV181" i="5"/>
  <c r="BU181" i="5"/>
  <c r="AS181" i="5"/>
  <c r="BT181" i="5"/>
  <c r="BH181" i="5"/>
  <c r="BG181" i="5"/>
  <c r="BE181" i="5"/>
  <c r="BD181" i="5"/>
  <c r="BB181" i="5"/>
  <c r="BA181" i="5"/>
  <c r="AZ181" i="5"/>
  <c r="AY181" i="5"/>
  <c r="AX181" i="5"/>
  <c r="AW181" i="5"/>
  <c r="AU181" i="5"/>
  <c r="AR181" i="5"/>
  <c r="AQ181" i="5"/>
  <c r="AN181" i="5"/>
  <c r="AM181" i="5"/>
  <c r="AJ181" i="5"/>
  <c r="AI181" i="5"/>
  <c r="AH181" i="5"/>
  <c r="AG181" i="5"/>
  <c r="CH180" i="5"/>
  <c r="BF180" i="5"/>
  <c r="CF180" i="5"/>
  <c r="AO180" i="5"/>
  <c r="BY180" i="5"/>
  <c r="BC180" i="5"/>
  <c r="BW180" i="5"/>
  <c r="AV180" i="5"/>
  <c r="BU180" i="5"/>
  <c r="AS180" i="5"/>
  <c r="BT180" i="5"/>
  <c r="AR180" i="5"/>
  <c r="BR180" i="5"/>
  <c r="BH180" i="5"/>
  <c r="BG180" i="5"/>
  <c r="BE180" i="5"/>
  <c r="BD180" i="5"/>
  <c r="BB180" i="5"/>
  <c r="BA180" i="5"/>
  <c r="AZ180" i="5"/>
  <c r="AY180" i="5"/>
  <c r="AX180" i="5"/>
  <c r="AW180" i="5"/>
  <c r="AU180" i="5"/>
  <c r="AQ180" i="5"/>
  <c r="AN180" i="5"/>
  <c r="AM180" i="5"/>
  <c r="AJ180" i="5"/>
  <c r="AI180" i="5"/>
  <c r="AH180" i="5"/>
  <c r="AG180" i="5"/>
  <c r="BD179" i="5"/>
  <c r="CD179" i="5"/>
  <c r="CH179" i="5"/>
  <c r="BF179" i="5"/>
  <c r="CF179" i="5"/>
  <c r="AO179" i="5"/>
  <c r="BY179" i="5"/>
  <c r="BC179" i="5"/>
  <c r="BW179" i="5"/>
  <c r="AV179" i="5"/>
  <c r="BU179" i="5"/>
  <c r="AS179" i="5"/>
  <c r="BT179" i="5"/>
  <c r="BH179" i="5"/>
  <c r="BG179" i="5"/>
  <c r="AZ179" i="5"/>
  <c r="AY179" i="5"/>
  <c r="AX179" i="5"/>
  <c r="AW179" i="5"/>
  <c r="AU179" i="5"/>
  <c r="AR179" i="5"/>
  <c r="AQ179" i="5"/>
  <c r="AN179" i="5"/>
  <c r="AM179" i="5"/>
  <c r="AJ179" i="5"/>
  <c r="AI179" i="5"/>
  <c r="AH179" i="5"/>
  <c r="AG179" i="5"/>
  <c r="BD178" i="5"/>
  <c r="CD178" i="5"/>
  <c r="BG178" i="5"/>
  <c r="CC178" i="5"/>
  <c r="CH178" i="5"/>
  <c r="BF178" i="5"/>
  <c r="CF178" i="5"/>
  <c r="AO178" i="5"/>
  <c r="BY178" i="5"/>
  <c r="BC178" i="5"/>
  <c r="BW178" i="5"/>
  <c r="AV178" i="5"/>
  <c r="BU178" i="5"/>
  <c r="AS178" i="5"/>
  <c r="BT178" i="5"/>
  <c r="BH178" i="5"/>
  <c r="BE178" i="5"/>
  <c r="BB178" i="5"/>
  <c r="BA178" i="5"/>
  <c r="AZ178" i="5"/>
  <c r="AY178" i="5"/>
  <c r="AX178" i="5"/>
  <c r="AW178" i="5"/>
  <c r="AU178" i="5"/>
  <c r="AT178" i="5"/>
  <c r="AR178" i="5"/>
  <c r="AQ178" i="5"/>
  <c r="AN178" i="5"/>
  <c r="AM178" i="5"/>
  <c r="AI178" i="5"/>
  <c r="AH178" i="5"/>
  <c r="AG178" i="5"/>
  <c r="BD177" i="5"/>
  <c r="CD177" i="5"/>
  <c r="BG177" i="5"/>
  <c r="CC177" i="5"/>
  <c r="CH177" i="5"/>
  <c r="BF177" i="5"/>
  <c r="CF177" i="5"/>
  <c r="AO177" i="5"/>
  <c r="BY177" i="5"/>
  <c r="BC177" i="5"/>
  <c r="BW177" i="5"/>
  <c r="AV177" i="5"/>
  <c r="BU177" i="5"/>
  <c r="AS177" i="5"/>
  <c r="BT177" i="5"/>
  <c r="BH177" i="5"/>
  <c r="BB177" i="5"/>
  <c r="BA177" i="5"/>
  <c r="AZ177" i="5"/>
  <c r="AY177" i="5"/>
  <c r="AX177" i="5"/>
  <c r="AW177" i="5"/>
  <c r="AU177" i="5"/>
  <c r="AT177" i="5"/>
  <c r="AR177" i="5"/>
  <c r="AQ177" i="5"/>
  <c r="AN177" i="5"/>
  <c r="AM177" i="5"/>
  <c r="AJ177" i="5"/>
  <c r="AI177" i="5"/>
  <c r="AH177" i="5"/>
  <c r="AG177" i="5"/>
  <c r="BD176" i="5"/>
  <c r="CD176" i="5"/>
  <c r="CH176" i="5"/>
  <c r="BF176" i="5"/>
  <c r="CF176" i="5"/>
  <c r="AO176" i="5"/>
  <c r="BY176" i="5"/>
  <c r="BC176" i="5"/>
  <c r="BW176" i="5"/>
  <c r="AV176" i="5"/>
  <c r="BU176" i="5"/>
  <c r="AS176" i="5"/>
  <c r="BT176" i="5"/>
  <c r="BH176" i="5"/>
  <c r="BG176" i="5"/>
  <c r="BE176" i="5"/>
  <c r="BA176" i="5"/>
  <c r="AZ176" i="5"/>
  <c r="AY176" i="5"/>
  <c r="AX176" i="5"/>
  <c r="AW176" i="5"/>
  <c r="AU176" i="5"/>
  <c r="AT176" i="5"/>
  <c r="AR176" i="5"/>
  <c r="AQ176" i="5"/>
  <c r="AN176" i="5"/>
  <c r="AM176" i="5"/>
  <c r="AJ176" i="5"/>
  <c r="AI176" i="5"/>
  <c r="AH176" i="5"/>
  <c r="AG176" i="5"/>
  <c r="BG175" i="5"/>
  <c r="CC175" i="5"/>
  <c r="CH175" i="5"/>
  <c r="BF175" i="5"/>
  <c r="CF175" i="5"/>
  <c r="AO175" i="5"/>
  <c r="BY175" i="5"/>
  <c r="BC175" i="5"/>
  <c r="BW175" i="5"/>
  <c r="AV175" i="5"/>
  <c r="BU175" i="5"/>
  <c r="AS175" i="5"/>
  <c r="BT175" i="5"/>
  <c r="BH175" i="5"/>
  <c r="BE175" i="5"/>
  <c r="BD175" i="5"/>
  <c r="BB175" i="5"/>
  <c r="BA175" i="5"/>
  <c r="AZ175" i="5"/>
  <c r="AY175" i="5"/>
  <c r="AX175" i="5"/>
  <c r="AW175" i="5"/>
  <c r="AU175" i="5"/>
  <c r="AT175" i="5"/>
  <c r="AR175" i="5"/>
  <c r="AQ175" i="5"/>
  <c r="AN175" i="5"/>
  <c r="AM175" i="5"/>
  <c r="AJ175" i="5"/>
  <c r="BD174" i="5"/>
  <c r="CD174" i="5"/>
  <c r="BG174" i="5"/>
  <c r="CC174" i="5"/>
  <c r="CH174" i="5"/>
  <c r="BF174" i="5"/>
  <c r="CF174" i="5"/>
  <c r="AO174" i="5"/>
  <c r="BY174" i="5"/>
  <c r="BC174" i="5"/>
  <c r="BW174" i="5"/>
  <c r="AV174" i="5"/>
  <c r="BU174" i="5"/>
  <c r="AS174" i="5"/>
  <c r="BT174" i="5"/>
  <c r="AR174" i="5"/>
  <c r="BR174" i="5"/>
  <c r="BH174" i="5"/>
  <c r="AZ174" i="5"/>
  <c r="AY174" i="5"/>
  <c r="AX174" i="5"/>
  <c r="AW174" i="5"/>
  <c r="AU174" i="5"/>
  <c r="AQ174" i="5"/>
  <c r="AN174" i="5"/>
  <c r="AM174" i="5"/>
  <c r="AJ174" i="5"/>
  <c r="AI174" i="5"/>
  <c r="AH174" i="5"/>
  <c r="AG174" i="5"/>
  <c r="BD173" i="5"/>
  <c r="CD173" i="5"/>
  <c r="BG173" i="5"/>
  <c r="CC173" i="5"/>
  <c r="CH173" i="5"/>
  <c r="BF173" i="5"/>
  <c r="CF173" i="5"/>
  <c r="AO173" i="5"/>
  <c r="BY173" i="5"/>
  <c r="BC173" i="5"/>
  <c r="BW173" i="5"/>
  <c r="AV173" i="5"/>
  <c r="BU173" i="5"/>
  <c r="AS173" i="5"/>
  <c r="BT173" i="5"/>
  <c r="BH173" i="5"/>
  <c r="BE173" i="5"/>
  <c r="BB173" i="5"/>
  <c r="BA173" i="5"/>
  <c r="AZ173" i="5"/>
  <c r="AY173" i="5"/>
  <c r="AX173" i="5"/>
  <c r="AW173" i="5"/>
  <c r="AU173" i="5"/>
  <c r="AT173" i="5"/>
  <c r="AR173" i="5"/>
  <c r="AQ173" i="5"/>
  <c r="AN173" i="5"/>
  <c r="AM173" i="5"/>
  <c r="AJ173" i="5"/>
  <c r="AH173" i="5"/>
  <c r="BD172" i="5"/>
  <c r="CD172" i="5"/>
  <c r="BG172" i="5"/>
  <c r="CC172" i="5"/>
  <c r="CH172" i="5"/>
  <c r="BF172" i="5"/>
  <c r="CF172" i="5"/>
  <c r="AO172" i="5"/>
  <c r="BY172" i="5"/>
  <c r="BC172" i="5"/>
  <c r="BW172" i="5"/>
  <c r="AV172" i="5"/>
  <c r="BU172" i="5"/>
  <c r="AS172" i="5"/>
  <c r="BT172" i="5"/>
  <c r="BH172" i="5"/>
  <c r="BE172" i="5"/>
  <c r="BB172" i="5"/>
  <c r="BA172" i="5"/>
  <c r="AZ172" i="5"/>
  <c r="AY172" i="5"/>
  <c r="AX172" i="5"/>
  <c r="AW172" i="5"/>
  <c r="AU172" i="5"/>
  <c r="AR172" i="5"/>
  <c r="AQ172" i="5"/>
  <c r="AN172" i="5"/>
  <c r="AM172" i="5"/>
  <c r="AJ172" i="5"/>
  <c r="AI172" i="5"/>
  <c r="AH172" i="5"/>
  <c r="AG172" i="5"/>
  <c r="BD171" i="5"/>
  <c r="CD171" i="5"/>
  <c r="BG171" i="5"/>
  <c r="CC171" i="5"/>
  <c r="CH171" i="5"/>
  <c r="BF171" i="5"/>
  <c r="CF171" i="5"/>
  <c r="AO171" i="5"/>
  <c r="BY171" i="5"/>
  <c r="BC171" i="5"/>
  <c r="BW171" i="5"/>
  <c r="AV171" i="5"/>
  <c r="BU171" i="5"/>
  <c r="AS171" i="5"/>
  <c r="BT171" i="5"/>
  <c r="AR171" i="5"/>
  <c r="BR171" i="5"/>
  <c r="BH171" i="5"/>
  <c r="BE171" i="5"/>
  <c r="BA171" i="5"/>
  <c r="AZ171" i="5"/>
  <c r="AY171" i="5"/>
  <c r="AX171" i="5"/>
  <c r="AU171" i="5"/>
  <c r="AT171" i="5"/>
  <c r="AQ171" i="5"/>
  <c r="AN171" i="5"/>
  <c r="AM171" i="5"/>
  <c r="AJ171" i="5"/>
  <c r="AI171" i="5"/>
  <c r="AH171" i="5"/>
  <c r="AG171" i="5"/>
  <c r="CH170" i="5"/>
  <c r="BF170" i="5"/>
  <c r="CF170" i="5"/>
  <c r="AO170" i="5"/>
  <c r="BY170" i="5"/>
  <c r="BC170" i="5"/>
  <c r="BW170" i="5"/>
  <c r="AV170" i="5"/>
  <c r="BU170" i="5"/>
  <c r="AS170" i="5"/>
  <c r="BT170" i="5"/>
  <c r="BH170" i="5"/>
  <c r="BG170" i="5"/>
  <c r="BE170" i="5"/>
  <c r="BD170" i="5"/>
  <c r="BB170" i="5"/>
  <c r="BA170" i="5"/>
  <c r="AZ170" i="5"/>
  <c r="AY170" i="5"/>
  <c r="AX170" i="5"/>
  <c r="AW170" i="5"/>
  <c r="AU170" i="5"/>
  <c r="AT170" i="5"/>
  <c r="AR170" i="5"/>
  <c r="AQ170" i="5"/>
  <c r="AN170" i="5"/>
  <c r="AM170" i="5"/>
  <c r="CH169" i="5"/>
  <c r="BF169" i="5"/>
  <c r="CF169" i="5"/>
  <c r="AO169" i="5"/>
  <c r="BY169" i="5"/>
  <c r="BC169" i="5"/>
  <c r="BW169" i="5"/>
  <c r="AV169" i="5"/>
  <c r="BU169" i="5"/>
  <c r="AS169" i="5"/>
  <c r="BT169" i="5"/>
  <c r="BH169" i="5"/>
  <c r="BG169" i="5"/>
  <c r="BE169" i="5"/>
  <c r="BD169" i="5"/>
  <c r="BB169" i="5"/>
  <c r="BA169" i="5"/>
  <c r="AZ169" i="5"/>
  <c r="AY169" i="5"/>
  <c r="AX169" i="5"/>
  <c r="AW169" i="5"/>
  <c r="AU169" i="5"/>
  <c r="AT169" i="5"/>
  <c r="AR169" i="5"/>
  <c r="AQ169" i="5"/>
  <c r="AN169" i="5"/>
  <c r="AM169" i="5"/>
  <c r="AJ169" i="5"/>
  <c r="AH169" i="5"/>
  <c r="CH168" i="5"/>
  <c r="BF168" i="5"/>
  <c r="CF168" i="5"/>
  <c r="AO168" i="5"/>
  <c r="BY168" i="5"/>
  <c r="BC168" i="5"/>
  <c r="BW168" i="5"/>
  <c r="AV168" i="5"/>
  <c r="BU168" i="5"/>
  <c r="AS168" i="5"/>
  <c r="BT168" i="5"/>
  <c r="AR168" i="5"/>
  <c r="BR168" i="5"/>
  <c r="BH168" i="5"/>
  <c r="BG168" i="5"/>
  <c r="BE168" i="5"/>
  <c r="BD168" i="5"/>
  <c r="AZ168" i="5"/>
  <c r="AY168" i="5"/>
  <c r="AX168" i="5"/>
  <c r="AW168" i="5"/>
  <c r="AU168" i="5"/>
  <c r="AQ168" i="5"/>
  <c r="AN168" i="5"/>
  <c r="AM168" i="5"/>
  <c r="AJ168" i="5"/>
  <c r="AI168" i="5"/>
  <c r="AH168" i="5"/>
  <c r="AG168" i="5"/>
  <c r="BG167" i="5"/>
  <c r="CC167" i="5"/>
  <c r="CH167" i="5"/>
  <c r="BF167" i="5"/>
  <c r="CF167" i="5"/>
  <c r="AO167" i="5"/>
  <c r="BY167" i="5"/>
  <c r="BC167" i="5"/>
  <c r="BW167" i="5"/>
  <c r="AV167" i="5"/>
  <c r="BU167" i="5"/>
  <c r="AS167" i="5"/>
  <c r="BT167" i="5"/>
  <c r="BH167" i="5"/>
  <c r="BE167" i="5"/>
  <c r="BD167" i="5"/>
  <c r="BA167" i="5"/>
  <c r="AZ167" i="5"/>
  <c r="AY167" i="5"/>
  <c r="AX167" i="5"/>
  <c r="AW167" i="5"/>
  <c r="AU167" i="5"/>
  <c r="AR167" i="5"/>
  <c r="AQ167" i="5"/>
  <c r="AN167" i="5"/>
  <c r="AM167" i="5"/>
  <c r="AJ167" i="5"/>
  <c r="AI167" i="5"/>
  <c r="AH167" i="5"/>
  <c r="AG167" i="5"/>
  <c r="CH166" i="5"/>
  <c r="BF166" i="5"/>
  <c r="CF166" i="5"/>
  <c r="AO166" i="5"/>
  <c r="BY166" i="5"/>
  <c r="BC166" i="5"/>
  <c r="BW166" i="5"/>
  <c r="AV166" i="5"/>
  <c r="BU166" i="5"/>
  <c r="AS166" i="5"/>
  <c r="BT166" i="5"/>
  <c r="BH166" i="5"/>
  <c r="BG166" i="5"/>
  <c r="BE166" i="5"/>
  <c r="BD166" i="5"/>
  <c r="BA166" i="5"/>
  <c r="AZ166" i="5"/>
  <c r="AY166" i="5"/>
  <c r="AX166" i="5"/>
  <c r="AW166" i="5"/>
  <c r="AU166" i="5"/>
  <c r="AT166" i="5"/>
  <c r="AR166" i="5"/>
  <c r="AQ166" i="5"/>
  <c r="AN166" i="5"/>
  <c r="AM166" i="5"/>
  <c r="AJ166" i="5"/>
  <c r="AI166" i="5"/>
  <c r="AH166" i="5"/>
  <c r="AG166" i="5"/>
  <c r="BG165" i="5"/>
  <c r="CC165" i="5"/>
  <c r="CH165" i="5"/>
  <c r="BF165" i="5"/>
  <c r="CF165" i="5"/>
  <c r="AO165" i="5"/>
  <c r="BY165" i="5"/>
  <c r="BC165" i="5"/>
  <c r="BW165" i="5"/>
  <c r="AV165" i="5"/>
  <c r="BU165" i="5"/>
  <c r="AS165" i="5"/>
  <c r="BT165" i="5"/>
  <c r="BH165" i="5"/>
  <c r="BE165" i="5"/>
  <c r="BD165" i="5"/>
  <c r="BB165" i="5"/>
  <c r="BA165" i="5"/>
  <c r="AZ165" i="5"/>
  <c r="AY165" i="5"/>
  <c r="AX165" i="5"/>
  <c r="AW165" i="5"/>
  <c r="AU165" i="5"/>
  <c r="AT165" i="5"/>
  <c r="AR165" i="5"/>
  <c r="AQ165" i="5"/>
  <c r="AN165" i="5"/>
  <c r="AM165" i="5"/>
  <c r="AJ165" i="5"/>
  <c r="AI165" i="5"/>
  <c r="AH165" i="5"/>
  <c r="AG165" i="5"/>
  <c r="CH164" i="5"/>
  <c r="BF164" i="5"/>
  <c r="CF164" i="5"/>
  <c r="AO164" i="5"/>
  <c r="BY164" i="5"/>
  <c r="BC164" i="5"/>
  <c r="BW164" i="5"/>
  <c r="AV164" i="5"/>
  <c r="BU164" i="5"/>
  <c r="AS164" i="5"/>
  <c r="BT164" i="5"/>
  <c r="BH164" i="5"/>
  <c r="BG164" i="5"/>
  <c r="BE164" i="5"/>
  <c r="BD164" i="5"/>
  <c r="BB164" i="5"/>
  <c r="BA164" i="5"/>
  <c r="AZ164" i="5"/>
  <c r="AY164" i="5"/>
  <c r="AX164" i="5"/>
  <c r="AW164" i="5"/>
  <c r="AU164" i="5"/>
  <c r="AT164" i="5"/>
  <c r="AR164" i="5"/>
  <c r="AQ164" i="5"/>
  <c r="AN164" i="5"/>
  <c r="AM164" i="5"/>
  <c r="AJ164" i="5"/>
  <c r="AI164" i="5"/>
  <c r="AH164" i="5"/>
  <c r="CH163" i="5"/>
  <c r="BF163" i="5"/>
  <c r="CF163" i="5"/>
  <c r="AO163" i="5"/>
  <c r="BY163" i="5"/>
  <c r="BC163" i="5"/>
  <c r="BW163" i="5"/>
  <c r="AV163" i="5"/>
  <c r="BU163" i="5"/>
  <c r="AS163" i="5"/>
  <c r="BT163" i="5"/>
  <c r="BH163" i="5"/>
  <c r="BG163" i="5"/>
  <c r="BE163" i="5"/>
  <c r="BD163" i="5"/>
  <c r="BB163" i="5"/>
  <c r="BA163" i="5"/>
  <c r="AZ163" i="5"/>
  <c r="AY163" i="5"/>
  <c r="AX163" i="5"/>
  <c r="AW163" i="5"/>
  <c r="AU163" i="5"/>
  <c r="AT163" i="5"/>
  <c r="AR163" i="5"/>
  <c r="AQ163" i="5"/>
  <c r="AN163" i="5"/>
  <c r="AM163" i="5"/>
  <c r="AJ163" i="5"/>
  <c r="AH163" i="5"/>
  <c r="CH162" i="5"/>
  <c r="BF162" i="5"/>
  <c r="CF162" i="5"/>
  <c r="AO162" i="5"/>
  <c r="BY162" i="5"/>
  <c r="BC162" i="5"/>
  <c r="BW162" i="5"/>
  <c r="AV162" i="5"/>
  <c r="BU162" i="5"/>
  <c r="AS162" i="5"/>
  <c r="BT162" i="5"/>
  <c r="BH162" i="5"/>
  <c r="BG162" i="5"/>
  <c r="BE162" i="5"/>
  <c r="BD162" i="5"/>
  <c r="BB162" i="5"/>
  <c r="BA162" i="5"/>
  <c r="AZ162" i="5"/>
  <c r="AY162" i="5"/>
  <c r="AX162" i="5"/>
  <c r="AW162" i="5"/>
  <c r="AU162" i="5"/>
  <c r="AT162" i="5"/>
  <c r="AR162" i="5"/>
  <c r="AQ162" i="5"/>
  <c r="AN162" i="5"/>
  <c r="AM162" i="5"/>
  <c r="AJ162" i="5"/>
  <c r="AI162" i="5"/>
  <c r="AH162" i="5"/>
  <c r="CH161" i="5"/>
  <c r="BF161" i="5"/>
  <c r="CF161" i="5"/>
  <c r="AO161" i="5"/>
  <c r="BY161" i="5"/>
  <c r="BC161" i="5"/>
  <c r="BW161" i="5"/>
  <c r="AV161" i="5"/>
  <c r="BU161" i="5"/>
  <c r="AS161" i="5"/>
  <c r="BT161" i="5"/>
  <c r="BH161" i="5"/>
  <c r="BG161" i="5"/>
  <c r="BD161" i="5"/>
  <c r="BB161" i="5"/>
  <c r="BA161" i="5"/>
  <c r="AZ161" i="5"/>
  <c r="AY161" i="5"/>
  <c r="AX161" i="5"/>
  <c r="AU161" i="5"/>
  <c r="AR161" i="5"/>
  <c r="AQ161" i="5"/>
  <c r="AN161" i="5"/>
  <c r="AM161" i="5"/>
  <c r="AJ161" i="5"/>
  <c r="AI161" i="5"/>
  <c r="AH161" i="5"/>
  <c r="AG161" i="5"/>
  <c r="BG160" i="5"/>
  <c r="CC160" i="5"/>
  <c r="CH160" i="5"/>
  <c r="BF160" i="5"/>
  <c r="CF160" i="5"/>
  <c r="AO160" i="5"/>
  <c r="BY160" i="5"/>
  <c r="BC160" i="5"/>
  <c r="BW160" i="5"/>
  <c r="AV160" i="5"/>
  <c r="BU160" i="5"/>
  <c r="AS160" i="5"/>
  <c r="BT160" i="5"/>
  <c r="BH160" i="5"/>
  <c r="BE160" i="5"/>
  <c r="BD160" i="5"/>
  <c r="BB160" i="5"/>
  <c r="BA160" i="5"/>
  <c r="AZ160" i="5"/>
  <c r="AY160" i="5"/>
  <c r="AX160" i="5"/>
  <c r="AW160" i="5"/>
  <c r="AU160" i="5"/>
  <c r="AT160" i="5"/>
  <c r="AR160" i="5"/>
  <c r="AQ160" i="5"/>
  <c r="AN160" i="5"/>
  <c r="AM160" i="5"/>
  <c r="AI160" i="5"/>
  <c r="AH160" i="5"/>
  <c r="AG160" i="5"/>
  <c r="CH159" i="5"/>
  <c r="BF159" i="5"/>
  <c r="CF159" i="5"/>
  <c r="AO159" i="5"/>
  <c r="BY159" i="5"/>
  <c r="BC159" i="5"/>
  <c r="BW159" i="5"/>
  <c r="AV159" i="5"/>
  <c r="BU159" i="5"/>
  <c r="AS159" i="5"/>
  <c r="BT159" i="5"/>
  <c r="AR159" i="5"/>
  <c r="BR159" i="5"/>
  <c r="BH159" i="5"/>
  <c r="BG159" i="5"/>
  <c r="BE159" i="5"/>
  <c r="BD159" i="5"/>
  <c r="BB159" i="5"/>
  <c r="BA159" i="5"/>
  <c r="AZ159" i="5"/>
  <c r="AY159" i="5"/>
  <c r="AX159" i="5"/>
  <c r="AW159" i="5"/>
  <c r="AU159" i="5"/>
  <c r="AT159" i="5"/>
  <c r="AQ159" i="5"/>
  <c r="AN159" i="5"/>
  <c r="AM159" i="5"/>
  <c r="AJ159" i="5"/>
  <c r="AI159" i="5"/>
  <c r="AH159" i="5"/>
  <c r="AG159" i="5"/>
  <c r="BG158" i="5"/>
  <c r="CC158" i="5"/>
  <c r="CH158" i="5"/>
  <c r="BF158" i="5"/>
  <c r="CF158" i="5"/>
  <c r="AO158" i="5"/>
  <c r="BY158" i="5"/>
  <c r="BC158" i="5"/>
  <c r="BW158" i="5"/>
  <c r="AV158" i="5"/>
  <c r="BU158" i="5"/>
  <c r="AS158" i="5"/>
  <c r="BT158" i="5"/>
  <c r="AR158" i="5"/>
  <c r="BR158" i="5"/>
  <c r="BH158" i="5"/>
  <c r="BE158" i="5"/>
  <c r="BD158" i="5"/>
  <c r="BB158" i="5"/>
  <c r="AZ158" i="5"/>
  <c r="AY158" i="5"/>
  <c r="AX158" i="5"/>
  <c r="AW158" i="5"/>
  <c r="AU158" i="5"/>
  <c r="AQ158" i="5"/>
  <c r="AN158" i="5"/>
  <c r="AM158" i="5"/>
  <c r="AJ158" i="5"/>
  <c r="AH158" i="5"/>
  <c r="AG158" i="5"/>
  <c r="CH157" i="5"/>
  <c r="BF157" i="5"/>
  <c r="CF157" i="5"/>
  <c r="AO157" i="5"/>
  <c r="BY157" i="5"/>
  <c r="BC157" i="5"/>
  <c r="BW157" i="5"/>
  <c r="AV157" i="5"/>
  <c r="BU157" i="5"/>
  <c r="AS157" i="5"/>
  <c r="BT157" i="5"/>
  <c r="AR157" i="5"/>
  <c r="BR157" i="5"/>
  <c r="BH157" i="5"/>
  <c r="BG157" i="5"/>
  <c r="BE157" i="5"/>
  <c r="BD157" i="5"/>
  <c r="BB157" i="5"/>
  <c r="AZ157" i="5"/>
  <c r="AY157" i="5"/>
  <c r="AX157" i="5"/>
  <c r="AW157" i="5"/>
  <c r="AU157" i="5"/>
  <c r="AQ157" i="5"/>
  <c r="AN157" i="5"/>
  <c r="AM157" i="5"/>
  <c r="AJ157" i="5"/>
  <c r="AI157" i="5"/>
  <c r="AH157" i="5"/>
  <c r="AG157" i="5"/>
  <c r="CH156" i="5"/>
  <c r="BF156" i="5"/>
  <c r="CF156" i="5"/>
  <c r="AO156" i="5"/>
  <c r="BY156" i="5"/>
  <c r="BC156" i="5"/>
  <c r="BW156" i="5"/>
  <c r="AV156" i="5"/>
  <c r="BU156" i="5"/>
  <c r="AS156" i="5"/>
  <c r="BT156" i="5"/>
  <c r="BH156" i="5"/>
  <c r="BG156" i="5"/>
  <c r="BE156" i="5"/>
  <c r="BD156" i="5"/>
  <c r="BB156" i="5"/>
  <c r="AZ156" i="5"/>
  <c r="AY156" i="5"/>
  <c r="AX156" i="5"/>
  <c r="AW156" i="5"/>
  <c r="AU156" i="5"/>
  <c r="AT156" i="5"/>
  <c r="AR156" i="5"/>
  <c r="AQ156" i="5"/>
  <c r="AN156" i="5"/>
  <c r="AM156" i="5"/>
  <c r="AJ156" i="5"/>
  <c r="AH156" i="5"/>
  <c r="AG156" i="5"/>
  <c r="BG155" i="5"/>
  <c r="CC155" i="5"/>
  <c r="CH155" i="5"/>
  <c r="BF155" i="5"/>
  <c r="CF155" i="5"/>
  <c r="AO155" i="5"/>
  <c r="BY155" i="5"/>
  <c r="BC155" i="5"/>
  <c r="BW155" i="5"/>
  <c r="AV155" i="5"/>
  <c r="BU155" i="5"/>
  <c r="AS155" i="5"/>
  <c r="BT155" i="5"/>
  <c r="AR155" i="5"/>
  <c r="BR155" i="5"/>
  <c r="BH155" i="5"/>
  <c r="BD155" i="5"/>
  <c r="BB155" i="5"/>
  <c r="AZ155" i="5"/>
  <c r="AY155" i="5"/>
  <c r="AX155" i="5"/>
  <c r="AW155" i="5"/>
  <c r="AU155" i="5"/>
  <c r="AQ155" i="5"/>
  <c r="AN155" i="5"/>
  <c r="AM155" i="5"/>
  <c r="AJ155" i="5"/>
  <c r="AH155" i="5"/>
  <c r="BG154" i="5"/>
  <c r="CC154" i="5"/>
  <c r="CH154" i="5"/>
  <c r="BF154" i="5"/>
  <c r="CF154" i="5"/>
  <c r="AO154" i="5"/>
  <c r="BY154" i="5"/>
  <c r="BC154" i="5"/>
  <c r="BW154" i="5"/>
  <c r="AV154" i="5"/>
  <c r="BU154" i="5"/>
  <c r="AS154" i="5"/>
  <c r="BT154" i="5"/>
  <c r="BH154" i="5"/>
  <c r="BE154" i="5"/>
  <c r="BD154" i="5"/>
  <c r="BB154" i="5"/>
  <c r="BA154" i="5"/>
  <c r="AZ154" i="5"/>
  <c r="AY154" i="5"/>
  <c r="AX154" i="5"/>
  <c r="AW154" i="5"/>
  <c r="AU154" i="5"/>
  <c r="AT154" i="5"/>
  <c r="AR154" i="5"/>
  <c r="AQ154" i="5"/>
  <c r="AN154" i="5"/>
  <c r="AM154" i="5"/>
  <c r="AJ154" i="5"/>
  <c r="AI154" i="5"/>
  <c r="AG154" i="5"/>
  <c r="CH153" i="5"/>
  <c r="BF153" i="5"/>
  <c r="CF153" i="5"/>
  <c r="AO153" i="5"/>
  <c r="BY153" i="5"/>
  <c r="BC153" i="5"/>
  <c r="BW153" i="5"/>
  <c r="AV153" i="5"/>
  <c r="BU153" i="5"/>
  <c r="AS153" i="5"/>
  <c r="BT153" i="5"/>
  <c r="BH153" i="5"/>
  <c r="BG153" i="5"/>
  <c r="BE153" i="5"/>
  <c r="BD153" i="5"/>
  <c r="BB153" i="5"/>
  <c r="BA153" i="5"/>
  <c r="AZ153" i="5"/>
  <c r="AY153" i="5"/>
  <c r="AX153" i="5"/>
  <c r="AW153" i="5"/>
  <c r="AU153" i="5"/>
  <c r="AT153" i="5"/>
  <c r="AR153" i="5"/>
  <c r="AQ153" i="5"/>
  <c r="AN153" i="5"/>
  <c r="AM153" i="5"/>
  <c r="BG152" i="5"/>
  <c r="CC152" i="5"/>
  <c r="CH152" i="5"/>
  <c r="BF152" i="5"/>
  <c r="CF152" i="5"/>
  <c r="AO152" i="5"/>
  <c r="BY152" i="5"/>
  <c r="BC152" i="5"/>
  <c r="BW152" i="5"/>
  <c r="AV152" i="5"/>
  <c r="BU152" i="5"/>
  <c r="AS152" i="5"/>
  <c r="BT152" i="5"/>
  <c r="BH152" i="5"/>
  <c r="BE152" i="5"/>
  <c r="BD152" i="5"/>
  <c r="BB152" i="5"/>
  <c r="BA152" i="5"/>
  <c r="AZ152" i="5"/>
  <c r="AY152" i="5"/>
  <c r="AX152" i="5"/>
  <c r="AW152" i="5"/>
  <c r="AU152" i="5"/>
  <c r="AT152" i="5"/>
  <c r="AR152" i="5"/>
  <c r="AQ152" i="5"/>
  <c r="AN152" i="5"/>
  <c r="AM152" i="5"/>
  <c r="AJ152" i="5"/>
  <c r="AI152" i="5"/>
  <c r="AH152" i="5"/>
  <c r="CH151" i="5"/>
  <c r="BF151" i="5"/>
  <c r="CF151" i="5"/>
  <c r="AO151" i="5"/>
  <c r="BY151" i="5"/>
  <c r="BC151" i="5"/>
  <c r="BW151" i="5"/>
  <c r="AV151" i="5"/>
  <c r="BU151" i="5"/>
  <c r="AS151" i="5"/>
  <c r="BT151" i="5"/>
  <c r="BH151" i="5"/>
  <c r="BG151" i="5"/>
  <c r="BE151" i="5"/>
  <c r="BD151" i="5"/>
  <c r="BB151" i="5"/>
  <c r="BA151" i="5"/>
  <c r="AZ151" i="5"/>
  <c r="AY151" i="5"/>
  <c r="AX151" i="5"/>
  <c r="AW151" i="5"/>
  <c r="AU151" i="5"/>
  <c r="AT151" i="5"/>
  <c r="AR151" i="5"/>
  <c r="AQ151" i="5"/>
  <c r="AN151" i="5"/>
  <c r="AM151" i="5"/>
  <c r="AJ151" i="5"/>
  <c r="AH151" i="5"/>
  <c r="BG150" i="5"/>
  <c r="CC150" i="5"/>
  <c r="CH150" i="5"/>
  <c r="BF150" i="5"/>
  <c r="CF150" i="5"/>
  <c r="AO150" i="5"/>
  <c r="BY150" i="5"/>
  <c r="BC150" i="5"/>
  <c r="BW150" i="5"/>
  <c r="AV150" i="5"/>
  <c r="BU150" i="5"/>
  <c r="AS150" i="5"/>
  <c r="BT150" i="5"/>
  <c r="BH150" i="5"/>
  <c r="BE150" i="5"/>
  <c r="BD150" i="5"/>
  <c r="BB150" i="5"/>
  <c r="BA150" i="5"/>
  <c r="AZ150" i="5"/>
  <c r="AY150" i="5"/>
  <c r="AX150" i="5"/>
  <c r="AW150" i="5"/>
  <c r="AU150" i="5"/>
  <c r="AT150" i="5"/>
  <c r="AR150" i="5"/>
  <c r="AQ150" i="5"/>
  <c r="AN150" i="5"/>
  <c r="AM150" i="5"/>
  <c r="AJ150" i="5"/>
  <c r="AI150" i="5"/>
  <c r="AH150" i="5"/>
  <c r="CH149" i="5"/>
  <c r="BF149" i="5"/>
  <c r="CF149" i="5"/>
  <c r="AO149" i="5"/>
  <c r="BY149" i="5"/>
  <c r="BC149" i="5"/>
  <c r="BW149" i="5"/>
  <c r="AV149" i="5"/>
  <c r="BU149" i="5"/>
  <c r="AS149" i="5"/>
  <c r="BT149" i="5"/>
  <c r="BH149" i="5"/>
  <c r="BG149" i="5"/>
  <c r="BE149" i="5"/>
  <c r="BD149" i="5"/>
  <c r="BB149" i="5"/>
  <c r="BA149" i="5"/>
  <c r="AZ149" i="5"/>
  <c r="AY149" i="5"/>
  <c r="AX149" i="5"/>
  <c r="AW149" i="5"/>
  <c r="AU149" i="5"/>
  <c r="AT149" i="5"/>
  <c r="AR149" i="5"/>
  <c r="AQ149" i="5"/>
  <c r="AN149" i="5"/>
  <c r="AM149" i="5"/>
  <c r="AJ149" i="5"/>
  <c r="AI149" i="5"/>
  <c r="AH149" i="5"/>
  <c r="CH148" i="5"/>
  <c r="BF148" i="5"/>
  <c r="CF148" i="5"/>
  <c r="AO148" i="5"/>
  <c r="BY148" i="5"/>
  <c r="BC148" i="5"/>
  <c r="BW148" i="5"/>
  <c r="AV148" i="5"/>
  <c r="BU148" i="5"/>
  <c r="AS148" i="5"/>
  <c r="BT148" i="5"/>
  <c r="BH148" i="5"/>
  <c r="BG148" i="5"/>
  <c r="BE148" i="5"/>
  <c r="BD148" i="5"/>
  <c r="BB148" i="5"/>
  <c r="BA148" i="5"/>
  <c r="AZ148" i="5"/>
  <c r="AY148" i="5"/>
  <c r="AX148" i="5"/>
  <c r="AW148" i="5"/>
  <c r="AU148" i="5"/>
  <c r="AT148" i="5"/>
  <c r="AR148" i="5"/>
  <c r="AQ148" i="5"/>
  <c r="AN148" i="5"/>
  <c r="AM148" i="5"/>
  <c r="AJ148" i="5"/>
  <c r="AI148" i="5"/>
  <c r="AH148" i="5"/>
  <c r="AG148" i="5"/>
  <c r="BD147" i="5"/>
  <c r="CD147" i="5"/>
  <c r="CH147" i="5"/>
  <c r="BF147" i="5"/>
  <c r="CF147" i="5"/>
  <c r="AO147" i="5"/>
  <c r="BY147" i="5"/>
  <c r="BC147" i="5"/>
  <c r="BW147" i="5"/>
  <c r="AV147" i="5"/>
  <c r="BU147" i="5"/>
  <c r="AS147" i="5"/>
  <c r="BT147" i="5"/>
  <c r="BH147" i="5"/>
  <c r="BG147" i="5"/>
  <c r="BB147" i="5"/>
  <c r="BA147" i="5"/>
  <c r="AZ147" i="5"/>
  <c r="AY147" i="5"/>
  <c r="AX147" i="5"/>
  <c r="AW147" i="5"/>
  <c r="AU147" i="5"/>
  <c r="AR147" i="5"/>
  <c r="AQ147" i="5"/>
  <c r="AN147" i="5"/>
  <c r="AM147" i="5"/>
  <c r="AJ147" i="5"/>
  <c r="AH147" i="5"/>
  <c r="AG147" i="5"/>
  <c r="CH146" i="5"/>
  <c r="BF146" i="5"/>
  <c r="CF146" i="5"/>
  <c r="AO146" i="5"/>
  <c r="BY146" i="5"/>
  <c r="BC146" i="5"/>
  <c r="BW146" i="5"/>
  <c r="AV146" i="5"/>
  <c r="BU146" i="5"/>
  <c r="AS146" i="5"/>
  <c r="BT146" i="5"/>
  <c r="AR146" i="5"/>
  <c r="BR146" i="5"/>
  <c r="BG146" i="5"/>
  <c r="BE146" i="5"/>
  <c r="BD146" i="5"/>
  <c r="BB146" i="5"/>
  <c r="BA146" i="5"/>
  <c r="AZ146" i="5"/>
  <c r="AY146" i="5"/>
  <c r="AX146" i="5"/>
  <c r="AW146" i="5"/>
  <c r="AU146" i="5"/>
  <c r="AT146" i="5"/>
  <c r="AQ146" i="5"/>
  <c r="AN146" i="5"/>
  <c r="AM146" i="5"/>
  <c r="AJ146" i="5"/>
  <c r="AI146" i="5"/>
  <c r="AH146" i="5"/>
  <c r="AG146" i="5"/>
  <c r="BG145" i="5"/>
  <c r="CC145" i="5"/>
  <c r="CH145" i="5"/>
  <c r="BF145" i="5"/>
  <c r="CF145" i="5"/>
  <c r="AO145" i="5"/>
  <c r="BY145" i="5"/>
  <c r="BC145" i="5"/>
  <c r="BW145" i="5"/>
  <c r="AV145" i="5"/>
  <c r="BU145" i="5"/>
  <c r="AS145" i="5"/>
  <c r="BT145" i="5"/>
  <c r="BE145" i="5"/>
  <c r="BD145" i="5"/>
  <c r="BB145" i="5"/>
  <c r="BA145" i="5"/>
  <c r="AZ145" i="5"/>
  <c r="AY145" i="5"/>
  <c r="AX145" i="5"/>
  <c r="AW145" i="5"/>
  <c r="AU145" i="5"/>
  <c r="AR145" i="5"/>
  <c r="AQ145" i="5"/>
  <c r="AN145" i="5"/>
  <c r="AM145" i="5"/>
  <c r="AJ145" i="5"/>
  <c r="AI145" i="5"/>
  <c r="AH145" i="5"/>
  <c r="AG145" i="5"/>
  <c r="CH144" i="5"/>
  <c r="BF144" i="5"/>
  <c r="CF144" i="5"/>
  <c r="AO144" i="5"/>
  <c r="BY144" i="5"/>
  <c r="BC144" i="5"/>
  <c r="BW144" i="5"/>
  <c r="AV144" i="5"/>
  <c r="BU144" i="5"/>
  <c r="AS144" i="5"/>
  <c r="BT144" i="5"/>
  <c r="BG144" i="5"/>
  <c r="BE144" i="5"/>
  <c r="BD144" i="5"/>
  <c r="BB144" i="5"/>
  <c r="BA144" i="5"/>
  <c r="AZ144" i="5"/>
  <c r="AY144" i="5"/>
  <c r="AX144" i="5"/>
  <c r="AW144" i="5"/>
  <c r="AU144" i="5"/>
  <c r="AT144" i="5"/>
  <c r="AR144" i="5"/>
  <c r="AQ144" i="5"/>
  <c r="AN144" i="5"/>
  <c r="AM144" i="5"/>
  <c r="AJ144" i="5"/>
  <c r="AI144" i="5"/>
  <c r="AH144" i="5"/>
  <c r="AG144" i="5"/>
  <c r="CH143" i="5"/>
  <c r="BF143" i="5"/>
  <c r="CF143" i="5"/>
  <c r="AO143" i="5"/>
  <c r="BY143" i="5"/>
  <c r="BC143" i="5"/>
  <c r="BW143" i="5"/>
  <c r="AV143" i="5"/>
  <c r="BU143" i="5"/>
  <c r="AS143" i="5"/>
  <c r="BT143" i="5"/>
  <c r="BG143" i="5"/>
  <c r="BE143" i="5"/>
  <c r="BD143" i="5"/>
  <c r="BB143" i="5"/>
  <c r="BA143" i="5"/>
  <c r="AZ143" i="5"/>
  <c r="AY143" i="5"/>
  <c r="AX143" i="5"/>
  <c r="AW143" i="5"/>
  <c r="AU143" i="5"/>
  <c r="AT143" i="5"/>
  <c r="AR143" i="5"/>
  <c r="AQ143" i="5"/>
  <c r="AN143" i="5"/>
  <c r="AM143" i="5"/>
  <c r="AJ143" i="5"/>
  <c r="AI143" i="5"/>
  <c r="AH143" i="5"/>
  <c r="BG142" i="5"/>
  <c r="CC142" i="5"/>
  <c r="CH142" i="5"/>
  <c r="BF142" i="5"/>
  <c r="CF142" i="5"/>
  <c r="AO142" i="5"/>
  <c r="BY142" i="5"/>
  <c r="BC142" i="5"/>
  <c r="BW142" i="5"/>
  <c r="AV142" i="5"/>
  <c r="BU142" i="5"/>
  <c r="AS142" i="5"/>
  <c r="BT142" i="5"/>
  <c r="BE142" i="5"/>
  <c r="BD142" i="5"/>
  <c r="BB142" i="5"/>
  <c r="BA142" i="5"/>
  <c r="AZ142" i="5"/>
  <c r="AY142" i="5"/>
  <c r="AX142" i="5"/>
  <c r="AW142" i="5"/>
  <c r="AU142" i="5"/>
  <c r="AT142" i="5"/>
  <c r="AR142" i="5"/>
  <c r="AQ142" i="5"/>
  <c r="AN142" i="5"/>
  <c r="AM142" i="5"/>
  <c r="AJ142" i="5"/>
  <c r="AI142" i="5"/>
  <c r="AH142" i="5"/>
  <c r="AG142" i="5"/>
  <c r="CH141" i="5"/>
  <c r="BF141" i="5"/>
  <c r="CF141" i="5"/>
  <c r="AO141" i="5"/>
  <c r="BY141" i="5"/>
  <c r="BC141" i="5"/>
  <c r="BW141" i="5"/>
  <c r="AV141" i="5"/>
  <c r="BU141" i="5"/>
  <c r="AS141" i="5"/>
  <c r="BT141" i="5"/>
  <c r="AR141" i="5"/>
  <c r="BR141" i="5"/>
  <c r="BG141" i="5"/>
  <c r="BE141" i="5"/>
  <c r="BD141" i="5"/>
  <c r="BB141" i="5"/>
  <c r="BA141" i="5"/>
  <c r="AZ141" i="5"/>
  <c r="AY141" i="5"/>
  <c r="AX141" i="5"/>
  <c r="AW141" i="5"/>
  <c r="AU141" i="5"/>
  <c r="AT141" i="5"/>
  <c r="AQ141" i="5"/>
  <c r="AN141" i="5"/>
  <c r="AM141" i="5"/>
  <c r="AJ141" i="5"/>
  <c r="AI141" i="5"/>
  <c r="AH141" i="5"/>
  <c r="AG141" i="5"/>
  <c r="CH140" i="5"/>
  <c r="BF140" i="5"/>
  <c r="CF140" i="5"/>
  <c r="AO140" i="5"/>
  <c r="BY140" i="5"/>
  <c r="BC140" i="5"/>
  <c r="BW140" i="5"/>
  <c r="AV140" i="5"/>
  <c r="BU140" i="5"/>
  <c r="AS140" i="5"/>
  <c r="BT140" i="5"/>
  <c r="AR140" i="5"/>
  <c r="BR140" i="5"/>
  <c r="BG140" i="5"/>
  <c r="BE140" i="5"/>
  <c r="BD140" i="5"/>
  <c r="BB140" i="5"/>
  <c r="BA140" i="5"/>
  <c r="AZ140" i="5"/>
  <c r="AY140" i="5"/>
  <c r="AX140" i="5"/>
  <c r="AW140" i="5"/>
  <c r="AU140" i="5"/>
  <c r="AQ140" i="5"/>
  <c r="AN140" i="5"/>
  <c r="AM140" i="5"/>
  <c r="AJ140" i="5"/>
  <c r="AI140" i="5"/>
  <c r="AH140" i="5"/>
  <c r="BG139" i="5"/>
  <c r="CC139" i="5"/>
  <c r="CH139" i="5"/>
  <c r="BF139" i="5"/>
  <c r="CF139" i="5"/>
  <c r="AO139" i="5"/>
  <c r="BY139" i="5"/>
  <c r="BC139" i="5"/>
  <c r="BW139" i="5"/>
  <c r="AV139" i="5"/>
  <c r="BU139" i="5"/>
  <c r="AS139" i="5"/>
  <c r="BT139" i="5"/>
  <c r="BE139" i="5"/>
  <c r="BD139" i="5"/>
  <c r="BB139" i="5"/>
  <c r="BA139" i="5"/>
  <c r="AZ139" i="5"/>
  <c r="AY139" i="5"/>
  <c r="AX139" i="5"/>
  <c r="AW139" i="5"/>
  <c r="AU139" i="5"/>
  <c r="AT139" i="5"/>
  <c r="AR139" i="5"/>
  <c r="AQ139" i="5"/>
  <c r="AN139" i="5"/>
  <c r="AM139" i="5"/>
  <c r="AJ139" i="5"/>
  <c r="AI139" i="5"/>
  <c r="AH139" i="5"/>
  <c r="BD138" i="5"/>
  <c r="CD138" i="5"/>
  <c r="CH138" i="5"/>
  <c r="BF138" i="5"/>
  <c r="CF138" i="5"/>
  <c r="AO138" i="5"/>
  <c r="BY138" i="5"/>
  <c r="BC138" i="5"/>
  <c r="BW138" i="5"/>
  <c r="AV138" i="5"/>
  <c r="BU138" i="5"/>
  <c r="AS138" i="5"/>
  <c r="BT138" i="5"/>
  <c r="BG138" i="5"/>
  <c r="BE138" i="5"/>
  <c r="BB138" i="5"/>
  <c r="BA138" i="5"/>
  <c r="AZ138" i="5"/>
  <c r="AY138" i="5"/>
  <c r="AX138" i="5"/>
  <c r="AW138" i="5"/>
  <c r="AU138" i="5"/>
  <c r="AT138" i="5"/>
  <c r="AR138" i="5"/>
  <c r="AQ138" i="5"/>
  <c r="AN138" i="5"/>
  <c r="AM138" i="5"/>
  <c r="AH138" i="5"/>
  <c r="CH137" i="5"/>
  <c r="BF137" i="5"/>
  <c r="CF137" i="5"/>
  <c r="AO137" i="5"/>
  <c r="BY137" i="5"/>
  <c r="BC137" i="5"/>
  <c r="BW137" i="5"/>
  <c r="AV137" i="5"/>
  <c r="BU137" i="5"/>
  <c r="AS137" i="5"/>
  <c r="BT137" i="5"/>
  <c r="BG137" i="5"/>
  <c r="BE137" i="5"/>
  <c r="BD137" i="5"/>
  <c r="BA137" i="5"/>
  <c r="AZ137" i="5"/>
  <c r="AY137" i="5"/>
  <c r="AX137" i="5"/>
  <c r="AW137" i="5"/>
  <c r="AU137" i="5"/>
  <c r="AT137" i="5"/>
  <c r="AR137" i="5"/>
  <c r="AQ137" i="5"/>
  <c r="AN137" i="5"/>
  <c r="AM137" i="5"/>
  <c r="AJ137" i="5"/>
  <c r="AI137" i="5"/>
  <c r="AH137" i="5"/>
  <c r="CH136" i="5"/>
  <c r="BF136" i="5"/>
  <c r="CF136" i="5"/>
  <c r="AO136" i="5"/>
  <c r="BY136" i="5"/>
  <c r="BC136" i="5"/>
  <c r="BW136" i="5"/>
  <c r="AV136" i="5"/>
  <c r="BU136" i="5"/>
  <c r="AS136" i="5"/>
  <c r="BT136" i="5"/>
  <c r="BG136" i="5"/>
  <c r="BE136" i="5"/>
  <c r="BD136" i="5"/>
  <c r="BB136" i="5"/>
  <c r="BA136" i="5"/>
  <c r="AZ136" i="5"/>
  <c r="AY136" i="5"/>
  <c r="AX136" i="5"/>
  <c r="AW136" i="5"/>
  <c r="AU136" i="5"/>
  <c r="AT136" i="5"/>
  <c r="AR136" i="5"/>
  <c r="AQ136" i="5"/>
  <c r="AN136" i="5"/>
  <c r="AM136" i="5"/>
  <c r="AJ136" i="5"/>
  <c r="AI136" i="5"/>
  <c r="AH136" i="5"/>
  <c r="AG136" i="5"/>
  <c r="CH135" i="5"/>
  <c r="BF135" i="5"/>
  <c r="CF135" i="5"/>
  <c r="AO135" i="5"/>
  <c r="BY135" i="5"/>
  <c r="BC135" i="5"/>
  <c r="BW135" i="5"/>
  <c r="AV135" i="5"/>
  <c r="BU135" i="5"/>
  <c r="AS135" i="5"/>
  <c r="BT135" i="5"/>
  <c r="AR135" i="5"/>
  <c r="BR135" i="5"/>
  <c r="BG135" i="5"/>
  <c r="BE135" i="5"/>
  <c r="BD135" i="5"/>
  <c r="BB135" i="5"/>
  <c r="BA135" i="5"/>
  <c r="AZ135" i="5"/>
  <c r="AY135" i="5"/>
  <c r="AX135" i="5"/>
  <c r="AW135" i="5"/>
  <c r="AU135" i="5"/>
  <c r="AT135" i="5"/>
  <c r="AQ135" i="5"/>
  <c r="AN135" i="5"/>
  <c r="AM135" i="5"/>
  <c r="AJ135" i="5"/>
  <c r="AI135" i="5"/>
  <c r="AH135" i="5"/>
  <c r="AG135" i="5"/>
  <c r="CH134" i="5"/>
  <c r="BF134" i="5"/>
  <c r="CF134" i="5"/>
  <c r="AO134" i="5"/>
  <c r="BY134" i="5"/>
  <c r="BC134" i="5"/>
  <c r="BW134" i="5"/>
  <c r="AV134" i="5"/>
  <c r="BU134" i="5"/>
  <c r="AS134" i="5"/>
  <c r="BT134" i="5"/>
  <c r="AR134" i="5"/>
  <c r="BR134" i="5"/>
  <c r="BG134" i="5"/>
  <c r="BE134" i="5"/>
  <c r="BD134" i="5"/>
  <c r="BB134" i="5"/>
  <c r="BA134" i="5"/>
  <c r="AZ134" i="5"/>
  <c r="AY134" i="5"/>
  <c r="AX134" i="5"/>
  <c r="AW134" i="5"/>
  <c r="AU134" i="5"/>
  <c r="AT134" i="5"/>
  <c r="AQ134" i="5"/>
  <c r="AN134" i="5"/>
  <c r="AM134" i="5"/>
  <c r="AJ134" i="5"/>
  <c r="AI134" i="5"/>
  <c r="AH134" i="5"/>
  <c r="CH133" i="5"/>
  <c r="BF133" i="5"/>
  <c r="CF133" i="5"/>
  <c r="AO133" i="5"/>
  <c r="BY133" i="5"/>
  <c r="BC133" i="5"/>
  <c r="BW133" i="5"/>
  <c r="AV133" i="5"/>
  <c r="BU133" i="5"/>
  <c r="AS133" i="5"/>
  <c r="BT133" i="5"/>
  <c r="AR133" i="5"/>
  <c r="BR133" i="5"/>
  <c r="BG133" i="5"/>
  <c r="BE133" i="5"/>
  <c r="BD133" i="5"/>
  <c r="BB133" i="5"/>
  <c r="BA133" i="5"/>
  <c r="AZ133" i="5"/>
  <c r="AY133" i="5"/>
  <c r="AX133" i="5"/>
  <c r="AW133" i="5"/>
  <c r="AU133" i="5"/>
  <c r="AT133" i="5"/>
  <c r="AQ133" i="5"/>
  <c r="AN133" i="5"/>
  <c r="AM133" i="5"/>
  <c r="AJ133" i="5"/>
  <c r="AI133" i="5"/>
  <c r="AH133" i="5"/>
  <c r="AG133" i="5"/>
  <c r="CH132" i="5"/>
  <c r="BF132" i="5"/>
  <c r="CF132" i="5"/>
  <c r="AO132" i="5"/>
  <c r="BY132" i="5"/>
  <c r="BC132" i="5"/>
  <c r="BW132" i="5"/>
  <c r="AV132" i="5"/>
  <c r="BU132" i="5"/>
  <c r="AS132" i="5"/>
  <c r="BT132" i="5"/>
  <c r="BG132" i="5"/>
  <c r="BE132" i="5"/>
  <c r="BD132" i="5"/>
  <c r="BB132" i="5"/>
  <c r="BA132" i="5"/>
  <c r="AZ132" i="5"/>
  <c r="AY132" i="5"/>
  <c r="AX132" i="5"/>
  <c r="AW132" i="5"/>
  <c r="AU132" i="5"/>
  <c r="AT132" i="5"/>
  <c r="AR132" i="5"/>
  <c r="AQ132" i="5"/>
  <c r="AN132" i="5"/>
  <c r="AM132" i="5"/>
  <c r="AI132" i="5"/>
  <c r="AH132" i="5"/>
  <c r="CH131" i="5"/>
  <c r="BF131" i="5"/>
  <c r="CF131" i="5"/>
  <c r="AO131" i="5"/>
  <c r="BY131" i="5"/>
  <c r="BC131" i="5"/>
  <c r="BW131" i="5"/>
  <c r="AV131" i="5"/>
  <c r="BU131" i="5"/>
  <c r="AS131" i="5"/>
  <c r="BT131" i="5"/>
  <c r="BG131" i="5"/>
  <c r="BE131" i="5"/>
  <c r="BD131" i="5"/>
  <c r="BB131" i="5"/>
  <c r="BA131" i="5"/>
  <c r="AZ131" i="5"/>
  <c r="AY131" i="5"/>
  <c r="AX131" i="5"/>
  <c r="AW131" i="5"/>
  <c r="AU131" i="5"/>
  <c r="AR131" i="5"/>
  <c r="AQ131" i="5"/>
  <c r="AN131" i="5"/>
  <c r="AM131" i="5"/>
  <c r="AJ131" i="5"/>
  <c r="AI131" i="5"/>
  <c r="AH131" i="5"/>
  <c r="CH130" i="5"/>
  <c r="BF130" i="5"/>
  <c r="CF130" i="5"/>
  <c r="AO130" i="5"/>
  <c r="BY130" i="5"/>
  <c r="BC130" i="5"/>
  <c r="BW130" i="5"/>
  <c r="AV130" i="5"/>
  <c r="BU130" i="5"/>
  <c r="AS130" i="5"/>
  <c r="BT130" i="5"/>
  <c r="BG130" i="5"/>
  <c r="BE130" i="5"/>
  <c r="BD130" i="5"/>
  <c r="BB130" i="5"/>
  <c r="BA130" i="5"/>
  <c r="AZ130" i="5"/>
  <c r="AY130" i="5"/>
  <c r="AX130" i="5"/>
  <c r="AW130" i="5"/>
  <c r="AU130" i="5"/>
  <c r="AT130" i="5"/>
  <c r="AR130" i="5"/>
  <c r="AQ130" i="5"/>
  <c r="AN130" i="5"/>
  <c r="AM130" i="5"/>
  <c r="AJ130" i="5"/>
  <c r="AI130" i="5"/>
  <c r="AH130" i="5"/>
  <c r="CH129" i="5"/>
  <c r="BF129" i="5"/>
  <c r="CF129" i="5"/>
  <c r="AO129" i="5"/>
  <c r="BY129" i="5"/>
  <c r="BC129" i="5"/>
  <c r="BW129" i="5"/>
  <c r="AV129" i="5"/>
  <c r="BU129" i="5"/>
  <c r="AS129" i="5"/>
  <c r="BT129" i="5"/>
  <c r="BG129" i="5"/>
  <c r="BE129" i="5"/>
  <c r="BD129" i="5"/>
  <c r="BB129" i="5"/>
  <c r="BA129" i="5"/>
  <c r="AZ129" i="5"/>
  <c r="AY129" i="5"/>
  <c r="AX129" i="5"/>
  <c r="AW129" i="5"/>
  <c r="AU129" i="5"/>
  <c r="AT129" i="5"/>
  <c r="AR129" i="5"/>
  <c r="AQ129" i="5"/>
  <c r="AN129" i="5"/>
  <c r="AM129" i="5"/>
  <c r="AJ129" i="5"/>
  <c r="AH129" i="5"/>
  <c r="CH128" i="5"/>
  <c r="BF128" i="5"/>
  <c r="CF128" i="5"/>
  <c r="AO128" i="5"/>
  <c r="BY128" i="5"/>
  <c r="BC128" i="5"/>
  <c r="BW128" i="5"/>
  <c r="AV128" i="5"/>
  <c r="BU128" i="5"/>
  <c r="AS128" i="5"/>
  <c r="BT128" i="5"/>
  <c r="BG128" i="5"/>
  <c r="BE128" i="5"/>
  <c r="BD128" i="5"/>
  <c r="BB128" i="5"/>
  <c r="BA128" i="5"/>
  <c r="AZ128" i="5"/>
  <c r="AY128" i="5"/>
  <c r="AX128" i="5"/>
  <c r="AW128" i="5"/>
  <c r="AU128" i="5"/>
  <c r="AR128" i="5"/>
  <c r="AQ128" i="5"/>
  <c r="AN128" i="5"/>
  <c r="AM128" i="5"/>
  <c r="AJ128" i="5"/>
  <c r="AI128" i="5"/>
  <c r="AH128" i="5"/>
  <c r="CH127" i="5"/>
  <c r="BF127" i="5"/>
  <c r="CF127" i="5"/>
  <c r="AO127" i="5"/>
  <c r="BY127" i="5"/>
  <c r="BC127" i="5"/>
  <c r="BW127" i="5"/>
  <c r="AV127" i="5"/>
  <c r="BU127" i="5"/>
  <c r="AS127" i="5"/>
  <c r="BT127" i="5"/>
  <c r="BG127" i="5"/>
  <c r="BE127" i="5"/>
  <c r="BD127" i="5"/>
  <c r="BB127" i="5"/>
  <c r="AZ127" i="5"/>
  <c r="AY127" i="5"/>
  <c r="AX127" i="5"/>
  <c r="AW127" i="5"/>
  <c r="AU127" i="5"/>
  <c r="AR127" i="5"/>
  <c r="AQ127" i="5"/>
  <c r="AN127" i="5"/>
  <c r="AM127" i="5"/>
  <c r="AJ127" i="5"/>
  <c r="AI127" i="5"/>
  <c r="AH127" i="5"/>
  <c r="AG127" i="5"/>
  <c r="CH126" i="5"/>
  <c r="BF126" i="5"/>
  <c r="CF126" i="5"/>
  <c r="AO126" i="5"/>
  <c r="BY126" i="5"/>
  <c r="BC126" i="5"/>
  <c r="BW126" i="5"/>
  <c r="AV126" i="5"/>
  <c r="BU126" i="5"/>
  <c r="AS126" i="5"/>
  <c r="BT126" i="5"/>
  <c r="AR126" i="5"/>
  <c r="BR126" i="5"/>
  <c r="BG126" i="5"/>
  <c r="BD126" i="5"/>
  <c r="BB126" i="5"/>
  <c r="BA126" i="5"/>
  <c r="AZ126" i="5"/>
  <c r="AY126" i="5"/>
  <c r="AX126" i="5"/>
  <c r="AW126" i="5"/>
  <c r="AU126" i="5"/>
  <c r="AQ126" i="5"/>
  <c r="AN126" i="5"/>
  <c r="AM126" i="5"/>
  <c r="AI126" i="5"/>
  <c r="AH126" i="5"/>
  <c r="CH125" i="5"/>
  <c r="BF125" i="5"/>
  <c r="CF125" i="5"/>
  <c r="AO125" i="5"/>
  <c r="BY125" i="5"/>
  <c r="BC125" i="5"/>
  <c r="BW125" i="5"/>
  <c r="AV125" i="5"/>
  <c r="BU125" i="5"/>
  <c r="AS125" i="5"/>
  <c r="BT125" i="5"/>
  <c r="BG125" i="5"/>
  <c r="BE125" i="5"/>
  <c r="BD125" i="5"/>
  <c r="BB125" i="5"/>
  <c r="BA125" i="5"/>
  <c r="AZ125" i="5"/>
  <c r="AY125" i="5"/>
  <c r="AX125" i="5"/>
  <c r="AW125" i="5"/>
  <c r="AU125" i="5"/>
  <c r="AT125" i="5"/>
  <c r="AR125" i="5"/>
  <c r="AQ125" i="5"/>
  <c r="AN125" i="5"/>
  <c r="AM125" i="5"/>
  <c r="AJ125" i="5"/>
  <c r="AI125" i="5"/>
  <c r="AH125" i="5"/>
  <c r="AG125" i="5"/>
  <c r="CH124" i="5"/>
  <c r="BF124" i="5"/>
  <c r="CF124" i="5"/>
  <c r="AO124" i="5"/>
  <c r="BY124" i="5"/>
  <c r="BC124" i="5"/>
  <c r="BW124" i="5"/>
  <c r="AV124" i="5"/>
  <c r="BU124" i="5"/>
  <c r="AS124" i="5"/>
  <c r="BT124" i="5"/>
  <c r="BG124" i="5"/>
  <c r="BE124" i="5"/>
  <c r="BD124" i="5"/>
  <c r="BB124" i="5"/>
  <c r="BA124" i="5"/>
  <c r="AZ124" i="5"/>
  <c r="AY124" i="5"/>
  <c r="AX124" i="5"/>
  <c r="AW124" i="5"/>
  <c r="AU124" i="5"/>
  <c r="AR124" i="5"/>
  <c r="AQ124" i="5"/>
  <c r="AN124" i="5"/>
  <c r="AM124" i="5"/>
  <c r="AJ124" i="5"/>
  <c r="AI124" i="5"/>
  <c r="AH124" i="5"/>
  <c r="AG124" i="5"/>
  <c r="CH123" i="5"/>
  <c r="BF123" i="5"/>
  <c r="CF123" i="5"/>
  <c r="AO123" i="5"/>
  <c r="BY123" i="5"/>
  <c r="BC123" i="5"/>
  <c r="BW123" i="5"/>
  <c r="AV123" i="5"/>
  <c r="BU123" i="5"/>
  <c r="AS123" i="5"/>
  <c r="BT123" i="5"/>
  <c r="BG123" i="5"/>
  <c r="BE123" i="5"/>
  <c r="BD123" i="5"/>
  <c r="BB123" i="5"/>
  <c r="BA123" i="5"/>
  <c r="AZ123" i="5"/>
  <c r="AY123" i="5"/>
  <c r="AX123" i="5"/>
  <c r="AW123" i="5"/>
  <c r="AU123" i="5"/>
  <c r="AR123" i="5"/>
  <c r="AQ123" i="5"/>
  <c r="AN123" i="5"/>
  <c r="AM123" i="5"/>
  <c r="AJ123" i="5"/>
  <c r="AI123" i="5"/>
  <c r="AH123" i="5"/>
  <c r="AG123" i="5"/>
  <c r="CH122" i="5"/>
  <c r="BF122" i="5"/>
  <c r="CF122" i="5"/>
  <c r="AO122" i="5"/>
  <c r="BY122" i="5"/>
  <c r="BC122" i="5"/>
  <c r="BW122" i="5"/>
  <c r="AV122" i="5"/>
  <c r="BU122" i="5"/>
  <c r="AS122" i="5"/>
  <c r="BT122" i="5"/>
  <c r="AR122" i="5"/>
  <c r="BR122" i="5"/>
  <c r="BG122" i="5"/>
  <c r="BD122" i="5"/>
  <c r="BB122" i="5"/>
  <c r="BA122" i="5"/>
  <c r="AZ122" i="5"/>
  <c r="AY122" i="5"/>
  <c r="AX122" i="5"/>
  <c r="AW122" i="5"/>
  <c r="AU122" i="5"/>
  <c r="AT122" i="5"/>
  <c r="AQ122" i="5"/>
  <c r="AN122" i="5"/>
  <c r="AM122" i="5"/>
  <c r="AJ122" i="5"/>
  <c r="AI122" i="5"/>
  <c r="AH122" i="5"/>
  <c r="AG122" i="5"/>
  <c r="CH121" i="5"/>
  <c r="BF121" i="5"/>
  <c r="CF121" i="5"/>
  <c r="AO121" i="5"/>
  <c r="BY121" i="5"/>
  <c r="BC121" i="5"/>
  <c r="BW121" i="5"/>
  <c r="AV121" i="5"/>
  <c r="BU121" i="5"/>
  <c r="AS121" i="5"/>
  <c r="BT121" i="5"/>
  <c r="AR121" i="5"/>
  <c r="BR121" i="5"/>
  <c r="BH121" i="5"/>
  <c r="BG121" i="5"/>
  <c r="BD121" i="5"/>
  <c r="BB121" i="5"/>
  <c r="BA121" i="5"/>
  <c r="AZ121" i="5"/>
  <c r="AY121" i="5"/>
  <c r="AX121" i="5"/>
  <c r="AW121" i="5"/>
  <c r="AU121" i="5"/>
  <c r="AQ121" i="5"/>
  <c r="AP121" i="5"/>
  <c r="AN121" i="5"/>
  <c r="AM121" i="5"/>
  <c r="AJ121" i="5"/>
  <c r="AI121" i="5"/>
  <c r="AH121" i="5"/>
  <c r="AG121" i="5"/>
  <c r="CH120" i="5"/>
  <c r="BF120" i="5"/>
  <c r="CF120" i="5"/>
  <c r="AO120" i="5"/>
  <c r="BY120" i="5"/>
  <c r="BC120" i="5"/>
  <c r="BW120" i="5"/>
  <c r="AV120" i="5"/>
  <c r="BU120" i="5"/>
  <c r="AS120" i="5"/>
  <c r="BT120" i="5"/>
  <c r="AR120" i="5"/>
  <c r="BR120" i="5"/>
  <c r="BH120" i="5"/>
  <c r="BG120" i="5"/>
  <c r="BD120" i="5"/>
  <c r="BB120" i="5"/>
  <c r="BA120" i="5"/>
  <c r="AZ120" i="5"/>
  <c r="AY120" i="5"/>
  <c r="AX120" i="5"/>
  <c r="AW120" i="5"/>
  <c r="AU120" i="5"/>
  <c r="AT120" i="5"/>
  <c r="AQ120" i="5"/>
  <c r="AP120" i="5"/>
  <c r="AN120" i="5"/>
  <c r="AM120" i="5"/>
  <c r="AJ120" i="5"/>
  <c r="AI120" i="5"/>
  <c r="AH120" i="5"/>
  <c r="AG120" i="5"/>
  <c r="CH119" i="5"/>
  <c r="BF119" i="5"/>
  <c r="CF119" i="5"/>
  <c r="AO119" i="5"/>
  <c r="BY119" i="5"/>
  <c r="BC119" i="5"/>
  <c r="BW119" i="5"/>
  <c r="AV119" i="5"/>
  <c r="BU119" i="5"/>
  <c r="AS119" i="5"/>
  <c r="BT119" i="5"/>
  <c r="AR119" i="5"/>
  <c r="BR119" i="5"/>
  <c r="BH119" i="5"/>
  <c r="BG119" i="5"/>
  <c r="BE119" i="5"/>
  <c r="BD119" i="5"/>
  <c r="BB119" i="5"/>
  <c r="AZ119" i="5"/>
  <c r="AY119" i="5"/>
  <c r="AX119" i="5"/>
  <c r="AW119" i="5"/>
  <c r="AU119" i="5"/>
  <c r="AQ119" i="5"/>
  <c r="AP119" i="5"/>
  <c r="AN119" i="5"/>
  <c r="AM119" i="5"/>
  <c r="AJ119" i="5"/>
  <c r="AI119" i="5"/>
  <c r="AH119" i="5"/>
  <c r="AG119" i="5"/>
  <c r="CH118" i="5"/>
  <c r="BF118" i="5"/>
  <c r="CF118" i="5"/>
  <c r="AO118" i="5"/>
  <c r="BY118" i="5"/>
  <c r="BC118" i="5"/>
  <c r="BW118" i="5"/>
  <c r="AV118" i="5"/>
  <c r="BU118" i="5"/>
  <c r="AS118" i="5"/>
  <c r="BT118" i="5"/>
  <c r="BH118" i="5"/>
  <c r="BG118" i="5"/>
  <c r="BE118" i="5"/>
  <c r="BD118" i="5"/>
  <c r="BB118" i="5"/>
  <c r="BA118" i="5"/>
  <c r="AZ118" i="5"/>
  <c r="AY118" i="5"/>
  <c r="AX118" i="5"/>
  <c r="AW118" i="5"/>
  <c r="AU118" i="5"/>
  <c r="AR118" i="5"/>
  <c r="AQ118" i="5"/>
  <c r="AP118" i="5"/>
  <c r="AN118" i="5"/>
  <c r="AM118" i="5"/>
  <c r="AJ118" i="5"/>
  <c r="AI118" i="5"/>
  <c r="AH118" i="5"/>
  <c r="AG118" i="5"/>
  <c r="CH117" i="5"/>
  <c r="BF117" i="5"/>
  <c r="CF117" i="5"/>
  <c r="AO117" i="5"/>
  <c r="BY117" i="5"/>
  <c r="BC117" i="5"/>
  <c r="BW117" i="5"/>
  <c r="AV117" i="5"/>
  <c r="BU117" i="5"/>
  <c r="AS117" i="5"/>
  <c r="BT117" i="5"/>
  <c r="AR117" i="5"/>
  <c r="BR117" i="5"/>
  <c r="BH117" i="5"/>
  <c r="BG117" i="5"/>
  <c r="BE117" i="5"/>
  <c r="BD117" i="5"/>
  <c r="BB117" i="5"/>
  <c r="BA117" i="5"/>
  <c r="AZ117" i="5"/>
  <c r="AY117" i="5"/>
  <c r="AX117" i="5"/>
  <c r="AW117" i="5"/>
  <c r="AU117" i="5"/>
  <c r="AQ117" i="5"/>
  <c r="AP117" i="5"/>
  <c r="AN117" i="5"/>
  <c r="AM117" i="5"/>
  <c r="AJ117" i="5"/>
  <c r="AI117" i="5"/>
  <c r="AH117" i="5"/>
  <c r="AG117" i="5"/>
  <c r="BD116" i="5"/>
  <c r="CD116" i="5"/>
  <c r="CH116" i="5"/>
  <c r="BF116" i="5"/>
  <c r="CF116" i="5"/>
  <c r="AO116" i="5"/>
  <c r="BY116" i="5"/>
  <c r="BC116" i="5"/>
  <c r="BW116" i="5"/>
  <c r="AV116" i="5"/>
  <c r="BU116" i="5"/>
  <c r="AS116" i="5"/>
  <c r="BT116" i="5"/>
  <c r="BH116" i="5"/>
  <c r="BG116" i="5"/>
  <c r="BB116" i="5"/>
  <c r="BA116" i="5"/>
  <c r="AZ116" i="5"/>
  <c r="AY116" i="5"/>
  <c r="AX116" i="5"/>
  <c r="AW116" i="5"/>
  <c r="AU116" i="5"/>
  <c r="AR116" i="5"/>
  <c r="AQ116" i="5"/>
  <c r="AP116" i="5"/>
  <c r="AN116" i="5"/>
  <c r="AM116" i="5"/>
  <c r="AJ116" i="5"/>
  <c r="AH116" i="5"/>
  <c r="AG116" i="5"/>
  <c r="BD115" i="5"/>
  <c r="CD115" i="5"/>
  <c r="CH115" i="5"/>
  <c r="BF115" i="5"/>
  <c r="CF115" i="5"/>
  <c r="AO115" i="5"/>
  <c r="BY115" i="5"/>
  <c r="BC115" i="5"/>
  <c r="BW115" i="5"/>
  <c r="AV115" i="5"/>
  <c r="BU115" i="5"/>
  <c r="AS115" i="5"/>
  <c r="BT115" i="5"/>
  <c r="BH115" i="5"/>
  <c r="BG115" i="5"/>
  <c r="BB115" i="5"/>
  <c r="BA115" i="5"/>
  <c r="AZ115" i="5"/>
  <c r="AY115" i="5"/>
  <c r="AX115" i="5"/>
  <c r="AW115" i="5"/>
  <c r="AU115" i="5"/>
  <c r="AR115" i="5"/>
  <c r="AQ115" i="5"/>
  <c r="AP115" i="5"/>
  <c r="AN115" i="5"/>
  <c r="AM115" i="5"/>
  <c r="AJ115" i="5"/>
  <c r="AI115" i="5"/>
  <c r="AH115" i="5"/>
  <c r="AG115" i="5"/>
  <c r="CH114" i="5"/>
  <c r="BF114" i="5"/>
  <c r="CF114" i="5"/>
  <c r="AO114" i="5"/>
  <c r="BY114" i="5"/>
  <c r="BC114" i="5"/>
  <c r="BW114" i="5"/>
  <c r="AV114" i="5"/>
  <c r="BU114" i="5"/>
  <c r="AS114" i="5"/>
  <c r="BT114" i="5"/>
  <c r="AR114" i="5"/>
  <c r="BR114" i="5"/>
  <c r="BH114" i="5"/>
  <c r="BG114" i="5"/>
  <c r="BD114" i="5"/>
  <c r="BB114" i="5"/>
  <c r="BA114" i="5"/>
  <c r="AZ114" i="5"/>
  <c r="AY114" i="5"/>
  <c r="AX114" i="5"/>
  <c r="AW114" i="5"/>
  <c r="AU114" i="5"/>
  <c r="AQ114" i="5"/>
  <c r="AP114" i="5"/>
  <c r="AN114" i="5"/>
  <c r="AM114" i="5"/>
  <c r="AJ114" i="5"/>
  <c r="AI114" i="5"/>
  <c r="AH114" i="5"/>
  <c r="AG114" i="5"/>
  <c r="CH113" i="5"/>
  <c r="BF113" i="5"/>
  <c r="CF113" i="5"/>
  <c r="AO113" i="5"/>
  <c r="BY113" i="5"/>
  <c r="BC113" i="5"/>
  <c r="BW113" i="5"/>
  <c r="AV113" i="5"/>
  <c r="BU113" i="5"/>
  <c r="AS113" i="5"/>
  <c r="BT113" i="5"/>
  <c r="AR113" i="5"/>
  <c r="BR113" i="5"/>
  <c r="BH113" i="5"/>
  <c r="BG113" i="5"/>
  <c r="BD113" i="5"/>
  <c r="BB113" i="5"/>
  <c r="AZ113" i="5"/>
  <c r="AY113" i="5"/>
  <c r="AX113" i="5"/>
  <c r="AW113" i="5"/>
  <c r="AU113" i="5"/>
  <c r="AQ113" i="5"/>
  <c r="AP113" i="5"/>
  <c r="AN113" i="5"/>
  <c r="AM113" i="5"/>
  <c r="AI113" i="5"/>
  <c r="AH113" i="5"/>
  <c r="AG113" i="5"/>
  <c r="CH112" i="5"/>
  <c r="BF112" i="5"/>
  <c r="CF112" i="5"/>
  <c r="BE112" i="5"/>
  <c r="CE112" i="5"/>
  <c r="BD112" i="5"/>
  <c r="CD112" i="5"/>
  <c r="AO112" i="5"/>
  <c r="BY112" i="5"/>
  <c r="BC112" i="5"/>
  <c r="BW112" i="5"/>
  <c r="AV112" i="5"/>
  <c r="BU112" i="5"/>
  <c r="AS112" i="5"/>
  <c r="BT112" i="5"/>
  <c r="BH112" i="5"/>
  <c r="BG112" i="5"/>
  <c r="BB112" i="5"/>
  <c r="BA112" i="5"/>
  <c r="AZ112" i="5"/>
  <c r="AY112" i="5"/>
  <c r="AX112" i="5"/>
  <c r="AW112" i="5"/>
  <c r="AU112" i="5"/>
  <c r="AR112" i="5"/>
  <c r="AQ112" i="5"/>
  <c r="AP112" i="5"/>
  <c r="AN112" i="5"/>
  <c r="AM112" i="5"/>
  <c r="AJ112" i="5"/>
  <c r="AI112" i="5"/>
  <c r="AH112" i="5"/>
  <c r="CH111" i="5"/>
  <c r="BF111" i="5"/>
  <c r="CF111" i="5"/>
  <c r="BE111" i="5"/>
  <c r="CE111" i="5"/>
  <c r="BD111" i="5"/>
  <c r="CD111" i="5"/>
  <c r="AO111" i="5"/>
  <c r="BY111" i="5"/>
  <c r="BC111" i="5"/>
  <c r="BW111" i="5"/>
  <c r="AV111" i="5"/>
  <c r="BU111" i="5"/>
  <c r="AS111" i="5"/>
  <c r="BT111" i="5"/>
  <c r="BH111" i="5"/>
  <c r="BG111" i="5"/>
  <c r="BB111" i="5"/>
  <c r="BA111" i="5"/>
  <c r="AZ111" i="5"/>
  <c r="AY111" i="5"/>
  <c r="AX111" i="5"/>
  <c r="AW111" i="5"/>
  <c r="AU111" i="5"/>
  <c r="AR111" i="5"/>
  <c r="AQ111" i="5"/>
  <c r="AP111" i="5"/>
  <c r="AN111" i="5"/>
  <c r="AM111" i="5"/>
  <c r="AJ111" i="5"/>
  <c r="AI111" i="5"/>
  <c r="AH111" i="5"/>
  <c r="AG111" i="5"/>
  <c r="CH110" i="5"/>
  <c r="BF110" i="5"/>
  <c r="CF110" i="5"/>
  <c r="BE110" i="5"/>
  <c r="CE110" i="5"/>
  <c r="BD110" i="5"/>
  <c r="CD110" i="5"/>
  <c r="AO110" i="5"/>
  <c r="BY110" i="5"/>
  <c r="BC110" i="5"/>
  <c r="BW110" i="5"/>
  <c r="AV110" i="5"/>
  <c r="BU110" i="5"/>
  <c r="AS110" i="5"/>
  <c r="BT110" i="5"/>
  <c r="BH110" i="5"/>
  <c r="BG110" i="5"/>
  <c r="BB110" i="5"/>
  <c r="BA110" i="5"/>
  <c r="AZ110" i="5"/>
  <c r="AY110" i="5"/>
  <c r="AX110" i="5"/>
  <c r="AW110" i="5"/>
  <c r="AU110" i="5"/>
  <c r="AR110" i="5"/>
  <c r="AQ110" i="5"/>
  <c r="AP110" i="5"/>
  <c r="AN110" i="5"/>
  <c r="AM110" i="5"/>
  <c r="AJ110" i="5"/>
  <c r="AH110" i="5"/>
  <c r="AG110" i="5"/>
  <c r="CH109" i="5"/>
  <c r="BF109" i="5"/>
  <c r="CF109" i="5"/>
  <c r="BE109" i="5"/>
  <c r="CE109" i="5"/>
  <c r="BD109" i="5"/>
  <c r="CD109" i="5"/>
  <c r="AO109" i="5"/>
  <c r="BY109" i="5"/>
  <c r="BC109" i="5"/>
  <c r="BW109" i="5"/>
  <c r="AV109" i="5"/>
  <c r="BU109" i="5"/>
  <c r="AS109" i="5"/>
  <c r="BT109" i="5"/>
  <c r="BH109" i="5"/>
  <c r="BG109" i="5"/>
  <c r="BB109" i="5"/>
  <c r="BA109" i="5"/>
  <c r="AZ109" i="5"/>
  <c r="AY109" i="5"/>
  <c r="AX109" i="5"/>
  <c r="AW109" i="5"/>
  <c r="AU109" i="5"/>
  <c r="AR109" i="5"/>
  <c r="AQ109" i="5"/>
  <c r="AP109" i="5"/>
  <c r="AN109" i="5"/>
  <c r="AM109" i="5"/>
  <c r="AJ109" i="5"/>
  <c r="AI109" i="5"/>
  <c r="AH109" i="5"/>
  <c r="AG109" i="5"/>
  <c r="CH108" i="5"/>
  <c r="BF108" i="5"/>
  <c r="CF108" i="5"/>
  <c r="BE108" i="5"/>
  <c r="CE108" i="5"/>
  <c r="BD108" i="5"/>
  <c r="CD108" i="5"/>
  <c r="AO108" i="5"/>
  <c r="BY108" i="5"/>
  <c r="BC108" i="5"/>
  <c r="BW108" i="5"/>
  <c r="AV108" i="5"/>
  <c r="BU108" i="5"/>
  <c r="AS108" i="5"/>
  <c r="BT108" i="5"/>
  <c r="BH108" i="5"/>
  <c r="BG108" i="5"/>
  <c r="BB108" i="5"/>
  <c r="BA108" i="5"/>
  <c r="AZ108" i="5"/>
  <c r="AY108" i="5"/>
  <c r="AX108" i="5"/>
  <c r="AW108" i="5"/>
  <c r="AU108" i="5"/>
  <c r="AT108" i="5"/>
  <c r="AR108" i="5"/>
  <c r="AQ108" i="5"/>
  <c r="AP108" i="5"/>
  <c r="AN108" i="5"/>
  <c r="AM108" i="5"/>
  <c r="AI108" i="5"/>
  <c r="AH108" i="5"/>
  <c r="AG108" i="5"/>
  <c r="CH107" i="5"/>
  <c r="BF107" i="5"/>
  <c r="CF107" i="5"/>
  <c r="BE107" i="5"/>
  <c r="CE107" i="5"/>
  <c r="BD107" i="5"/>
  <c r="CD107" i="5"/>
  <c r="AO107" i="5"/>
  <c r="BY107" i="5"/>
  <c r="BC107" i="5"/>
  <c r="BW107" i="5"/>
  <c r="AV107" i="5"/>
  <c r="BU107" i="5"/>
  <c r="AS107" i="5"/>
  <c r="BT107" i="5"/>
  <c r="BH107" i="5"/>
  <c r="BG107" i="5"/>
  <c r="BB107" i="5"/>
  <c r="BA107" i="5"/>
  <c r="AZ107" i="5"/>
  <c r="AY107" i="5"/>
  <c r="AX107" i="5"/>
  <c r="AW107" i="5"/>
  <c r="AU107" i="5"/>
  <c r="AT107" i="5"/>
  <c r="AR107" i="5"/>
  <c r="AQ107" i="5"/>
  <c r="AP107" i="5"/>
  <c r="AN107" i="5"/>
  <c r="AM107" i="5"/>
  <c r="AJ107" i="5"/>
  <c r="AI107" i="5"/>
  <c r="AH107" i="5"/>
  <c r="AG107" i="5"/>
  <c r="CH106" i="5"/>
  <c r="BF106" i="5"/>
  <c r="CF106" i="5"/>
  <c r="BE106" i="5"/>
  <c r="CE106" i="5"/>
  <c r="BD106" i="5"/>
  <c r="CD106" i="5"/>
  <c r="AO106" i="5"/>
  <c r="BY106" i="5"/>
  <c r="BC106" i="5"/>
  <c r="BW106" i="5"/>
  <c r="AV106" i="5"/>
  <c r="BU106" i="5"/>
  <c r="AS106" i="5"/>
  <c r="BT106" i="5"/>
  <c r="BH106" i="5"/>
  <c r="BG106" i="5"/>
  <c r="BB106" i="5"/>
  <c r="BA106" i="5"/>
  <c r="AZ106" i="5"/>
  <c r="AY106" i="5"/>
  <c r="AX106" i="5"/>
  <c r="AW106" i="5"/>
  <c r="AU106" i="5"/>
  <c r="AT106" i="5"/>
  <c r="AR106" i="5"/>
  <c r="AQ106" i="5"/>
  <c r="AP106" i="5"/>
  <c r="AN106" i="5"/>
  <c r="AM106" i="5"/>
  <c r="AI106" i="5"/>
  <c r="AH106" i="5"/>
  <c r="AG106" i="5"/>
  <c r="CH105" i="5"/>
  <c r="BF105" i="5"/>
  <c r="CF105" i="5"/>
  <c r="BE105" i="5"/>
  <c r="CE105" i="5"/>
  <c r="BD105" i="5"/>
  <c r="CD105" i="5"/>
  <c r="AO105" i="5"/>
  <c r="BY105" i="5"/>
  <c r="BC105" i="5"/>
  <c r="BW105" i="5"/>
  <c r="AV105" i="5"/>
  <c r="BU105" i="5"/>
  <c r="AS105" i="5"/>
  <c r="BT105" i="5"/>
  <c r="BH105" i="5"/>
  <c r="BG105" i="5"/>
  <c r="BB105" i="5"/>
  <c r="BA105" i="5"/>
  <c r="AZ105" i="5"/>
  <c r="AY105" i="5"/>
  <c r="AX105" i="5"/>
  <c r="AW105" i="5"/>
  <c r="AU105" i="5"/>
  <c r="AT105" i="5"/>
  <c r="AR105" i="5"/>
  <c r="AQ105" i="5"/>
  <c r="AP105" i="5"/>
  <c r="AN105" i="5"/>
  <c r="AM105" i="5"/>
  <c r="AJ105" i="5"/>
  <c r="AI105" i="5"/>
  <c r="AH105" i="5"/>
  <c r="CH104" i="5"/>
  <c r="BF104" i="5"/>
  <c r="CF104" i="5"/>
  <c r="BE104" i="5"/>
  <c r="CE104" i="5"/>
  <c r="BD104" i="5"/>
  <c r="CD104" i="5"/>
  <c r="AO104" i="5"/>
  <c r="BY104" i="5"/>
  <c r="BC104" i="5"/>
  <c r="BW104" i="5"/>
  <c r="AV104" i="5"/>
  <c r="BU104" i="5"/>
  <c r="AS104" i="5"/>
  <c r="BT104" i="5"/>
  <c r="BH104" i="5"/>
  <c r="BG104" i="5"/>
  <c r="BB104" i="5"/>
  <c r="BA104" i="5"/>
  <c r="AZ104" i="5"/>
  <c r="AY104" i="5"/>
  <c r="AX104" i="5"/>
  <c r="AW104" i="5"/>
  <c r="AU104" i="5"/>
  <c r="AT104" i="5"/>
  <c r="AR104" i="5"/>
  <c r="AQ104" i="5"/>
  <c r="AP104" i="5"/>
  <c r="AN104" i="5"/>
  <c r="AM104" i="5"/>
  <c r="AJ104" i="5"/>
  <c r="AI104" i="5"/>
  <c r="AH104" i="5"/>
  <c r="AG104" i="5"/>
  <c r="CH103" i="5"/>
  <c r="BF103" i="5"/>
  <c r="CF103" i="5"/>
  <c r="BE103" i="5"/>
  <c r="CE103" i="5"/>
  <c r="BD103" i="5"/>
  <c r="CD103" i="5"/>
  <c r="AO103" i="5"/>
  <c r="BY103" i="5"/>
  <c r="BC103" i="5"/>
  <c r="BW103" i="5"/>
  <c r="AV103" i="5"/>
  <c r="BU103" i="5"/>
  <c r="AS103" i="5"/>
  <c r="BT103" i="5"/>
  <c r="BH103" i="5"/>
  <c r="BG103" i="5"/>
  <c r="BB103" i="5"/>
  <c r="BA103" i="5"/>
  <c r="AZ103" i="5"/>
  <c r="AY103" i="5"/>
  <c r="AX103" i="5"/>
  <c r="AW103" i="5"/>
  <c r="AU103" i="5"/>
  <c r="AR103" i="5"/>
  <c r="AQ103" i="5"/>
  <c r="AP103" i="5"/>
  <c r="AN103" i="5"/>
  <c r="AM103" i="5"/>
  <c r="CH102" i="5"/>
  <c r="BF102" i="5"/>
  <c r="CF102" i="5"/>
  <c r="BE102" i="5"/>
  <c r="CE102" i="5"/>
  <c r="BD102" i="5"/>
  <c r="CD102" i="5"/>
  <c r="AO102" i="5"/>
  <c r="BY102" i="5"/>
  <c r="BC102" i="5"/>
  <c r="BW102" i="5"/>
  <c r="AV102" i="5"/>
  <c r="BU102" i="5"/>
  <c r="AS102" i="5"/>
  <c r="BT102" i="5"/>
  <c r="BH102" i="5"/>
  <c r="BG102" i="5"/>
  <c r="AZ102" i="5"/>
  <c r="AY102" i="5"/>
  <c r="AX102" i="5"/>
  <c r="AW102" i="5"/>
  <c r="AU102" i="5"/>
  <c r="AR102" i="5"/>
  <c r="AQ102" i="5"/>
  <c r="AP102" i="5"/>
  <c r="AN102" i="5"/>
  <c r="AM102" i="5"/>
  <c r="AJ102" i="5"/>
  <c r="AI102" i="5"/>
  <c r="AH102" i="5"/>
  <c r="AG102" i="5"/>
  <c r="CH101" i="5"/>
  <c r="BF101" i="5"/>
  <c r="CF101" i="5"/>
  <c r="BE101" i="5"/>
  <c r="CE101" i="5"/>
  <c r="BD101" i="5"/>
  <c r="CD101" i="5"/>
  <c r="AO101" i="5"/>
  <c r="BY101" i="5"/>
  <c r="BC101" i="5"/>
  <c r="BW101" i="5"/>
  <c r="AV101" i="5"/>
  <c r="BU101" i="5"/>
  <c r="AS101" i="5"/>
  <c r="BT101" i="5"/>
  <c r="BH101" i="5"/>
  <c r="BG101" i="5"/>
  <c r="BB101" i="5"/>
  <c r="BA101" i="5"/>
  <c r="AZ101" i="5"/>
  <c r="AY101" i="5"/>
  <c r="AX101" i="5"/>
  <c r="AW101" i="5"/>
  <c r="AU101" i="5"/>
  <c r="AT101" i="5"/>
  <c r="AR101" i="5"/>
  <c r="AQ101" i="5"/>
  <c r="AP101" i="5"/>
  <c r="AN101" i="5"/>
  <c r="AM101" i="5"/>
  <c r="AJ101" i="5"/>
  <c r="AI101" i="5"/>
  <c r="AH101" i="5"/>
  <c r="AG101" i="5"/>
  <c r="CH100" i="5"/>
  <c r="BF100" i="5"/>
  <c r="CF100" i="5"/>
  <c r="BE100" i="5"/>
  <c r="CE100" i="5"/>
  <c r="BD100" i="5"/>
  <c r="CD100" i="5"/>
  <c r="AO100" i="5"/>
  <c r="BY100" i="5"/>
  <c r="BC100" i="5"/>
  <c r="BW100" i="5"/>
  <c r="AV100" i="5"/>
  <c r="BU100" i="5"/>
  <c r="AS100" i="5"/>
  <c r="BT100" i="5"/>
  <c r="BH100" i="5"/>
  <c r="BG100" i="5"/>
  <c r="BB100" i="5"/>
  <c r="BA100" i="5"/>
  <c r="AZ100" i="5"/>
  <c r="AY100" i="5"/>
  <c r="AX100" i="5"/>
  <c r="AW100" i="5"/>
  <c r="AU100" i="5"/>
  <c r="AT100" i="5"/>
  <c r="AR100" i="5"/>
  <c r="AQ100" i="5"/>
  <c r="AP100" i="5"/>
  <c r="AN100" i="5"/>
  <c r="AM100" i="5"/>
  <c r="AJ100" i="5"/>
  <c r="AI100" i="5"/>
  <c r="AH100" i="5"/>
  <c r="AG100" i="5"/>
  <c r="CH99" i="5"/>
  <c r="BF99" i="5"/>
  <c r="CF99" i="5"/>
  <c r="BE99" i="5"/>
  <c r="CE99" i="5"/>
  <c r="BD99" i="5"/>
  <c r="CD99" i="5"/>
  <c r="AO99" i="5"/>
  <c r="BY99" i="5"/>
  <c r="BC99" i="5"/>
  <c r="BW99" i="5"/>
  <c r="AV99" i="5"/>
  <c r="BU99" i="5"/>
  <c r="AS99" i="5"/>
  <c r="BT99" i="5"/>
  <c r="BH99" i="5"/>
  <c r="BG99" i="5"/>
  <c r="BB99" i="5"/>
  <c r="BA99" i="5"/>
  <c r="AZ99" i="5"/>
  <c r="AY99" i="5"/>
  <c r="AX99" i="5"/>
  <c r="AW99" i="5"/>
  <c r="AU99" i="5"/>
  <c r="AT99" i="5"/>
  <c r="AR99" i="5"/>
  <c r="AQ99" i="5"/>
  <c r="AP99" i="5"/>
  <c r="AN99" i="5"/>
  <c r="AM99" i="5"/>
  <c r="CH98" i="5"/>
  <c r="BF98" i="5"/>
  <c r="CF98" i="5"/>
  <c r="BE98" i="5"/>
  <c r="CE98" i="5"/>
  <c r="BD98" i="5"/>
  <c r="CD98" i="5"/>
  <c r="AO98" i="5"/>
  <c r="BY98" i="5"/>
  <c r="BC98" i="5"/>
  <c r="BW98" i="5"/>
  <c r="AV98" i="5"/>
  <c r="BU98" i="5"/>
  <c r="AS98" i="5"/>
  <c r="BT98" i="5"/>
  <c r="BH98" i="5"/>
  <c r="BG98" i="5"/>
  <c r="BB98" i="5"/>
  <c r="BA98" i="5"/>
  <c r="AZ98" i="5"/>
  <c r="AY98" i="5"/>
  <c r="AX98" i="5"/>
  <c r="AW98" i="5"/>
  <c r="AU98" i="5"/>
  <c r="AT98" i="5"/>
  <c r="AR98" i="5"/>
  <c r="AQ98" i="5"/>
  <c r="AP98" i="5"/>
  <c r="AN98" i="5"/>
  <c r="AM98" i="5"/>
  <c r="AJ98" i="5"/>
  <c r="AI98" i="5"/>
  <c r="AH98" i="5"/>
  <c r="AG98" i="5"/>
  <c r="CH97" i="5"/>
  <c r="BF97" i="5"/>
  <c r="CF97" i="5"/>
  <c r="BE97" i="5"/>
  <c r="CE97" i="5"/>
  <c r="BD97" i="5"/>
  <c r="CD97" i="5"/>
  <c r="AO97" i="5"/>
  <c r="BY97" i="5"/>
  <c r="BC97" i="5"/>
  <c r="BW97" i="5"/>
  <c r="AV97" i="5"/>
  <c r="BU97" i="5"/>
  <c r="AS97" i="5"/>
  <c r="BT97" i="5"/>
  <c r="BH97" i="5"/>
  <c r="BG97" i="5"/>
  <c r="BB97" i="5"/>
  <c r="BA97" i="5"/>
  <c r="AZ97" i="5"/>
  <c r="AY97" i="5"/>
  <c r="AX97" i="5"/>
  <c r="AW97" i="5"/>
  <c r="AU97" i="5"/>
  <c r="AT97" i="5"/>
  <c r="AR97" i="5"/>
  <c r="AQ97" i="5"/>
  <c r="AP97" i="5"/>
  <c r="AN97" i="5"/>
  <c r="AM97" i="5"/>
  <c r="AI97" i="5"/>
  <c r="AH97" i="5"/>
  <c r="AG97" i="5"/>
  <c r="CH96" i="5"/>
  <c r="BF96" i="5"/>
  <c r="CF96" i="5"/>
  <c r="BE96" i="5"/>
  <c r="CE96" i="5"/>
  <c r="BD96" i="5"/>
  <c r="CD96" i="5"/>
  <c r="BY96" i="5"/>
  <c r="BC96" i="5"/>
  <c r="BW96" i="5"/>
  <c r="AV96" i="5"/>
  <c r="BU96" i="5"/>
  <c r="AS96" i="5"/>
  <c r="BT96" i="5"/>
  <c r="BJ96" i="5"/>
  <c r="BH96" i="5"/>
  <c r="BG96" i="5"/>
  <c r="BB96" i="5"/>
  <c r="BA96" i="5"/>
  <c r="AZ96" i="5"/>
  <c r="AY96" i="5"/>
  <c r="AX96" i="5"/>
  <c r="AW96" i="5"/>
  <c r="AU96" i="5"/>
  <c r="AT96" i="5"/>
  <c r="AR96" i="5"/>
  <c r="AQ96" i="5"/>
  <c r="AP96" i="5"/>
  <c r="AI96" i="5"/>
  <c r="AH96" i="5"/>
  <c r="AG96" i="5"/>
  <c r="CH95" i="5"/>
  <c r="BF95" i="5"/>
  <c r="CF95" i="5"/>
  <c r="BE95" i="5"/>
  <c r="CE95" i="5"/>
  <c r="BD95" i="5"/>
  <c r="CD95" i="5"/>
  <c r="BY95" i="5"/>
  <c r="BC95" i="5"/>
  <c r="BW95" i="5"/>
  <c r="AV95" i="5"/>
  <c r="BU95" i="5"/>
  <c r="AS95" i="5"/>
  <c r="BT95" i="5"/>
  <c r="BJ95" i="5"/>
  <c r="BH95" i="5"/>
  <c r="BG95" i="5"/>
  <c r="BB95" i="5"/>
  <c r="BA95" i="5"/>
  <c r="AZ95" i="5"/>
  <c r="AY95" i="5"/>
  <c r="AX95" i="5"/>
  <c r="AW95" i="5"/>
  <c r="AU95" i="5"/>
  <c r="AT95" i="5"/>
  <c r="AR95" i="5"/>
  <c r="AQ95" i="5"/>
  <c r="AP95" i="5"/>
  <c r="AJ95" i="5"/>
  <c r="AI95" i="5"/>
  <c r="AH95" i="5"/>
  <c r="AG95" i="5"/>
  <c r="CH94" i="5"/>
  <c r="BF94" i="5"/>
  <c r="CF94" i="5"/>
  <c r="BE94" i="5"/>
  <c r="CE94" i="5"/>
  <c r="BD94" i="5"/>
  <c r="CD94" i="5"/>
  <c r="BY94" i="5"/>
  <c r="BC94" i="5"/>
  <c r="BW94" i="5"/>
  <c r="AV94" i="5"/>
  <c r="BU94" i="5"/>
  <c r="AS94" i="5"/>
  <c r="BT94" i="5"/>
  <c r="BJ94" i="5"/>
  <c r="BH94" i="5"/>
  <c r="BG94" i="5"/>
  <c r="BB94" i="5"/>
  <c r="BA94" i="5"/>
  <c r="AZ94" i="5"/>
  <c r="AY94" i="5"/>
  <c r="AX94" i="5"/>
  <c r="AW94" i="5"/>
  <c r="AU94" i="5"/>
  <c r="AT94" i="5"/>
  <c r="AR94" i="5"/>
  <c r="AQ94" i="5"/>
  <c r="AP94" i="5"/>
  <c r="CH93" i="5"/>
  <c r="BF93" i="5"/>
  <c r="CF93" i="5"/>
  <c r="BE93" i="5"/>
  <c r="CE93" i="5"/>
  <c r="BD93" i="5"/>
  <c r="CD93" i="5"/>
  <c r="BY93" i="5"/>
  <c r="BC93" i="5"/>
  <c r="BW93" i="5"/>
  <c r="AV93" i="5"/>
  <c r="BU93" i="5"/>
  <c r="AS93" i="5"/>
  <c r="BT93" i="5"/>
  <c r="BJ93" i="5"/>
  <c r="BH93" i="5"/>
  <c r="BG93" i="5"/>
  <c r="BB93" i="5"/>
  <c r="BA93" i="5"/>
  <c r="AZ93" i="5"/>
  <c r="AY93" i="5"/>
  <c r="AX93" i="5"/>
  <c r="AW93" i="5"/>
  <c r="AU93" i="5"/>
  <c r="AT93" i="5"/>
  <c r="AR93" i="5"/>
  <c r="AQ93" i="5"/>
  <c r="AP93" i="5"/>
  <c r="AI93" i="5"/>
  <c r="CH92" i="5"/>
  <c r="BF92" i="5"/>
  <c r="CF92" i="5"/>
  <c r="BE92" i="5"/>
  <c r="CE92" i="5"/>
  <c r="BD92" i="5"/>
  <c r="CD92" i="5"/>
  <c r="BY92" i="5"/>
  <c r="BC92" i="5"/>
  <c r="BW92" i="5"/>
  <c r="AV92" i="5"/>
  <c r="BU92" i="5"/>
  <c r="AS92" i="5"/>
  <c r="BT92" i="5"/>
  <c r="BJ92" i="5"/>
  <c r="BH92" i="5"/>
  <c r="BG92" i="5"/>
  <c r="BB92" i="5"/>
  <c r="BA92" i="5"/>
  <c r="AZ92" i="5"/>
  <c r="AY92" i="5"/>
  <c r="AX92" i="5"/>
  <c r="AW92" i="5"/>
  <c r="AU92" i="5"/>
  <c r="AT92" i="5"/>
  <c r="AR92" i="5"/>
  <c r="AQ92" i="5"/>
  <c r="AP92" i="5"/>
  <c r="AJ92" i="5"/>
  <c r="AI92" i="5"/>
  <c r="AH92" i="5"/>
  <c r="AG92" i="5"/>
  <c r="CH91" i="5"/>
  <c r="BF91" i="5"/>
  <c r="CF91" i="5"/>
  <c r="BE91" i="5"/>
  <c r="CE91" i="5"/>
  <c r="BD91" i="5"/>
  <c r="CD91" i="5"/>
  <c r="BY91" i="5"/>
  <c r="BC91" i="5"/>
  <c r="BW91" i="5"/>
  <c r="AV91" i="5"/>
  <c r="BU91" i="5"/>
  <c r="AS91" i="5"/>
  <c r="BT91" i="5"/>
  <c r="BJ91" i="5"/>
  <c r="BH91" i="5"/>
  <c r="BG91" i="5"/>
  <c r="BB91" i="5"/>
  <c r="BA91" i="5"/>
  <c r="AZ91" i="5"/>
  <c r="AY91" i="5"/>
  <c r="AX91" i="5"/>
  <c r="AW91" i="5"/>
  <c r="AU91" i="5"/>
  <c r="AT91" i="5"/>
  <c r="AR91" i="5"/>
  <c r="AQ91" i="5"/>
  <c r="AP91" i="5"/>
  <c r="AJ91" i="5"/>
  <c r="AH91" i="5"/>
  <c r="AG91" i="5"/>
  <c r="CH90" i="5"/>
  <c r="BF90" i="5"/>
  <c r="CF90" i="5"/>
  <c r="BE90" i="5"/>
  <c r="CE90" i="5"/>
  <c r="BD90" i="5"/>
  <c r="CD90" i="5"/>
  <c r="BY90" i="5"/>
  <c r="BC90" i="5"/>
  <c r="BW90" i="5"/>
  <c r="AV90" i="5"/>
  <c r="BU90" i="5"/>
  <c r="AS90" i="5"/>
  <c r="BT90" i="5"/>
  <c r="BJ90" i="5"/>
  <c r="BH90" i="5"/>
  <c r="BG90" i="5"/>
  <c r="BB90" i="5"/>
  <c r="BA90" i="5"/>
  <c r="AZ90" i="5"/>
  <c r="AY90" i="5"/>
  <c r="AX90" i="5"/>
  <c r="AW90" i="5"/>
  <c r="AU90" i="5"/>
  <c r="AT90" i="5"/>
  <c r="AR90" i="5"/>
  <c r="AQ90" i="5"/>
  <c r="AP90" i="5"/>
  <c r="AJ90" i="5"/>
  <c r="AI90" i="5"/>
  <c r="AG90" i="5"/>
  <c r="CH89" i="5"/>
  <c r="BF89" i="5"/>
  <c r="CF89" i="5"/>
  <c r="BE89" i="5"/>
  <c r="CE89" i="5"/>
  <c r="BD89" i="5"/>
  <c r="CD89" i="5"/>
  <c r="BY89" i="5"/>
  <c r="BC89" i="5"/>
  <c r="BW89" i="5"/>
  <c r="AV89" i="5"/>
  <c r="BU89" i="5"/>
  <c r="AS89" i="5"/>
  <c r="BT89" i="5"/>
  <c r="BJ89" i="5"/>
  <c r="BH89" i="5"/>
  <c r="BG89" i="5"/>
  <c r="BB89" i="5"/>
  <c r="BA89" i="5"/>
  <c r="AZ89" i="5"/>
  <c r="AY89" i="5"/>
  <c r="AX89" i="5"/>
  <c r="AW89" i="5"/>
  <c r="AU89" i="5"/>
  <c r="AT89" i="5"/>
  <c r="AR89" i="5"/>
  <c r="AQ89" i="5"/>
  <c r="AP89" i="5"/>
  <c r="AJ89" i="5"/>
  <c r="AI89" i="5"/>
  <c r="AG89" i="5"/>
  <c r="CH88" i="5"/>
  <c r="BF88" i="5"/>
  <c r="CF88" i="5"/>
  <c r="BE88" i="5"/>
  <c r="CE88" i="5"/>
  <c r="BD88" i="5"/>
  <c r="CD88" i="5"/>
  <c r="BY88" i="5"/>
  <c r="BC88" i="5"/>
  <c r="BW88" i="5"/>
  <c r="AV88" i="5"/>
  <c r="BU88" i="5"/>
  <c r="AS88" i="5"/>
  <c r="BT88" i="5"/>
  <c r="BJ88" i="5"/>
  <c r="BH88" i="5"/>
  <c r="BG88" i="5"/>
  <c r="BB88" i="5"/>
  <c r="BA88" i="5"/>
  <c r="AZ88" i="5"/>
  <c r="AY88" i="5"/>
  <c r="AX88" i="5"/>
  <c r="AW88" i="5"/>
  <c r="AU88" i="5"/>
  <c r="AT88" i="5"/>
  <c r="AR88" i="5"/>
  <c r="AQ88" i="5"/>
  <c r="AP88" i="5"/>
  <c r="AJ88" i="5"/>
  <c r="AI88" i="5"/>
  <c r="AH88" i="5"/>
  <c r="AG88" i="5"/>
  <c r="CH87" i="5"/>
  <c r="BF87" i="5"/>
  <c r="CF87" i="5"/>
  <c r="BE87" i="5"/>
  <c r="CE87" i="5"/>
  <c r="BD87" i="5"/>
  <c r="CD87" i="5"/>
  <c r="BY87" i="5"/>
  <c r="BC87" i="5"/>
  <c r="BW87" i="5"/>
  <c r="AV87" i="5"/>
  <c r="BU87" i="5"/>
  <c r="AS87" i="5"/>
  <c r="BT87" i="5"/>
  <c r="BJ87" i="5"/>
  <c r="BH87" i="5"/>
  <c r="BG87" i="5"/>
  <c r="BB87" i="5"/>
  <c r="BA87" i="5"/>
  <c r="AZ87" i="5"/>
  <c r="AY87" i="5"/>
  <c r="AX87" i="5"/>
  <c r="AW87" i="5"/>
  <c r="AU87" i="5"/>
  <c r="AT87" i="5"/>
  <c r="AR87" i="5"/>
  <c r="AQ87" i="5"/>
  <c r="AP87" i="5"/>
  <c r="AJ87" i="5"/>
  <c r="AI87" i="5"/>
  <c r="AH87" i="5"/>
  <c r="CH86" i="5"/>
  <c r="BF86" i="5"/>
  <c r="CF86" i="5"/>
  <c r="BE86" i="5"/>
  <c r="CE86" i="5"/>
  <c r="BD86" i="5"/>
  <c r="CD86" i="5"/>
  <c r="BY86" i="5"/>
  <c r="BC86" i="5"/>
  <c r="BW86" i="5"/>
  <c r="AV86" i="5"/>
  <c r="BU86" i="5"/>
  <c r="AS86" i="5"/>
  <c r="BT86" i="5"/>
  <c r="BJ86" i="5"/>
  <c r="BH86" i="5"/>
  <c r="BG86" i="5"/>
  <c r="BB86" i="5"/>
  <c r="BA86" i="5"/>
  <c r="AZ86" i="5"/>
  <c r="AY86" i="5"/>
  <c r="AX86" i="5"/>
  <c r="AW86" i="5"/>
  <c r="AU86" i="5"/>
  <c r="AR86" i="5"/>
  <c r="AQ86" i="5"/>
  <c r="AP86" i="5"/>
  <c r="AJ86" i="5"/>
  <c r="AI86" i="5"/>
  <c r="AH86" i="5"/>
  <c r="AG86" i="5"/>
  <c r="CH85" i="5"/>
  <c r="BF85" i="5"/>
  <c r="CF85" i="5"/>
  <c r="BE85" i="5"/>
  <c r="CE85" i="5"/>
  <c r="BD85" i="5"/>
  <c r="CD85" i="5"/>
  <c r="BY85" i="5"/>
  <c r="BC85" i="5"/>
  <c r="BW85" i="5"/>
  <c r="AV85" i="5"/>
  <c r="BU85" i="5"/>
  <c r="AS85" i="5"/>
  <c r="BT85" i="5"/>
  <c r="BJ85" i="5"/>
  <c r="BH85" i="5"/>
  <c r="BG85" i="5"/>
  <c r="BB85" i="5"/>
  <c r="BA85" i="5"/>
  <c r="AZ85" i="5"/>
  <c r="AY85" i="5"/>
  <c r="AX85" i="5"/>
  <c r="AW85" i="5"/>
  <c r="AU85" i="5"/>
  <c r="AT85" i="5"/>
  <c r="AR85" i="5"/>
  <c r="AQ85" i="5"/>
  <c r="AP85" i="5"/>
  <c r="AJ85" i="5"/>
  <c r="AI85" i="5"/>
  <c r="AH85" i="5"/>
  <c r="CH84" i="5"/>
  <c r="BF84" i="5"/>
  <c r="CF84" i="5"/>
  <c r="BE84" i="5"/>
  <c r="CE84" i="5"/>
  <c r="BD84" i="5"/>
  <c r="CD84" i="5"/>
  <c r="BY84" i="5"/>
  <c r="BC84" i="5"/>
  <c r="BW84" i="5"/>
  <c r="AV84" i="5"/>
  <c r="BU84" i="5"/>
  <c r="AS84" i="5"/>
  <c r="BT84" i="5"/>
  <c r="BJ84" i="5"/>
  <c r="BH84" i="5"/>
  <c r="BG84" i="5"/>
  <c r="BB84" i="5"/>
  <c r="BA84" i="5"/>
  <c r="AZ84" i="5"/>
  <c r="AY84" i="5"/>
  <c r="AX84" i="5"/>
  <c r="AW84" i="5"/>
  <c r="AU84" i="5"/>
  <c r="AR84" i="5"/>
  <c r="AQ84" i="5"/>
  <c r="AP84" i="5"/>
  <c r="AJ84" i="5"/>
  <c r="AI84" i="5"/>
  <c r="AH84" i="5"/>
  <c r="AG84" i="5"/>
  <c r="CH83" i="5"/>
  <c r="BF83" i="5"/>
  <c r="CF83" i="5"/>
  <c r="BE83" i="5"/>
  <c r="CE83" i="5"/>
  <c r="BD83" i="5"/>
  <c r="CD83" i="5"/>
  <c r="BY83" i="5"/>
  <c r="BC83" i="5"/>
  <c r="BW83" i="5"/>
  <c r="AV83" i="5"/>
  <c r="BU83" i="5"/>
  <c r="AS83" i="5"/>
  <c r="BT83" i="5"/>
  <c r="BJ83" i="5"/>
  <c r="BH83" i="5"/>
  <c r="BG83" i="5"/>
  <c r="BB83" i="5"/>
  <c r="BA83" i="5"/>
  <c r="AZ83" i="5"/>
  <c r="AY83" i="5"/>
  <c r="AX83" i="5"/>
  <c r="AW83" i="5"/>
  <c r="AU83" i="5"/>
  <c r="AR83" i="5"/>
  <c r="AQ83" i="5"/>
  <c r="AP83" i="5"/>
  <c r="AJ83" i="5"/>
  <c r="AI83" i="5"/>
  <c r="AH83" i="5"/>
  <c r="AG83" i="5"/>
  <c r="CH82" i="5"/>
  <c r="BF82" i="5"/>
  <c r="CF82" i="5"/>
  <c r="BE82" i="5"/>
  <c r="CE82" i="5"/>
  <c r="BD82" i="5"/>
  <c r="CD82" i="5"/>
  <c r="BY82" i="5"/>
  <c r="BC82" i="5"/>
  <c r="BW82" i="5"/>
  <c r="AV82" i="5"/>
  <c r="BU82" i="5"/>
  <c r="AS82" i="5"/>
  <c r="BT82" i="5"/>
  <c r="BJ82" i="5"/>
  <c r="BH82" i="5"/>
  <c r="BG82" i="5"/>
  <c r="BB82" i="5"/>
  <c r="BA82" i="5"/>
  <c r="AZ82" i="5"/>
  <c r="AY82" i="5"/>
  <c r="AX82" i="5"/>
  <c r="AW82" i="5"/>
  <c r="AU82" i="5"/>
  <c r="AR82" i="5"/>
  <c r="AQ82" i="5"/>
  <c r="AP82" i="5"/>
  <c r="AJ82" i="5"/>
  <c r="AI82" i="5"/>
  <c r="AH82" i="5"/>
  <c r="AG82" i="5"/>
  <c r="BG81" i="5"/>
  <c r="CC81" i="5"/>
  <c r="CH81" i="5"/>
  <c r="BL81" i="5"/>
  <c r="AT81" i="5"/>
  <c r="BM81" i="5"/>
  <c r="AP81" i="5"/>
  <c r="BN81" i="5"/>
  <c r="BB81" i="5"/>
  <c r="BO81" i="5"/>
  <c r="AY81" i="5"/>
  <c r="BP81" i="5"/>
  <c r="BA81" i="5"/>
  <c r="BQ81" i="5"/>
  <c r="BH81" i="5"/>
  <c r="BV81" i="5"/>
  <c r="AU81" i="5"/>
  <c r="BX81" i="5"/>
  <c r="BJ81" i="5"/>
  <c r="BZ81" i="5"/>
  <c r="CA81" i="5"/>
  <c r="AW81" i="5"/>
  <c r="BS81" i="5"/>
  <c r="CB81" i="5"/>
  <c r="BE81" i="5"/>
  <c r="CE81" i="5"/>
  <c r="CG81" i="5"/>
  <c r="BF81" i="5"/>
  <c r="CF81" i="5"/>
  <c r="BD81" i="5"/>
  <c r="CD81" i="5"/>
  <c r="BY81" i="5"/>
  <c r="BC81" i="5"/>
  <c r="BW81" i="5"/>
  <c r="AV81" i="5"/>
  <c r="BU81" i="5"/>
  <c r="AS81" i="5"/>
  <c r="BT81" i="5"/>
  <c r="AR81" i="5"/>
  <c r="BR81" i="5"/>
  <c r="AZ81" i="5"/>
  <c r="AX81" i="5"/>
  <c r="AQ81" i="5"/>
  <c r="BG80" i="5"/>
  <c r="CC80" i="5"/>
  <c r="CH80" i="5"/>
  <c r="BL80" i="5"/>
  <c r="AT80" i="5"/>
  <c r="BM80" i="5"/>
  <c r="AP80" i="5"/>
  <c r="BN80" i="5"/>
  <c r="BB80" i="5"/>
  <c r="BO80" i="5"/>
  <c r="AY80" i="5"/>
  <c r="BP80" i="5"/>
  <c r="BA80" i="5"/>
  <c r="BQ80" i="5"/>
  <c r="BH80" i="5"/>
  <c r="BV80" i="5"/>
  <c r="AU80" i="5"/>
  <c r="BX80" i="5"/>
  <c r="BJ80" i="5"/>
  <c r="BZ80" i="5"/>
  <c r="CA80" i="5"/>
  <c r="AW80" i="5"/>
  <c r="BS80" i="5"/>
  <c r="CB80" i="5"/>
  <c r="BE80" i="5"/>
  <c r="CE80" i="5"/>
  <c r="CG80" i="5"/>
  <c r="BF80" i="5"/>
  <c r="CF80" i="5"/>
  <c r="BD80" i="5"/>
  <c r="CD80" i="5"/>
  <c r="BY80" i="5"/>
  <c r="BC80" i="5"/>
  <c r="BW80" i="5"/>
  <c r="AV80" i="5"/>
  <c r="BU80" i="5"/>
  <c r="AS80" i="5"/>
  <c r="BT80" i="5"/>
  <c r="AR80" i="5"/>
  <c r="BR80" i="5"/>
  <c r="AZ80" i="5"/>
  <c r="AX80" i="5"/>
  <c r="AQ80" i="5"/>
  <c r="BG79" i="5"/>
  <c r="CC79" i="5"/>
  <c r="CH79" i="5"/>
  <c r="BL79" i="5"/>
  <c r="AT79" i="5"/>
  <c r="BM79" i="5"/>
  <c r="AP79" i="5"/>
  <c r="BN79" i="5"/>
  <c r="BB79" i="5"/>
  <c r="BO79" i="5"/>
  <c r="AY79" i="5"/>
  <c r="BP79" i="5"/>
  <c r="BA79" i="5"/>
  <c r="BQ79" i="5"/>
  <c r="BH79" i="5"/>
  <c r="BV79" i="5"/>
  <c r="AU79" i="5"/>
  <c r="BX79" i="5"/>
  <c r="BJ79" i="5"/>
  <c r="BZ79" i="5"/>
  <c r="CA79" i="5"/>
  <c r="AW79" i="5"/>
  <c r="BS79" i="5"/>
  <c r="CB79" i="5"/>
  <c r="BE79" i="5"/>
  <c r="CE79" i="5"/>
  <c r="CG79" i="5"/>
  <c r="BF79" i="5"/>
  <c r="CF79" i="5"/>
  <c r="BD79" i="5"/>
  <c r="CD79" i="5"/>
  <c r="BY79" i="5"/>
  <c r="BC79" i="5"/>
  <c r="BW79" i="5"/>
  <c r="AV79" i="5"/>
  <c r="BU79" i="5"/>
  <c r="AS79" i="5"/>
  <c r="BT79" i="5"/>
  <c r="AR79" i="5"/>
  <c r="BR79" i="5"/>
  <c r="AZ79" i="5"/>
  <c r="AX79" i="5"/>
  <c r="AQ79" i="5"/>
  <c r="BG78" i="5"/>
  <c r="CC78" i="5"/>
  <c r="CH78" i="5"/>
  <c r="BL78" i="5"/>
  <c r="AT78" i="5"/>
  <c r="BM78" i="5"/>
  <c r="AP78" i="5"/>
  <c r="BN78" i="5"/>
  <c r="BB78" i="5"/>
  <c r="BO78" i="5"/>
  <c r="AY78" i="5"/>
  <c r="BP78" i="5"/>
  <c r="BA78" i="5"/>
  <c r="BQ78" i="5"/>
  <c r="BH78" i="5"/>
  <c r="BV78" i="5"/>
  <c r="AU78" i="5"/>
  <c r="BX78" i="5"/>
  <c r="BJ78" i="5"/>
  <c r="BZ78" i="5"/>
  <c r="CA78" i="5"/>
  <c r="AW78" i="5"/>
  <c r="BS78" i="5"/>
  <c r="CB78" i="5"/>
  <c r="BE78" i="5"/>
  <c r="CE78" i="5"/>
  <c r="CG78" i="5"/>
  <c r="BF78" i="5"/>
  <c r="CF78" i="5"/>
  <c r="BD78" i="5"/>
  <c r="CD78" i="5"/>
  <c r="BY78" i="5"/>
  <c r="BC78" i="5"/>
  <c r="BW78" i="5"/>
  <c r="AV78" i="5"/>
  <c r="BU78" i="5"/>
  <c r="AS78" i="5"/>
  <c r="BT78" i="5"/>
  <c r="AR78" i="5"/>
  <c r="BR78" i="5"/>
  <c r="AZ78" i="5"/>
  <c r="AX78" i="5"/>
  <c r="AQ78" i="5"/>
  <c r="BG77" i="5"/>
  <c r="CC77" i="5"/>
  <c r="CH77" i="5"/>
  <c r="BL77" i="5"/>
  <c r="AT77" i="5"/>
  <c r="BM77" i="5"/>
  <c r="AP77" i="5"/>
  <c r="BN77" i="5"/>
  <c r="BB77" i="5"/>
  <c r="BO77" i="5"/>
  <c r="AY77" i="5"/>
  <c r="BP77" i="5"/>
  <c r="BA77" i="5"/>
  <c r="BQ77" i="5"/>
  <c r="BH77" i="5"/>
  <c r="BV77" i="5"/>
  <c r="AU77" i="5"/>
  <c r="BX77" i="5"/>
  <c r="BJ77" i="5"/>
  <c r="BZ77" i="5"/>
  <c r="CA77" i="5"/>
  <c r="AW77" i="5"/>
  <c r="BS77" i="5"/>
  <c r="CB77" i="5"/>
  <c r="BE77" i="5"/>
  <c r="CE77" i="5"/>
  <c r="CG77" i="5"/>
  <c r="BF77" i="5"/>
  <c r="CF77" i="5"/>
  <c r="BD77" i="5"/>
  <c r="CD77" i="5"/>
  <c r="BY77" i="5"/>
  <c r="BC77" i="5"/>
  <c r="BW77" i="5"/>
  <c r="AV77" i="5"/>
  <c r="BU77" i="5"/>
  <c r="AS77" i="5"/>
  <c r="BT77" i="5"/>
  <c r="AR77" i="5"/>
  <c r="BR77" i="5"/>
  <c r="AZ77" i="5"/>
  <c r="AX77" i="5"/>
  <c r="AQ77" i="5"/>
  <c r="BG76" i="5"/>
  <c r="CC76" i="5"/>
  <c r="CH76" i="5"/>
  <c r="BL76" i="5"/>
  <c r="AT76" i="5"/>
  <c r="BM76" i="5"/>
  <c r="AP76" i="5"/>
  <c r="BN76" i="5"/>
  <c r="BB76" i="5"/>
  <c r="BO76" i="5"/>
  <c r="AY76" i="5"/>
  <c r="BP76" i="5"/>
  <c r="BA76" i="5"/>
  <c r="BQ76" i="5"/>
  <c r="BH76" i="5"/>
  <c r="BV76" i="5"/>
  <c r="AU76" i="5"/>
  <c r="BX76" i="5"/>
  <c r="BJ76" i="5"/>
  <c r="BZ76" i="5"/>
  <c r="CA76" i="5"/>
  <c r="AW76" i="5"/>
  <c r="BS76" i="5"/>
  <c r="CB76" i="5"/>
  <c r="BE76" i="5"/>
  <c r="CE76" i="5"/>
  <c r="CG76" i="5"/>
  <c r="BF76" i="5"/>
  <c r="CF76" i="5"/>
  <c r="BD76" i="5"/>
  <c r="CD76" i="5"/>
  <c r="BY76" i="5"/>
  <c r="BC76" i="5"/>
  <c r="BW76" i="5"/>
  <c r="AV76" i="5"/>
  <c r="BU76" i="5"/>
  <c r="AS76" i="5"/>
  <c r="BT76" i="5"/>
  <c r="AR76" i="5"/>
  <c r="BR76" i="5"/>
  <c r="AZ76" i="5"/>
  <c r="AX76" i="5"/>
  <c r="AQ76" i="5"/>
  <c r="BG75" i="5"/>
  <c r="CC75" i="5"/>
  <c r="CH75" i="5"/>
  <c r="BL75" i="5"/>
  <c r="AT75" i="5"/>
  <c r="BM75" i="5"/>
  <c r="AP75" i="5"/>
  <c r="BN75" i="5"/>
  <c r="BB75" i="5"/>
  <c r="BO75" i="5"/>
  <c r="AY75" i="5"/>
  <c r="BP75" i="5"/>
  <c r="BA75" i="5"/>
  <c r="BQ75" i="5"/>
  <c r="BH75" i="5"/>
  <c r="BV75" i="5"/>
  <c r="AU75" i="5"/>
  <c r="BX75" i="5"/>
  <c r="BJ75" i="5"/>
  <c r="BZ75" i="5"/>
  <c r="CA75" i="5"/>
  <c r="AW75" i="5"/>
  <c r="BS75" i="5"/>
  <c r="CB75" i="5"/>
  <c r="BE75" i="5"/>
  <c r="CE75" i="5"/>
  <c r="CG75" i="5"/>
  <c r="BF75" i="5"/>
  <c r="CF75" i="5"/>
  <c r="BD75" i="5"/>
  <c r="CD75" i="5"/>
  <c r="BY75" i="5"/>
  <c r="BC75" i="5"/>
  <c r="BW75" i="5"/>
  <c r="AV75" i="5"/>
  <c r="BU75" i="5"/>
  <c r="AS75" i="5"/>
  <c r="BT75" i="5"/>
  <c r="AR75" i="5"/>
  <c r="BR75" i="5"/>
  <c r="AZ75" i="5"/>
  <c r="AX75" i="5"/>
  <c r="AQ75" i="5"/>
  <c r="BG74" i="5"/>
  <c r="CC74" i="5"/>
  <c r="CH74" i="5"/>
  <c r="BL74" i="5"/>
  <c r="AT74" i="5"/>
  <c r="BM74" i="5"/>
  <c r="AP74" i="5"/>
  <c r="BN74" i="5"/>
  <c r="BB74" i="5"/>
  <c r="BO74" i="5"/>
  <c r="AY74" i="5"/>
  <c r="BP74" i="5"/>
  <c r="BA74" i="5"/>
  <c r="BQ74" i="5"/>
  <c r="BH74" i="5"/>
  <c r="BV74" i="5"/>
  <c r="AU74" i="5"/>
  <c r="BX74" i="5"/>
  <c r="BJ74" i="5"/>
  <c r="BZ74" i="5"/>
  <c r="CA74" i="5"/>
  <c r="AW74" i="5"/>
  <c r="BS74" i="5"/>
  <c r="CB74" i="5"/>
  <c r="BE74" i="5"/>
  <c r="CE74" i="5"/>
  <c r="CG74" i="5"/>
  <c r="BF74" i="5"/>
  <c r="CF74" i="5"/>
  <c r="BD74" i="5"/>
  <c r="CD74" i="5"/>
  <c r="BY74" i="5"/>
  <c r="BC74" i="5"/>
  <c r="BW74" i="5"/>
  <c r="AV74" i="5"/>
  <c r="BU74" i="5"/>
  <c r="AS74" i="5"/>
  <c r="BT74" i="5"/>
  <c r="AR74" i="5"/>
  <c r="BR74" i="5"/>
  <c r="AZ74" i="5"/>
  <c r="AX74" i="5"/>
  <c r="AQ74" i="5"/>
  <c r="BG73" i="5"/>
  <c r="CC73" i="5"/>
  <c r="CH73" i="5"/>
  <c r="BL73" i="5"/>
  <c r="AT73" i="5"/>
  <c r="BM73" i="5"/>
  <c r="AP73" i="5"/>
  <c r="BN73" i="5"/>
  <c r="BB73" i="5"/>
  <c r="BO73" i="5"/>
  <c r="AY73" i="5"/>
  <c r="BP73" i="5"/>
  <c r="BA73" i="5"/>
  <c r="BQ73" i="5"/>
  <c r="BH73" i="5"/>
  <c r="BV73" i="5"/>
  <c r="AU73" i="5"/>
  <c r="BX73" i="5"/>
  <c r="BJ73" i="5"/>
  <c r="BZ73" i="5"/>
  <c r="CA73" i="5"/>
  <c r="AW73" i="5"/>
  <c r="BS73" i="5"/>
  <c r="CB73" i="5"/>
  <c r="BE73" i="5"/>
  <c r="CE73" i="5"/>
  <c r="CG73" i="5"/>
  <c r="BF73" i="5"/>
  <c r="CF73" i="5"/>
  <c r="BD73" i="5"/>
  <c r="CD73" i="5"/>
  <c r="BY73" i="5"/>
  <c r="BC73" i="5"/>
  <c r="BW73" i="5"/>
  <c r="AV73" i="5"/>
  <c r="BU73" i="5"/>
  <c r="AS73" i="5"/>
  <c r="BT73" i="5"/>
  <c r="AR73" i="5"/>
  <c r="BR73" i="5"/>
  <c r="AZ73" i="5"/>
  <c r="AX73" i="5"/>
  <c r="AQ73" i="5"/>
  <c r="BG72" i="5"/>
  <c r="CC72" i="5"/>
  <c r="CH72" i="5"/>
  <c r="BL72" i="5"/>
  <c r="AT72" i="5"/>
  <c r="BM72" i="5"/>
  <c r="AP72" i="5"/>
  <c r="BN72" i="5"/>
  <c r="BB72" i="5"/>
  <c r="BO72" i="5"/>
  <c r="AY72" i="5"/>
  <c r="BP72" i="5"/>
  <c r="BA72" i="5"/>
  <c r="BQ72" i="5"/>
  <c r="BH72" i="5"/>
  <c r="BV72" i="5"/>
  <c r="AU72" i="5"/>
  <c r="BX72" i="5"/>
  <c r="BJ72" i="5"/>
  <c r="BZ72" i="5"/>
  <c r="CA72" i="5"/>
  <c r="AW72" i="5"/>
  <c r="BS72" i="5"/>
  <c r="CB72" i="5"/>
  <c r="BE72" i="5"/>
  <c r="CE72" i="5"/>
  <c r="CG72" i="5"/>
  <c r="BF72" i="5"/>
  <c r="CF72" i="5"/>
  <c r="BD72" i="5"/>
  <c r="CD72" i="5"/>
  <c r="BY72" i="5"/>
  <c r="BC72" i="5"/>
  <c r="BW72" i="5"/>
  <c r="AV72" i="5"/>
  <c r="BU72" i="5"/>
  <c r="AS72" i="5"/>
  <c r="BT72" i="5"/>
  <c r="AR72" i="5"/>
  <c r="BR72" i="5"/>
  <c r="AZ72" i="5"/>
  <c r="AX72" i="5"/>
  <c r="AQ72" i="5"/>
  <c r="BG71" i="5"/>
  <c r="CC71" i="5"/>
  <c r="CH71" i="5"/>
  <c r="BL71" i="5"/>
  <c r="AT71" i="5"/>
  <c r="BM71" i="5"/>
  <c r="AP71" i="5"/>
  <c r="BN71" i="5"/>
  <c r="BB71" i="5"/>
  <c r="BO71" i="5"/>
  <c r="AY71" i="5"/>
  <c r="BP71" i="5"/>
  <c r="BA71" i="5"/>
  <c r="BQ71" i="5"/>
  <c r="BH71" i="5"/>
  <c r="BV71" i="5"/>
  <c r="AU71" i="5"/>
  <c r="BX71" i="5"/>
  <c r="BJ71" i="5"/>
  <c r="BZ71" i="5"/>
  <c r="CA71" i="5"/>
  <c r="AW71" i="5"/>
  <c r="BS71" i="5"/>
  <c r="CB71" i="5"/>
  <c r="BE71" i="5"/>
  <c r="CE71" i="5"/>
  <c r="CG71" i="5"/>
  <c r="BF71" i="5"/>
  <c r="CF71" i="5"/>
  <c r="BD71" i="5"/>
  <c r="CD71" i="5"/>
  <c r="BY71" i="5"/>
  <c r="BC71" i="5"/>
  <c r="BW71" i="5"/>
  <c r="AV71" i="5"/>
  <c r="BU71" i="5"/>
  <c r="AS71" i="5"/>
  <c r="BT71" i="5"/>
  <c r="AR71" i="5"/>
  <c r="BR71" i="5"/>
  <c r="AZ71" i="5"/>
  <c r="AX71" i="5"/>
  <c r="AQ71" i="5"/>
  <c r="BG70" i="5"/>
  <c r="CC70" i="5"/>
  <c r="CH70" i="5"/>
  <c r="BL70" i="5"/>
  <c r="AT70" i="5"/>
  <c r="BM70" i="5"/>
  <c r="AP70" i="5"/>
  <c r="BN70" i="5"/>
  <c r="BB70" i="5"/>
  <c r="BO70" i="5"/>
  <c r="AY70" i="5"/>
  <c r="BP70" i="5"/>
  <c r="BA70" i="5"/>
  <c r="BQ70" i="5"/>
  <c r="BH70" i="5"/>
  <c r="BV70" i="5"/>
  <c r="AU70" i="5"/>
  <c r="BX70" i="5"/>
  <c r="BJ70" i="5"/>
  <c r="BZ70" i="5"/>
  <c r="CA70" i="5"/>
  <c r="AW70" i="5"/>
  <c r="BS70" i="5"/>
  <c r="CB70" i="5"/>
  <c r="BE70" i="5"/>
  <c r="CE70" i="5"/>
  <c r="CG70" i="5"/>
  <c r="BF70" i="5"/>
  <c r="CF70" i="5"/>
  <c r="BD70" i="5"/>
  <c r="CD70" i="5"/>
  <c r="BY70" i="5"/>
  <c r="BC70" i="5"/>
  <c r="BW70" i="5"/>
  <c r="AV70" i="5"/>
  <c r="BU70" i="5"/>
  <c r="AS70" i="5"/>
  <c r="BT70" i="5"/>
  <c r="AR70" i="5"/>
  <c r="BR70" i="5"/>
  <c r="AZ70" i="5"/>
  <c r="AX70" i="5"/>
  <c r="AQ70" i="5"/>
  <c r="BG69" i="5"/>
  <c r="CC69" i="5"/>
  <c r="CH69" i="5"/>
  <c r="BL69" i="5"/>
  <c r="AT69" i="5"/>
  <c r="BM69" i="5"/>
  <c r="AP69" i="5"/>
  <c r="BN69" i="5"/>
  <c r="BB69" i="5"/>
  <c r="BO69" i="5"/>
  <c r="AY69" i="5"/>
  <c r="BP69" i="5"/>
  <c r="BA69" i="5"/>
  <c r="BQ69" i="5"/>
  <c r="BH69" i="5"/>
  <c r="BV69" i="5"/>
  <c r="AU69" i="5"/>
  <c r="BX69" i="5"/>
  <c r="BJ69" i="5"/>
  <c r="BZ69" i="5"/>
  <c r="CA69" i="5"/>
  <c r="AW69" i="5"/>
  <c r="BS69" i="5"/>
  <c r="CB69" i="5"/>
  <c r="BE69" i="5"/>
  <c r="CE69" i="5"/>
  <c r="CG69" i="5"/>
  <c r="BF69" i="5"/>
  <c r="CF69" i="5"/>
  <c r="BD69" i="5"/>
  <c r="CD69" i="5"/>
  <c r="BY69" i="5"/>
  <c r="BC69" i="5"/>
  <c r="BW69" i="5"/>
  <c r="AV69" i="5"/>
  <c r="BU69" i="5"/>
  <c r="AS69" i="5"/>
  <c r="BT69" i="5"/>
  <c r="AR69" i="5"/>
  <c r="BR69" i="5"/>
  <c r="AZ69" i="5"/>
  <c r="AX69" i="5"/>
  <c r="AQ69" i="5"/>
  <c r="BG68" i="5"/>
  <c r="CC68" i="5"/>
  <c r="CH68" i="5"/>
  <c r="BL68" i="5"/>
  <c r="AT68" i="5"/>
  <c r="BM68" i="5"/>
  <c r="AP68" i="5"/>
  <c r="BN68" i="5"/>
  <c r="BB68" i="5"/>
  <c r="BO68" i="5"/>
  <c r="AY68" i="5"/>
  <c r="BP68" i="5"/>
  <c r="BA68" i="5"/>
  <c r="BQ68" i="5"/>
  <c r="BH68" i="5"/>
  <c r="BV68" i="5"/>
  <c r="AU68" i="5"/>
  <c r="BX68" i="5"/>
  <c r="BJ68" i="5"/>
  <c r="BZ68" i="5"/>
  <c r="CA68" i="5"/>
  <c r="AW68" i="5"/>
  <c r="BS68" i="5"/>
  <c r="CB68" i="5"/>
  <c r="BE68" i="5"/>
  <c r="CE68" i="5"/>
  <c r="CG68" i="5"/>
  <c r="BF68" i="5"/>
  <c r="CF68" i="5"/>
  <c r="BD68" i="5"/>
  <c r="CD68" i="5"/>
  <c r="BY68" i="5"/>
  <c r="BC68" i="5"/>
  <c r="BW68" i="5"/>
  <c r="AV68" i="5"/>
  <c r="BU68" i="5"/>
  <c r="AS68" i="5"/>
  <c r="BT68" i="5"/>
  <c r="AR68" i="5"/>
  <c r="BR68" i="5"/>
  <c r="AZ68" i="5"/>
  <c r="AX68" i="5"/>
  <c r="AQ68" i="5"/>
  <c r="BG67" i="5"/>
  <c r="CC67" i="5"/>
  <c r="CH67" i="5"/>
  <c r="BL67" i="5"/>
  <c r="AT67" i="5"/>
  <c r="BM67" i="5"/>
  <c r="AP67" i="5"/>
  <c r="BN67" i="5"/>
  <c r="BB67" i="5"/>
  <c r="BO67" i="5"/>
  <c r="AY67" i="5"/>
  <c r="BP67" i="5"/>
  <c r="BA67" i="5"/>
  <c r="BQ67" i="5"/>
  <c r="BH67" i="5"/>
  <c r="BV67" i="5"/>
  <c r="AU67" i="5"/>
  <c r="BX67" i="5"/>
  <c r="BJ67" i="5"/>
  <c r="BZ67" i="5"/>
  <c r="CA67" i="5"/>
  <c r="AW67" i="5"/>
  <c r="BS67" i="5"/>
  <c r="CB67" i="5"/>
  <c r="BE67" i="5"/>
  <c r="CE67" i="5"/>
  <c r="CG67" i="5"/>
  <c r="BF67" i="5"/>
  <c r="CF67" i="5"/>
  <c r="BD67" i="5"/>
  <c r="CD67" i="5"/>
  <c r="BY67" i="5"/>
  <c r="BC67" i="5"/>
  <c r="BW67" i="5"/>
  <c r="AV67" i="5"/>
  <c r="BU67" i="5"/>
  <c r="AS67" i="5"/>
  <c r="BT67" i="5"/>
  <c r="AR67" i="5"/>
  <c r="BR67" i="5"/>
  <c r="AZ67" i="5"/>
  <c r="AX67" i="5"/>
  <c r="AQ67" i="5"/>
  <c r="BG66" i="5"/>
  <c r="CC66" i="5"/>
  <c r="CH66" i="5"/>
  <c r="BL66" i="5"/>
  <c r="AT66" i="5"/>
  <c r="BM66" i="5"/>
  <c r="AP66" i="5"/>
  <c r="BN66" i="5"/>
  <c r="BB66" i="5"/>
  <c r="BO66" i="5"/>
  <c r="AY66" i="5"/>
  <c r="BP66" i="5"/>
  <c r="BA66" i="5"/>
  <c r="BQ66" i="5"/>
  <c r="BH66" i="5"/>
  <c r="BV66" i="5"/>
  <c r="AU66" i="5"/>
  <c r="BX66" i="5"/>
  <c r="BJ66" i="5"/>
  <c r="BZ66" i="5"/>
  <c r="CA66" i="5"/>
  <c r="AW66" i="5"/>
  <c r="BS66" i="5"/>
  <c r="CB66" i="5"/>
  <c r="BE66" i="5"/>
  <c r="CE66" i="5"/>
  <c r="CG66" i="5"/>
  <c r="BF66" i="5"/>
  <c r="CF66" i="5"/>
  <c r="BD66" i="5"/>
  <c r="CD66" i="5"/>
  <c r="BY66" i="5"/>
  <c r="BC66" i="5"/>
  <c r="BW66" i="5"/>
  <c r="AV66" i="5"/>
  <c r="BU66" i="5"/>
  <c r="AS66" i="5"/>
  <c r="BT66" i="5"/>
  <c r="AR66" i="5"/>
  <c r="BR66" i="5"/>
  <c r="AZ66" i="5"/>
  <c r="AX66" i="5"/>
  <c r="AQ66" i="5"/>
  <c r="BG65" i="5"/>
  <c r="CC65" i="5"/>
  <c r="CH65" i="5"/>
  <c r="BL65" i="5"/>
  <c r="AT65" i="5"/>
  <c r="BM65" i="5"/>
  <c r="AP65" i="5"/>
  <c r="BN65" i="5"/>
  <c r="BB65" i="5"/>
  <c r="BO65" i="5"/>
  <c r="AY65" i="5"/>
  <c r="BP65" i="5"/>
  <c r="BA65" i="5"/>
  <c r="BQ65" i="5"/>
  <c r="BH65" i="5"/>
  <c r="BV65" i="5"/>
  <c r="AU65" i="5"/>
  <c r="BX65" i="5"/>
  <c r="BJ65" i="5"/>
  <c r="BZ65" i="5"/>
  <c r="CA65" i="5"/>
  <c r="AW65" i="5"/>
  <c r="BS65" i="5"/>
  <c r="CB65" i="5"/>
  <c r="BE65" i="5"/>
  <c r="CE65" i="5"/>
  <c r="CG65" i="5"/>
  <c r="BF65" i="5"/>
  <c r="CF65" i="5"/>
  <c r="BD65" i="5"/>
  <c r="CD65" i="5"/>
  <c r="BY65" i="5"/>
  <c r="BC65" i="5"/>
  <c r="BW65" i="5"/>
  <c r="AV65" i="5"/>
  <c r="BU65" i="5"/>
  <c r="AS65" i="5"/>
  <c r="BT65" i="5"/>
  <c r="AR65" i="5"/>
  <c r="BR65" i="5"/>
  <c r="AZ65" i="5"/>
  <c r="AX65" i="5"/>
  <c r="AQ65" i="5"/>
  <c r="BG64" i="5"/>
  <c r="CC64" i="5"/>
  <c r="CH64" i="5"/>
  <c r="BL64" i="5"/>
  <c r="AT64" i="5"/>
  <c r="BM64" i="5"/>
  <c r="AP64" i="5"/>
  <c r="BN64" i="5"/>
  <c r="BB64" i="5"/>
  <c r="BO64" i="5"/>
  <c r="AY64" i="5"/>
  <c r="BP64" i="5"/>
  <c r="BA64" i="5"/>
  <c r="BQ64" i="5"/>
  <c r="BH64" i="5"/>
  <c r="BV64" i="5"/>
  <c r="AU64" i="5"/>
  <c r="BX64" i="5"/>
  <c r="BJ64" i="5"/>
  <c r="BZ64" i="5"/>
  <c r="CA64" i="5"/>
  <c r="AW64" i="5"/>
  <c r="BS64" i="5"/>
  <c r="CB64" i="5"/>
  <c r="BE64" i="5"/>
  <c r="CE64" i="5"/>
  <c r="CG64" i="5"/>
  <c r="BF64" i="5"/>
  <c r="CF64" i="5"/>
  <c r="BD64" i="5"/>
  <c r="CD64" i="5"/>
  <c r="BY64" i="5"/>
  <c r="BC64" i="5"/>
  <c r="BW64" i="5"/>
  <c r="AV64" i="5"/>
  <c r="BU64" i="5"/>
  <c r="AS64" i="5"/>
  <c r="BT64" i="5"/>
  <c r="AR64" i="5"/>
  <c r="BR64" i="5"/>
  <c r="AZ64" i="5"/>
  <c r="AX64" i="5"/>
  <c r="AQ64" i="5"/>
  <c r="BG63" i="5"/>
  <c r="CC63" i="5"/>
  <c r="CH63" i="5"/>
  <c r="BL63" i="5"/>
  <c r="AT63" i="5"/>
  <c r="BM63" i="5"/>
  <c r="AP63" i="5"/>
  <c r="BN63" i="5"/>
  <c r="BB63" i="5"/>
  <c r="BO63" i="5"/>
  <c r="AY63" i="5"/>
  <c r="BP63" i="5"/>
  <c r="BA63" i="5"/>
  <c r="BQ63" i="5"/>
  <c r="BH63" i="5"/>
  <c r="BV63" i="5"/>
  <c r="AU63" i="5"/>
  <c r="BX63" i="5"/>
  <c r="BJ63" i="5"/>
  <c r="BZ63" i="5"/>
  <c r="CA63" i="5"/>
  <c r="AW63" i="5"/>
  <c r="BS63" i="5"/>
  <c r="CB63" i="5"/>
  <c r="BE63" i="5"/>
  <c r="CE63" i="5"/>
  <c r="CG63" i="5"/>
  <c r="BF63" i="5"/>
  <c r="CF63" i="5"/>
  <c r="BD63" i="5"/>
  <c r="CD63" i="5"/>
  <c r="BY63" i="5"/>
  <c r="BC63" i="5"/>
  <c r="BW63" i="5"/>
  <c r="AV63" i="5"/>
  <c r="BU63" i="5"/>
  <c r="AS63" i="5"/>
  <c r="BT63" i="5"/>
  <c r="AR63" i="5"/>
  <c r="BR63" i="5"/>
  <c r="AZ63" i="5"/>
  <c r="AX63" i="5"/>
  <c r="AQ63" i="5"/>
  <c r="BG62" i="5"/>
  <c r="CC62" i="5"/>
  <c r="CH62" i="5"/>
  <c r="BL62" i="5"/>
  <c r="AT62" i="5"/>
  <c r="BM62" i="5"/>
  <c r="AP62" i="5"/>
  <c r="BN62" i="5"/>
  <c r="BB62" i="5"/>
  <c r="BO62" i="5"/>
  <c r="AY62" i="5"/>
  <c r="BP62" i="5"/>
  <c r="BA62" i="5"/>
  <c r="BQ62" i="5"/>
  <c r="BH62" i="5"/>
  <c r="BV62" i="5"/>
  <c r="AU62" i="5"/>
  <c r="BX62" i="5"/>
  <c r="BJ62" i="5"/>
  <c r="BZ62" i="5"/>
  <c r="CA62" i="5"/>
  <c r="AW62" i="5"/>
  <c r="BS62" i="5"/>
  <c r="CB62" i="5"/>
  <c r="BE62" i="5"/>
  <c r="CE62" i="5"/>
  <c r="CG62" i="5"/>
  <c r="BF62" i="5"/>
  <c r="CF62" i="5"/>
  <c r="BD62" i="5"/>
  <c r="CD62" i="5"/>
  <c r="BY62" i="5"/>
  <c r="BC62" i="5"/>
  <c r="BW62" i="5"/>
  <c r="AV62" i="5"/>
  <c r="BU62" i="5"/>
  <c r="AS62" i="5"/>
  <c r="BT62" i="5"/>
  <c r="AR62" i="5"/>
  <c r="BR62" i="5"/>
  <c r="AZ62" i="5"/>
  <c r="AX62" i="5"/>
  <c r="AQ62" i="5"/>
  <c r="BG61" i="5"/>
  <c r="CC61" i="5"/>
  <c r="CH61" i="5"/>
  <c r="BL61" i="5"/>
  <c r="AT61" i="5"/>
  <c r="BM61" i="5"/>
  <c r="AP61" i="5"/>
  <c r="BN61" i="5"/>
  <c r="BB61" i="5"/>
  <c r="BO61" i="5"/>
  <c r="AY61" i="5"/>
  <c r="BP61" i="5"/>
  <c r="BA61" i="5"/>
  <c r="BQ61" i="5"/>
  <c r="BH61" i="5"/>
  <c r="BV61" i="5"/>
  <c r="AU61" i="5"/>
  <c r="BX61" i="5"/>
  <c r="BJ61" i="5"/>
  <c r="BZ61" i="5"/>
  <c r="CA61" i="5"/>
  <c r="AW61" i="5"/>
  <c r="BS61" i="5"/>
  <c r="CB61" i="5"/>
  <c r="BE61" i="5"/>
  <c r="CE61" i="5"/>
  <c r="CG61" i="5"/>
  <c r="BF61" i="5"/>
  <c r="CF61" i="5"/>
  <c r="BD61" i="5"/>
  <c r="CD61" i="5"/>
  <c r="BY61" i="5"/>
  <c r="BC61" i="5"/>
  <c r="BW61" i="5"/>
  <c r="AV61" i="5"/>
  <c r="BU61" i="5"/>
  <c r="AS61" i="5"/>
  <c r="BT61" i="5"/>
  <c r="AR61" i="5"/>
  <c r="BR61" i="5"/>
  <c r="AZ61" i="5"/>
  <c r="AX61" i="5"/>
  <c r="AQ61" i="5"/>
  <c r="BG60" i="5"/>
  <c r="CC60" i="5"/>
  <c r="CH60" i="5"/>
  <c r="BL60" i="5"/>
  <c r="AT60" i="5"/>
  <c r="BM60" i="5"/>
  <c r="AP60" i="5"/>
  <c r="BN60" i="5"/>
  <c r="BB60" i="5"/>
  <c r="BO60" i="5"/>
  <c r="AY60" i="5"/>
  <c r="BP60" i="5"/>
  <c r="BA60" i="5"/>
  <c r="BQ60" i="5"/>
  <c r="BH60" i="5"/>
  <c r="BV60" i="5"/>
  <c r="AU60" i="5"/>
  <c r="BX60" i="5"/>
  <c r="BJ60" i="5"/>
  <c r="BZ60" i="5"/>
  <c r="CA60" i="5"/>
  <c r="AW60" i="5"/>
  <c r="BS60" i="5"/>
  <c r="CB60" i="5"/>
  <c r="BE60" i="5"/>
  <c r="CE60" i="5"/>
  <c r="CG60" i="5"/>
  <c r="BF60" i="5"/>
  <c r="CF60" i="5"/>
  <c r="BD60" i="5"/>
  <c r="CD60" i="5"/>
  <c r="BY60" i="5"/>
  <c r="BC60" i="5"/>
  <c r="BW60" i="5"/>
  <c r="AV60" i="5"/>
  <c r="BU60" i="5"/>
  <c r="AS60" i="5"/>
  <c r="BT60" i="5"/>
  <c r="AR60" i="5"/>
  <c r="BR60" i="5"/>
  <c r="AZ60" i="5"/>
  <c r="AX60" i="5"/>
  <c r="AQ60" i="5"/>
  <c r="BG59" i="5"/>
  <c r="CC59" i="5"/>
  <c r="CH59" i="5"/>
  <c r="BL59" i="5"/>
  <c r="AT59" i="5"/>
  <c r="BM59" i="5"/>
  <c r="AP59" i="5"/>
  <c r="BN59" i="5"/>
  <c r="BB59" i="5"/>
  <c r="BO59" i="5"/>
  <c r="AY59" i="5"/>
  <c r="BP59" i="5"/>
  <c r="BA59" i="5"/>
  <c r="BQ59" i="5"/>
  <c r="BH59" i="5"/>
  <c r="BV59" i="5"/>
  <c r="AU59" i="5"/>
  <c r="BX59" i="5"/>
  <c r="BJ59" i="5"/>
  <c r="BZ59" i="5"/>
  <c r="CA59" i="5"/>
  <c r="AW59" i="5"/>
  <c r="BS59" i="5"/>
  <c r="CB59" i="5"/>
  <c r="BE59" i="5"/>
  <c r="CE59" i="5"/>
  <c r="CG59" i="5"/>
  <c r="BF59" i="5"/>
  <c r="CF59" i="5"/>
  <c r="BD59" i="5"/>
  <c r="CD59" i="5"/>
  <c r="BY59" i="5"/>
  <c r="BC59" i="5"/>
  <c r="BW59" i="5"/>
  <c r="AV59" i="5"/>
  <c r="BU59" i="5"/>
  <c r="AS59" i="5"/>
  <c r="BT59" i="5"/>
  <c r="AR59" i="5"/>
  <c r="BR59" i="5"/>
  <c r="AZ59" i="5"/>
  <c r="AX59" i="5"/>
  <c r="AQ59" i="5"/>
  <c r="BG58" i="5"/>
  <c r="CC58" i="5"/>
  <c r="CH58" i="5"/>
  <c r="BL58" i="5"/>
  <c r="AT58" i="5"/>
  <c r="BM58" i="5"/>
  <c r="AP58" i="5"/>
  <c r="BN58" i="5"/>
  <c r="BB58" i="5"/>
  <c r="BO58" i="5"/>
  <c r="AY58" i="5"/>
  <c r="BP58" i="5"/>
  <c r="BA58" i="5"/>
  <c r="BQ58" i="5"/>
  <c r="BH58" i="5"/>
  <c r="BV58" i="5"/>
  <c r="AU58" i="5"/>
  <c r="BX58" i="5"/>
  <c r="BJ58" i="5"/>
  <c r="BZ58" i="5"/>
  <c r="CA58" i="5"/>
  <c r="AW58" i="5"/>
  <c r="BS58" i="5"/>
  <c r="CB58" i="5"/>
  <c r="BE58" i="5"/>
  <c r="CE58" i="5"/>
  <c r="CG58" i="5"/>
  <c r="BF58" i="5"/>
  <c r="CF58" i="5"/>
  <c r="BD58" i="5"/>
  <c r="CD58" i="5"/>
  <c r="BY58" i="5"/>
  <c r="BC58" i="5"/>
  <c r="BW58" i="5"/>
  <c r="AV58" i="5"/>
  <c r="BU58" i="5"/>
  <c r="AS58" i="5"/>
  <c r="BT58" i="5"/>
  <c r="AR58" i="5"/>
  <c r="BR58" i="5"/>
  <c r="AZ58" i="5"/>
  <c r="AX58" i="5"/>
  <c r="AQ58" i="5"/>
  <c r="BG57" i="5"/>
  <c r="CC57" i="5"/>
  <c r="CH57" i="5"/>
  <c r="BL57" i="5"/>
  <c r="AT57" i="5"/>
  <c r="BM57" i="5"/>
  <c r="AP57" i="5"/>
  <c r="BN57" i="5"/>
  <c r="BB57" i="5"/>
  <c r="BO57" i="5"/>
  <c r="AY57" i="5"/>
  <c r="BP57" i="5"/>
  <c r="BA57" i="5"/>
  <c r="BQ57" i="5"/>
  <c r="BH57" i="5"/>
  <c r="BV57" i="5"/>
  <c r="AU57" i="5"/>
  <c r="BX57" i="5"/>
  <c r="BJ57" i="5"/>
  <c r="BZ57" i="5"/>
  <c r="CA57" i="5"/>
  <c r="AW57" i="5"/>
  <c r="BS57" i="5"/>
  <c r="CB57" i="5"/>
  <c r="BE57" i="5"/>
  <c r="CE57" i="5"/>
  <c r="CG57" i="5"/>
  <c r="BF57" i="5"/>
  <c r="CF57" i="5"/>
  <c r="BD57" i="5"/>
  <c r="CD57" i="5"/>
  <c r="BY57" i="5"/>
  <c r="BC57" i="5"/>
  <c r="BW57" i="5"/>
  <c r="AV57" i="5"/>
  <c r="BU57" i="5"/>
  <c r="AS57" i="5"/>
  <c r="BT57" i="5"/>
  <c r="AR57" i="5"/>
  <c r="BR57" i="5"/>
  <c r="AZ57" i="5"/>
  <c r="AX57" i="5"/>
  <c r="AQ57" i="5"/>
  <c r="BG56" i="5"/>
  <c r="CC56" i="5"/>
  <c r="CH56" i="5"/>
  <c r="BL56" i="5"/>
  <c r="AT56" i="5"/>
  <c r="BM56" i="5"/>
  <c r="AP56" i="5"/>
  <c r="BN56" i="5"/>
  <c r="BB56" i="5"/>
  <c r="BO56" i="5"/>
  <c r="AY56" i="5"/>
  <c r="BP56" i="5"/>
  <c r="BA56" i="5"/>
  <c r="BQ56" i="5"/>
  <c r="BH56" i="5"/>
  <c r="BV56" i="5"/>
  <c r="AU56" i="5"/>
  <c r="BX56" i="5"/>
  <c r="BJ56" i="5"/>
  <c r="BZ56" i="5"/>
  <c r="CA56" i="5"/>
  <c r="AW56" i="5"/>
  <c r="BS56" i="5"/>
  <c r="CB56" i="5"/>
  <c r="BE56" i="5"/>
  <c r="CE56" i="5"/>
  <c r="CG56" i="5"/>
  <c r="BF56" i="5"/>
  <c r="CF56" i="5"/>
  <c r="BD56" i="5"/>
  <c r="CD56" i="5"/>
  <c r="BY56" i="5"/>
  <c r="BC56" i="5"/>
  <c r="BW56" i="5"/>
  <c r="AV56" i="5"/>
  <c r="BU56" i="5"/>
  <c r="AS56" i="5"/>
  <c r="BT56" i="5"/>
  <c r="AR56" i="5"/>
  <c r="BR56" i="5"/>
  <c r="AZ56" i="5"/>
  <c r="AX56" i="5"/>
  <c r="AQ56" i="5"/>
  <c r="BG55" i="5"/>
  <c r="CC55" i="5"/>
  <c r="CH55" i="5"/>
  <c r="BL55" i="5"/>
  <c r="AT55" i="5"/>
  <c r="BM55" i="5"/>
  <c r="AP55" i="5"/>
  <c r="BN55" i="5"/>
  <c r="BB55" i="5"/>
  <c r="BO55" i="5"/>
  <c r="AY55" i="5"/>
  <c r="BP55" i="5"/>
  <c r="BA55" i="5"/>
  <c r="BQ55" i="5"/>
  <c r="BH55" i="5"/>
  <c r="BV55" i="5"/>
  <c r="AU55" i="5"/>
  <c r="BX55" i="5"/>
  <c r="BJ55" i="5"/>
  <c r="BZ55" i="5"/>
  <c r="CA55" i="5"/>
  <c r="AW55" i="5"/>
  <c r="BS55" i="5"/>
  <c r="CB55" i="5"/>
  <c r="BE55" i="5"/>
  <c r="CE55" i="5"/>
  <c r="CG55" i="5"/>
  <c r="BF55" i="5"/>
  <c r="CF55" i="5"/>
  <c r="BD55" i="5"/>
  <c r="CD55" i="5"/>
  <c r="BY55" i="5"/>
  <c r="BC55" i="5"/>
  <c r="BW55" i="5"/>
  <c r="AV55" i="5"/>
  <c r="BU55" i="5"/>
  <c r="AS55" i="5"/>
  <c r="BT55" i="5"/>
  <c r="AR55" i="5"/>
  <c r="BR55" i="5"/>
  <c r="AZ55" i="5"/>
  <c r="AX55" i="5"/>
  <c r="AQ55" i="5"/>
  <c r="AJ55" i="5"/>
  <c r="AI55" i="5"/>
  <c r="AH55" i="5"/>
  <c r="AG55" i="5"/>
  <c r="BG54" i="5"/>
  <c r="CC54" i="5"/>
  <c r="CH54" i="5"/>
  <c r="BL54" i="5"/>
  <c r="AT54" i="5"/>
  <c r="BM54" i="5"/>
  <c r="AP54" i="5"/>
  <c r="BN54" i="5"/>
  <c r="BB54" i="5"/>
  <c r="BO54" i="5"/>
  <c r="AY54" i="5"/>
  <c r="BP54" i="5"/>
  <c r="BA54" i="5"/>
  <c r="BQ54" i="5"/>
  <c r="BH54" i="5"/>
  <c r="BV54" i="5"/>
  <c r="AU54" i="5"/>
  <c r="BX54" i="5"/>
  <c r="BJ54" i="5"/>
  <c r="BZ54" i="5"/>
  <c r="CA54" i="5"/>
  <c r="AW54" i="5"/>
  <c r="BS54" i="5"/>
  <c r="CB54" i="5"/>
  <c r="BE54" i="5"/>
  <c r="CE54" i="5"/>
  <c r="CG54" i="5"/>
  <c r="BF54" i="5"/>
  <c r="CF54" i="5"/>
  <c r="BD54" i="5"/>
  <c r="CD54" i="5"/>
  <c r="BY54" i="5"/>
  <c r="BC54" i="5"/>
  <c r="BW54" i="5"/>
  <c r="AV54" i="5"/>
  <c r="BU54" i="5"/>
  <c r="AS54" i="5"/>
  <c r="BT54" i="5"/>
  <c r="AR54" i="5"/>
  <c r="BR54" i="5"/>
  <c r="AZ54" i="5"/>
  <c r="AX54" i="5"/>
  <c r="AQ54" i="5"/>
  <c r="AJ54" i="5"/>
  <c r="AI54" i="5"/>
  <c r="AH54" i="5"/>
  <c r="AG54" i="5"/>
  <c r="BG53" i="5"/>
  <c r="CC53" i="5"/>
  <c r="CH53" i="5"/>
  <c r="BL53" i="5"/>
  <c r="AT53" i="5"/>
  <c r="BM53" i="5"/>
  <c r="AP53" i="5"/>
  <c r="BN53" i="5"/>
  <c r="BB53" i="5"/>
  <c r="BO53" i="5"/>
  <c r="AY53" i="5"/>
  <c r="BP53" i="5"/>
  <c r="BA53" i="5"/>
  <c r="BQ53" i="5"/>
  <c r="BH53" i="5"/>
  <c r="BV53" i="5"/>
  <c r="AU53" i="5"/>
  <c r="BX53" i="5"/>
  <c r="BJ53" i="5"/>
  <c r="BZ53" i="5"/>
  <c r="CA53" i="5"/>
  <c r="AW53" i="5"/>
  <c r="BS53" i="5"/>
  <c r="CB53" i="5"/>
  <c r="BE53" i="5"/>
  <c r="CE53" i="5"/>
  <c r="CG53" i="5"/>
  <c r="BF53" i="5"/>
  <c r="CF53" i="5"/>
  <c r="BD53" i="5"/>
  <c r="CD53" i="5"/>
  <c r="BY53" i="5"/>
  <c r="BC53" i="5"/>
  <c r="BW53" i="5"/>
  <c r="AV53" i="5"/>
  <c r="BU53" i="5"/>
  <c r="AS53" i="5"/>
  <c r="BT53" i="5"/>
  <c r="AR53" i="5"/>
  <c r="BR53" i="5"/>
  <c r="AZ53" i="5"/>
  <c r="AX53" i="5"/>
  <c r="AQ53" i="5"/>
  <c r="BG52" i="5"/>
  <c r="CC52" i="5"/>
  <c r="CH52" i="5"/>
  <c r="BL52" i="5"/>
  <c r="AT52" i="5"/>
  <c r="BM52" i="5"/>
  <c r="AP52" i="5"/>
  <c r="BN52" i="5"/>
  <c r="BB52" i="5"/>
  <c r="BO52" i="5"/>
  <c r="AY52" i="5"/>
  <c r="BP52" i="5"/>
  <c r="BA52" i="5"/>
  <c r="BQ52" i="5"/>
  <c r="BH52" i="5"/>
  <c r="BV52" i="5"/>
  <c r="AU52" i="5"/>
  <c r="BX52" i="5"/>
  <c r="BJ52" i="5"/>
  <c r="BZ52" i="5"/>
  <c r="CA52" i="5"/>
  <c r="AW52" i="5"/>
  <c r="BS52" i="5"/>
  <c r="CB52" i="5"/>
  <c r="BE52" i="5"/>
  <c r="CE52" i="5"/>
  <c r="CG52" i="5"/>
  <c r="BF52" i="5"/>
  <c r="CF52" i="5"/>
  <c r="BD52" i="5"/>
  <c r="CD52" i="5"/>
  <c r="BY52" i="5"/>
  <c r="BC52" i="5"/>
  <c r="BW52" i="5"/>
  <c r="AV52" i="5"/>
  <c r="BU52" i="5"/>
  <c r="AS52" i="5"/>
  <c r="BT52" i="5"/>
  <c r="AR52" i="5"/>
  <c r="BR52" i="5"/>
  <c r="AZ52" i="5"/>
  <c r="AX52" i="5"/>
  <c r="AQ52" i="5"/>
  <c r="AJ52" i="5"/>
  <c r="AI52" i="5"/>
  <c r="AH52" i="5"/>
  <c r="AG52" i="5"/>
  <c r="BG51" i="5"/>
  <c r="CC51" i="5"/>
  <c r="CH51" i="5"/>
  <c r="BL51" i="5"/>
  <c r="AT51" i="5"/>
  <c r="BM51" i="5"/>
  <c r="AP51" i="5"/>
  <c r="BN51" i="5"/>
  <c r="BB51" i="5"/>
  <c r="BO51" i="5"/>
  <c r="AY51" i="5"/>
  <c r="BP51" i="5"/>
  <c r="BA51" i="5"/>
  <c r="BQ51" i="5"/>
  <c r="BH51" i="5"/>
  <c r="BV51" i="5"/>
  <c r="AU51" i="5"/>
  <c r="BX51" i="5"/>
  <c r="BJ51" i="5"/>
  <c r="BZ51" i="5"/>
  <c r="CA51" i="5"/>
  <c r="AW51" i="5"/>
  <c r="BS51" i="5"/>
  <c r="CB51" i="5"/>
  <c r="BE51" i="5"/>
  <c r="CE51" i="5"/>
  <c r="CG51" i="5"/>
  <c r="BF51" i="5"/>
  <c r="CF51" i="5"/>
  <c r="BD51" i="5"/>
  <c r="CD51" i="5"/>
  <c r="BY51" i="5"/>
  <c r="BC51" i="5"/>
  <c r="BW51" i="5"/>
  <c r="AV51" i="5"/>
  <c r="BU51" i="5"/>
  <c r="AS51" i="5"/>
  <c r="BT51" i="5"/>
  <c r="AR51" i="5"/>
  <c r="BR51" i="5"/>
  <c r="AZ51" i="5"/>
  <c r="AX51" i="5"/>
  <c r="AQ51" i="5"/>
  <c r="AJ51" i="5"/>
  <c r="AI51" i="5"/>
  <c r="AH51" i="5"/>
  <c r="AG51" i="5"/>
  <c r="BG50" i="5"/>
  <c r="CC50" i="5"/>
  <c r="CH50" i="5"/>
  <c r="BL50" i="5"/>
  <c r="AT50" i="5"/>
  <c r="BM50" i="5"/>
  <c r="AP50" i="5"/>
  <c r="BN50" i="5"/>
  <c r="BB50" i="5"/>
  <c r="BO50" i="5"/>
  <c r="AY50" i="5"/>
  <c r="BP50" i="5"/>
  <c r="BA50" i="5"/>
  <c r="BQ50" i="5"/>
  <c r="BH50" i="5"/>
  <c r="BV50" i="5"/>
  <c r="AU50" i="5"/>
  <c r="BX50" i="5"/>
  <c r="BJ50" i="5"/>
  <c r="BZ50" i="5"/>
  <c r="CA50" i="5"/>
  <c r="AW50" i="5"/>
  <c r="BS50" i="5"/>
  <c r="CB50" i="5"/>
  <c r="BE50" i="5"/>
  <c r="CE50" i="5"/>
  <c r="CG50" i="5"/>
  <c r="BF50" i="5"/>
  <c r="CF50" i="5"/>
  <c r="BD50" i="5"/>
  <c r="CD50" i="5"/>
  <c r="BY50" i="5"/>
  <c r="BC50" i="5"/>
  <c r="BW50" i="5"/>
  <c r="AV50" i="5"/>
  <c r="BU50" i="5"/>
  <c r="AS50" i="5"/>
  <c r="BT50" i="5"/>
  <c r="AR50" i="5"/>
  <c r="BR50" i="5"/>
  <c r="AZ50" i="5"/>
  <c r="AX50" i="5"/>
  <c r="AQ50" i="5"/>
  <c r="AI50" i="5"/>
  <c r="AH50" i="5"/>
  <c r="AG50" i="5"/>
  <c r="BG49" i="5"/>
  <c r="CC49" i="5"/>
  <c r="CH49" i="5"/>
  <c r="BL49" i="5"/>
  <c r="AT49" i="5"/>
  <c r="BM49" i="5"/>
  <c r="AP49" i="5"/>
  <c r="BN49" i="5"/>
  <c r="BB49" i="5"/>
  <c r="BO49" i="5"/>
  <c r="AY49" i="5"/>
  <c r="BP49" i="5"/>
  <c r="BA49" i="5"/>
  <c r="BQ49" i="5"/>
  <c r="BH49" i="5"/>
  <c r="BV49" i="5"/>
  <c r="AU49" i="5"/>
  <c r="BX49" i="5"/>
  <c r="BJ49" i="5"/>
  <c r="BZ49" i="5"/>
  <c r="CA49" i="5"/>
  <c r="AW49" i="5"/>
  <c r="BS49" i="5"/>
  <c r="CB49" i="5"/>
  <c r="BE49" i="5"/>
  <c r="CE49" i="5"/>
  <c r="CG49" i="5"/>
  <c r="BF49" i="5"/>
  <c r="CF49" i="5"/>
  <c r="BD49" i="5"/>
  <c r="CD49" i="5"/>
  <c r="BY49" i="5"/>
  <c r="BC49" i="5"/>
  <c r="BW49" i="5"/>
  <c r="AV49" i="5"/>
  <c r="BU49" i="5"/>
  <c r="AS49" i="5"/>
  <c r="BT49" i="5"/>
  <c r="AR49" i="5"/>
  <c r="BR49" i="5"/>
  <c r="AZ49" i="5"/>
  <c r="AX49" i="5"/>
  <c r="AQ49" i="5"/>
  <c r="AJ49" i="5"/>
  <c r="AI49" i="5"/>
  <c r="AH49" i="5"/>
  <c r="AG49" i="5"/>
  <c r="BG48" i="5"/>
  <c r="CC48" i="5"/>
  <c r="CH48" i="5"/>
  <c r="BL48" i="5"/>
  <c r="AT48" i="5"/>
  <c r="BM48" i="5"/>
  <c r="AP48" i="5"/>
  <c r="BN48" i="5"/>
  <c r="BB48" i="5"/>
  <c r="BO48" i="5"/>
  <c r="AY48" i="5"/>
  <c r="BP48" i="5"/>
  <c r="BA48" i="5"/>
  <c r="BQ48" i="5"/>
  <c r="BH48" i="5"/>
  <c r="BV48" i="5"/>
  <c r="AU48" i="5"/>
  <c r="BX48" i="5"/>
  <c r="BJ48" i="5"/>
  <c r="BZ48" i="5"/>
  <c r="CA48" i="5"/>
  <c r="AW48" i="5"/>
  <c r="BS48" i="5"/>
  <c r="CB48" i="5"/>
  <c r="BE48" i="5"/>
  <c r="CE48" i="5"/>
  <c r="CG48" i="5"/>
  <c r="BF48" i="5"/>
  <c r="CF48" i="5"/>
  <c r="BD48" i="5"/>
  <c r="CD48" i="5"/>
  <c r="BY48" i="5"/>
  <c r="BC48" i="5"/>
  <c r="BW48" i="5"/>
  <c r="AV48" i="5"/>
  <c r="BU48" i="5"/>
  <c r="AS48" i="5"/>
  <c r="BT48" i="5"/>
  <c r="AR48" i="5"/>
  <c r="BR48" i="5"/>
  <c r="AZ48" i="5"/>
  <c r="AX48" i="5"/>
  <c r="AQ48" i="5"/>
  <c r="AI48" i="5"/>
  <c r="AH48" i="5"/>
  <c r="AG48" i="5"/>
  <c r="BG47" i="5"/>
  <c r="CC47" i="5"/>
  <c r="CH47" i="5"/>
  <c r="BL47" i="5"/>
  <c r="AT47" i="5"/>
  <c r="BM47" i="5"/>
  <c r="AP47" i="5"/>
  <c r="BN47" i="5"/>
  <c r="BB47" i="5"/>
  <c r="BO47" i="5"/>
  <c r="AY47" i="5"/>
  <c r="BP47" i="5"/>
  <c r="BA47" i="5"/>
  <c r="BQ47" i="5"/>
  <c r="BH47" i="5"/>
  <c r="BV47" i="5"/>
  <c r="AU47" i="5"/>
  <c r="BX47" i="5"/>
  <c r="BJ47" i="5"/>
  <c r="BZ47" i="5"/>
  <c r="CA47" i="5"/>
  <c r="AW47" i="5"/>
  <c r="BS47" i="5"/>
  <c r="CB47" i="5"/>
  <c r="BE47" i="5"/>
  <c r="CE47" i="5"/>
  <c r="CG47" i="5"/>
  <c r="BF47" i="5"/>
  <c r="CF47" i="5"/>
  <c r="BD47" i="5"/>
  <c r="CD47" i="5"/>
  <c r="BY47" i="5"/>
  <c r="BC47" i="5"/>
  <c r="BW47" i="5"/>
  <c r="AV47" i="5"/>
  <c r="BU47" i="5"/>
  <c r="AS47" i="5"/>
  <c r="BT47" i="5"/>
  <c r="AR47" i="5"/>
  <c r="BR47" i="5"/>
  <c r="AZ47" i="5"/>
  <c r="AX47" i="5"/>
  <c r="AQ47" i="5"/>
  <c r="AI47" i="5"/>
  <c r="AH47" i="5"/>
  <c r="AG47" i="5"/>
  <c r="BG46" i="5"/>
  <c r="CC46" i="5"/>
  <c r="CH46" i="5"/>
  <c r="BL46" i="5"/>
  <c r="AT46" i="5"/>
  <c r="BM46" i="5"/>
  <c r="AP46" i="5"/>
  <c r="BN46" i="5"/>
  <c r="BB46" i="5"/>
  <c r="BO46" i="5"/>
  <c r="AY46" i="5"/>
  <c r="BP46" i="5"/>
  <c r="BA46" i="5"/>
  <c r="BQ46" i="5"/>
  <c r="BH46" i="5"/>
  <c r="BV46" i="5"/>
  <c r="AU46" i="5"/>
  <c r="BX46" i="5"/>
  <c r="BJ46" i="5"/>
  <c r="BZ46" i="5"/>
  <c r="CA46" i="5"/>
  <c r="AW46" i="5"/>
  <c r="BS46" i="5"/>
  <c r="CB46" i="5"/>
  <c r="BE46" i="5"/>
  <c r="CE46" i="5"/>
  <c r="CG46" i="5"/>
  <c r="BF46" i="5"/>
  <c r="CF46" i="5"/>
  <c r="BD46" i="5"/>
  <c r="CD46" i="5"/>
  <c r="BY46" i="5"/>
  <c r="BC46" i="5"/>
  <c r="BW46" i="5"/>
  <c r="AV46" i="5"/>
  <c r="BU46" i="5"/>
  <c r="AS46" i="5"/>
  <c r="BT46" i="5"/>
  <c r="AR46" i="5"/>
  <c r="BR46" i="5"/>
  <c r="AZ46" i="5"/>
  <c r="AX46" i="5"/>
  <c r="AQ46" i="5"/>
  <c r="AJ46" i="5"/>
  <c r="AI46" i="5"/>
  <c r="AH46" i="5"/>
  <c r="BG45" i="5"/>
  <c r="CC45" i="5"/>
  <c r="CH45" i="5"/>
  <c r="BL45" i="5"/>
  <c r="AT45" i="5"/>
  <c r="BM45" i="5"/>
  <c r="AP45" i="5"/>
  <c r="BN45" i="5"/>
  <c r="BB45" i="5"/>
  <c r="BO45" i="5"/>
  <c r="AY45" i="5"/>
  <c r="BP45" i="5"/>
  <c r="BA45" i="5"/>
  <c r="BQ45" i="5"/>
  <c r="BH45" i="5"/>
  <c r="BV45" i="5"/>
  <c r="AU45" i="5"/>
  <c r="BX45" i="5"/>
  <c r="BJ45" i="5"/>
  <c r="BZ45" i="5"/>
  <c r="CA45" i="5"/>
  <c r="AW45" i="5"/>
  <c r="BS45" i="5"/>
  <c r="CB45" i="5"/>
  <c r="BE45" i="5"/>
  <c r="CE45" i="5"/>
  <c r="CG45" i="5"/>
  <c r="BF45" i="5"/>
  <c r="CF45" i="5"/>
  <c r="BD45" i="5"/>
  <c r="CD45" i="5"/>
  <c r="BY45" i="5"/>
  <c r="BC45" i="5"/>
  <c r="BW45" i="5"/>
  <c r="AV45" i="5"/>
  <c r="BU45" i="5"/>
  <c r="AS45" i="5"/>
  <c r="BT45" i="5"/>
  <c r="AR45" i="5"/>
  <c r="BR45" i="5"/>
  <c r="AZ45" i="5"/>
  <c r="AX45" i="5"/>
  <c r="AQ45" i="5"/>
  <c r="BG44" i="5"/>
  <c r="CC44" i="5"/>
  <c r="CH44" i="5"/>
  <c r="BL44" i="5"/>
  <c r="AT44" i="5"/>
  <c r="BM44" i="5"/>
  <c r="AP44" i="5"/>
  <c r="BN44" i="5"/>
  <c r="BB44" i="5"/>
  <c r="BO44" i="5"/>
  <c r="AY44" i="5"/>
  <c r="BP44" i="5"/>
  <c r="BA44" i="5"/>
  <c r="BQ44" i="5"/>
  <c r="BH44" i="5"/>
  <c r="BV44" i="5"/>
  <c r="AU44" i="5"/>
  <c r="BX44" i="5"/>
  <c r="BJ44" i="5"/>
  <c r="BZ44" i="5"/>
  <c r="CA44" i="5"/>
  <c r="AW44" i="5"/>
  <c r="BS44" i="5"/>
  <c r="CB44" i="5"/>
  <c r="BE44" i="5"/>
  <c r="CE44" i="5"/>
  <c r="CG44" i="5"/>
  <c r="BF44" i="5"/>
  <c r="CF44" i="5"/>
  <c r="BD44" i="5"/>
  <c r="CD44" i="5"/>
  <c r="BY44" i="5"/>
  <c r="BC44" i="5"/>
  <c r="BW44" i="5"/>
  <c r="AV44" i="5"/>
  <c r="BU44" i="5"/>
  <c r="AS44" i="5"/>
  <c r="BT44" i="5"/>
  <c r="AR44" i="5"/>
  <c r="BR44" i="5"/>
  <c r="AZ44" i="5"/>
  <c r="AX44" i="5"/>
  <c r="AQ44" i="5"/>
  <c r="BG43" i="5"/>
  <c r="CC43" i="5"/>
  <c r="CH43" i="5"/>
  <c r="BL43" i="5"/>
  <c r="AT43" i="5"/>
  <c r="BM43" i="5"/>
  <c r="AP43" i="5"/>
  <c r="BN43" i="5"/>
  <c r="BB43" i="5"/>
  <c r="BO43" i="5"/>
  <c r="AY43" i="5"/>
  <c r="BP43" i="5"/>
  <c r="BA43" i="5"/>
  <c r="BQ43" i="5"/>
  <c r="BH43" i="5"/>
  <c r="BV43" i="5"/>
  <c r="AU43" i="5"/>
  <c r="BX43" i="5"/>
  <c r="BJ43" i="5"/>
  <c r="BZ43" i="5"/>
  <c r="CA43" i="5"/>
  <c r="AW43" i="5"/>
  <c r="BS43" i="5"/>
  <c r="CB43" i="5"/>
  <c r="BE43" i="5"/>
  <c r="CE43" i="5"/>
  <c r="CG43" i="5"/>
  <c r="BF43" i="5"/>
  <c r="CF43" i="5"/>
  <c r="BD43" i="5"/>
  <c r="CD43" i="5"/>
  <c r="BY43" i="5"/>
  <c r="BC43" i="5"/>
  <c r="BW43" i="5"/>
  <c r="AV43" i="5"/>
  <c r="BU43" i="5"/>
  <c r="AS43" i="5"/>
  <c r="BT43" i="5"/>
  <c r="AR43" i="5"/>
  <c r="BR43" i="5"/>
  <c r="AZ43" i="5"/>
  <c r="AX43" i="5"/>
  <c r="AQ43" i="5"/>
  <c r="BG42" i="5"/>
  <c r="CC42" i="5"/>
  <c r="CH42" i="5"/>
  <c r="BL42" i="5"/>
  <c r="AT42" i="5"/>
  <c r="BM42" i="5"/>
  <c r="AP42" i="5"/>
  <c r="BN42" i="5"/>
  <c r="BB42" i="5"/>
  <c r="BO42" i="5"/>
  <c r="AY42" i="5"/>
  <c r="BP42" i="5"/>
  <c r="BA42" i="5"/>
  <c r="BQ42" i="5"/>
  <c r="BH42" i="5"/>
  <c r="BV42" i="5"/>
  <c r="AU42" i="5"/>
  <c r="BX42" i="5"/>
  <c r="BJ42" i="5"/>
  <c r="BZ42" i="5"/>
  <c r="CA42" i="5"/>
  <c r="AW42" i="5"/>
  <c r="BS42" i="5"/>
  <c r="CB42" i="5"/>
  <c r="BE42" i="5"/>
  <c r="CE42" i="5"/>
  <c r="CG42" i="5"/>
  <c r="BF42" i="5"/>
  <c r="CF42" i="5"/>
  <c r="BD42" i="5"/>
  <c r="CD42" i="5"/>
  <c r="BY42" i="5"/>
  <c r="BC42" i="5"/>
  <c r="BW42" i="5"/>
  <c r="AV42" i="5"/>
  <c r="BU42" i="5"/>
  <c r="AS42" i="5"/>
  <c r="BT42" i="5"/>
  <c r="AR42" i="5"/>
  <c r="BR42" i="5"/>
  <c r="AZ42" i="5"/>
  <c r="AX42" i="5"/>
  <c r="AQ42" i="5"/>
  <c r="BG41" i="5"/>
  <c r="CC41" i="5"/>
  <c r="CH41" i="5"/>
  <c r="BL41" i="5"/>
  <c r="AT41" i="5"/>
  <c r="BM41" i="5"/>
  <c r="AP41" i="5"/>
  <c r="BN41" i="5"/>
  <c r="BB41" i="5"/>
  <c r="BO41" i="5"/>
  <c r="AY41" i="5"/>
  <c r="BP41" i="5"/>
  <c r="BA41" i="5"/>
  <c r="BQ41" i="5"/>
  <c r="BH41" i="5"/>
  <c r="BV41" i="5"/>
  <c r="AU41" i="5"/>
  <c r="BX41" i="5"/>
  <c r="BJ41" i="5"/>
  <c r="BZ41" i="5"/>
  <c r="CA41" i="5"/>
  <c r="AW41" i="5"/>
  <c r="BS41" i="5"/>
  <c r="CB41" i="5"/>
  <c r="BE41" i="5"/>
  <c r="CE41" i="5"/>
  <c r="CG41" i="5"/>
  <c r="BF41" i="5"/>
  <c r="CF41" i="5"/>
  <c r="BD41" i="5"/>
  <c r="CD41" i="5"/>
  <c r="BY41" i="5"/>
  <c r="BC41" i="5"/>
  <c r="BW41" i="5"/>
  <c r="AV41" i="5"/>
  <c r="BU41" i="5"/>
  <c r="AS41" i="5"/>
  <c r="BT41" i="5"/>
  <c r="AR41" i="5"/>
  <c r="BR41" i="5"/>
  <c r="AZ41" i="5"/>
  <c r="AX41" i="5"/>
  <c r="AQ41" i="5"/>
  <c r="BG40" i="5"/>
  <c r="CC40" i="5"/>
  <c r="CH40" i="5"/>
  <c r="BL40" i="5"/>
  <c r="AT40" i="5"/>
  <c r="BM40" i="5"/>
  <c r="AP40" i="5"/>
  <c r="BN40" i="5"/>
  <c r="BB40" i="5"/>
  <c r="BO40" i="5"/>
  <c r="AY40" i="5"/>
  <c r="BP40" i="5"/>
  <c r="BA40" i="5"/>
  <c r="BQ40" i="5"/>
  <c r="BH40" i="5"/>
  <c r="BV40" i="5"/>
  <c r="AU40" i="5"/>
  <c r="BX40" i="5"/>
  <c r="BJ40" i="5"/>
  <c r="BZ40" i="5"/>
  <c r="CA40" i="5"/>
  <c r="AW40" i="5"/>
  <c r="BS40" i="5"/>
  <c r="CB40" i="5"/>
  <c r="BE40" i="5"/>
  <c r="CE40" i="5"/>
  <c r="CG40" i="5"/>
  <c r="BF40" i="5"/>
  <c r="CF40" i="5"/>
  <c r="BD40" i="5"/>
  <c r="CD40" i="5"/>
  <c r="BY40" i="5"/>
  <c r="BC40" i="5"/>
  <c r="BW40" i="5"/>
  <c r="AV40" i="5"/>
  <c r="BU40" i="5"/>
  <c r="AS40" i="5"/>
  <c r="BT40" i="5"/>
  <c r="AR40" i="5"/>
  <c r="BR40" i="5"/>
  <c r="AZ40" i="5"/>
  <c r="AX40" i="5"/>
  <c r="AQ40" i="5"/>
  <c r="BG39" i="5"/>
  <c r="CC39" i="5"/>
  <c r="CH39" i="5"/>
  <c r="BL39" i="5"/>
  <c r="AT39" i="5"/>
  <c r="BM39" i="5"/>
  <c r="AP39" i="5"/>
  <c r="BN39" i="5"/>
  <c r="BB39" i="5"/>
  <c r="BO39" i="5"/>
  <c r="AY39" i="5"/>
  <c r="BP39" i="5"/>
  <c r="BA39" i="5"/>
  <c r="BQ39" i="5"/>
  <c r="BH39" i="5"/>
  <c r="BV39" i="5"/>
  <c r="AU39" i="5"/>
  <c r="BX39" i="5"/>
  <c r="BJ39" i="5"/>
  <c r="BZ39" i="5"/>
  <c r="CA39" i="5"/>
  <c r="AW39" i="5"/>
  <c r="BS39" i="5"/>
  <c r="CB39" i="5"/>
  <c r="BE39" i="5"/>
  <c r="CE39" i="5"/>
  <c r="CG39" i="5"/>
  <c r="BF39" i="5"/>
  <c r="CF39" i="5"/>
  <c r="BD39" i="5"/>
  <c r="CD39" i="5"/>
  <c r="BY39" i="5"/>
  <c r="BC39" i="5"/>
  <c r="BW39" i="5"/>
  <c r="AV39" i="5"/>
  <c r="BU39" i="5"/>
  <c r="AS39" i="5"/>
  <c r="BT39" i="5"/>
  <c r="AR39" i="5"/>
  <c r="BR39" i="5"/>
  <c r="AZ39" i="5"/>
  <c r="AX39" i="5"/>
  <c r="AQ39" i="5"/>
  <c r="BG38" i="5"/>
  <c r="CC38" i="5"/>
  <c r="CH38" i="5"/>
  <c r="BL38" i="5"/>
  <c r="AT38" i="5"/>
  <c r="BM38" i="5"/>
  <c r="AP38" i="5"/>
  <c r="BN38" i="5"/>
  <c r="BB38" i="5"/>
  <c r="BO38" i="5"/>
  <c r="AY38" i="5"/>
  <c r="BP38" i="5"/>
  <c r="BA38" i="5"/>
  <c r="BQ38" i="5"/>
  <c r="BH38" i="5"/>
  <c r="BV38" i="5"/>
  <c r="AU38" i="5"/>
  <c r="BX38" i="5"/>
  <c r="BJ38" i="5"/>
  <c r="BZ38" i="5"/>
  <c r="CA38" i="5"/>
  <c r="AW38" i="5"/>
  <c r="BS38" i="5"/>
  <c r="CB38" i="5"/>
  <c r="BE38" i="5"/>
  <c r="CE38" i="5"/>
  <c r="CG38" i="5"/>
  <c r="BF38" i="5"/>
  <c r="CF38" i="5"/>
  <c r="BD38" i="5"/>
  <c r="CD38" i="5"/>
  <c r="BY38" i="5"/>
  <c r="BC38" i="5"/>
  <c r="BW38" i="5"/>
  <c r="AV38" i="5"/>
  <c r="BU38" i="5"/>
  <c r="AS38" i="5"/>
  <c r="BT38" i="5"/>
  <c r="AR38" i="5"/>
  <c r="BR38" i="5"/>
  <c r="AZ38" i="5"/>
  <c r="AX38" i="5"/>
  <c r="AQ38" i="5"/>
  <c r="AJ38" i="5"/>
  <c r="AI38" i="5"/>
  <c r="AH38" i="5"/>
  <c r="AG38" i="5"/>
  <c r="BG37" i="5"/>
  <c r="CC37" i="5"/>
  <c r="CH37" i="5"/>
  <c r="BL37" i="5"/>
  <c r="AT37" i="5"/>
  <c r="BM37" i="5"/>
  <c r="AP37" i="5"/>
  <c r="BN37" i="5"/>
  <c r="BB37" i="5"/>
  <c r="BO37" i="5"/>
  <c r="AY37" i="5"/>
  <c r="BP37" i="5"/>
  <c r="BA37" i="5"/>
  <c r="BQ37" i="5"/>
  <c r="BH37" i="5"/>
  <c r="BV37" i="5"/>
  <c r="AU37" i="5"/>
  <c r="BX37" i="5"/>
  <c r="BJ37" i="5"/>
  <c r="BZ37" i="5"/>
  <c r="CA37" i="5"/>
  <c r="AW37" i="5"/>
  <c r="BS37" i="5"/>
  <c r="CB37" i="5"/>
  <c r="BE37" i="5"/>
  <c r="CE37" i="5"/>
  <c r="CG37" i="5"/>
  <c r="BF37" i="5"/>
  <c r="CF37" i="5"/>
  <c r="BD37" i="5"/>
  <c r="CD37" i="5"/>
  <c r="BY37" i="5"/>
  <c r="BC37" i="5"/>
  <c r="BW37" i="5"/>
  <c r="AV37" i="5"/>
  <c r="BU37" i="5"/>
  <c r="AS37" i="5"/>
  <c r="BT37" i="5"/>
  <c r="AR37" i="5"/>
  <c r="BR37" i="5"/>
  <c r="AZ37" i="5"/>
  <c r="AX37" i="5"/>
  <c r="AQ37" i="5"/>
  <c r="BG36" i="5"/>
  <c r="CC36" i="5"/>
  <c r="CH36" i="5"/>
  <c r="BL36" i="5"/>
  <c r="AT36" i="5"/>
  <c r="BM36" i="5"/>
  <c r="AP36" i="5"/>
  <c r="BN36" i="5"/>
  <c r="BB36" i="5"/>
  <c r="BO36" i="5"/>
  <c r="AY36" i="5"/>
  <c r="BP36" i="5"/>
  <c r="BA36" i="5"/>
  <c r="BQ36" i="5"/>
  <c r="BH36" i="5"/>
  <c r="BV36" i="5"/>
  <c r="AU36" i="5"/>
  <c r="BX36" i="5"/>
  <c r="BJ36" i="5"/>
  <c r="BZ36" i="5"/>
  <c r="CA36" i="5"/>
  <c r="AW36" i="5"/>
  <c r="BS36" i="5"/>
  <c r="CB36" i="5"/>
  <c r="BE36" i="5"/>
  <c r="CE36" i="5"/>
  <c r="CG36" i="5"/>
  <c r="BF36" i="5"/>
  <c r="CF36" i="5"/>
  <c r="BD36" i="5"/>
  <c r="CD36" i="5"/>
  <c r="BY36" i="5"/>
  <c r="BC36" i="5"/>
  <c r="BW36" i="5"/>
  <c r="AV36" i="5"/>
  <c r="BU36" i="5"/>
  <c r="AS36" i="5"/>
  <c r="BT36" i="5"/>
  <c r="AR36" i="5"/>
  <c r="BR36" i="5"/>
  <c r="AZ36" i="5"/>
  <c r="AX36" i="5"/>
  <c r="AQ36" i="5"/>
  <c r="BG35" i="5"/>
  <c r="CC35" i="5"/>
  <c r="CH35" i="5"/>
  <c r="BL35" i="5"/>
  <c r="AT35" i="5"/>
  <c r="BM35" i="5"/>
  <c r="AP35" i="5"/>
  <c r="BN35" i="5"/>
  <c r="BB35" i="5"/>
  <c r="BO35" i="5"/>
  <c r="AY35" i="5"/>
  <c r="BP35" i="5"/>
  <c r="BA35" i="5"/>
  <c r="BQ35" i="5"/>
  <c r="BH35" i="5"/>
  <c r="BV35" i="5"/>
  <c r="AU35" i="5"/>
  <c r="BX35" i="5"/>
  <c r="BJ35" i="5"/>
  <c r="BZ35" i="5"/>
  <c r="CA35" i="5"/>
  <c r="AW35" i="5"/>
  <c r="BS35" i="5"/>
  <c r="CB35" i="5"/>
  <c r="BE35" i="5"/>
  <c r="CE35" i="5"/>
  <c r="CG35" i="5"/>
  <c r="BF35" i="5"/>
  <c r="CF35" i="5"/>
  <c r="BD35" i="5"/>
  <c r="CD35" i="5"/>
  <c r="BY35" i="5"/>
  <c r="BC35" i="5"/>
  <c r="BW35" i="5"/>
  <c r="AV35" i="5"/>
  <c r="BU35" i="5"/>
  <c r="AS35" i="5"/>
  <c r="BT35" i="5"/>
  <c r="AR35" i="5"/>
  <c r="BR35" i="5"/>
  <c r="AZ35" i="5"/>
  <c r="AX35" i="5"/>
  <c r="AQ35" i="5"/>
  <c r="BG34" i="5"/>
  <c r="CC34" i="5"/>
  <c r="CH34" i="5"/>
  <c r="BL34" i="5"/>
  <c r="AT34" i="5"/>
  <c r="BM34" i="5"/>
  <c r="AP34" i="5"/>
  <c r="BN34" i="5"/>
  <c r="BB34" i="5"/>
  <c r="BO34" i="5"/>
  <c r="AY34" i="5"/>
  <c r="BP34" i="5"/>
  <c r="BA34" i="5"/>
  <c r="BQ34" i="5"/>
  <c r="BH34" i="5"/>
  <c r="BV34" i="5"/>
  <c r="AU34" i="5"/>
  <c r="BX34" i="5"/>
  <c r="BJ34" i="5"/>
  <c r="BZ34" i="5"/>
  <c r="CA34" i="5"/>
  <c r="AW34" i="5"/>
  <c r="BS34" i="5"/>
  <c r="CB34" i="5"/>
  <c r="BE34" i="5"/>
  <c r="CE34" i="5"/>
  <c r="CG34" i="5"/>
  <c r="BF34" i="5"/>
  <c r="CF34" i="5"/>
  <c r="BD34" i="5"/>
  <c r="CD34" i="5"/>
  <c r="BY34" i="5"/>
  <c r="BC34" i="5"/>
  <c r="BW34" i="5"/>
  <c r="AV34" i="5"/>
  <c r="BU34" i="5"/>
  <c r="AS34" i="5"/>
  <c r="BT34" i="5"/>
  <c r="AR34" i="5"/>
  <c r="BR34" i="5"/>
  <c r="AZ34" i="5"/>
  <c r="AX34" i="5"/>
  <c r="AQ34" i="5"/>
  <c r="BG33" i="5"/>
  <c r="CC33" i="5"/>
  <c r="CH33" i="5"/>
  <c r="BL33" i="5"/>
  <c r="AT33" i="5"/>
  <c r="BM33" i="5"/>
  <c r="AP33" i="5"/>
  <c r="BN33" i="5"/>
  <c r="BB33" i="5"/>
  <c r="BO33" i="5"/>
  <c r="AY33" i="5"/>
  <c r="BP33" i="5"/>
  <c r="BA33" i="5"/>
  <c r="BQ33" i="5"/>
  <c r="BH33" i="5"/>
  <c r="BV33" i="5"/>
  <c r="AU33" i="5"/>
  <c r="BX33" i="5"/>
  <c r="BJ33" i="5"/>
  <c r="BZ33" i="5"/>
  <c r="CA33" i="5"/>
  <c r="AW33" i="5"/>
  <c r="BS33" i="5"/>
  <c r="CB33" i="5"/>
  <c r="BE33" i="5"/>
  <c r="CE33" i="5"/>
  <c r="CG33" i="5"/>
  <c r="BF33" i="5"/>
  <c r="CF33" i="5"/>
  <c r="BD33" i="5"/>
  <c r="CD33" i="5"/>
  <c r="BY33" i="5"/>
  <c r="BC33" i="5"/>
  <c r="BW33" i="5"/>
  <c r="AV33" i="5"/>
  <c r="BU33" i="5"/>
  <c r="AS33" i="5"/>
  <c r="BT33" i="5"/>
  <c r="AR33" i="5"/>
  <c r="BR33" i="5"/>
  <c r="AZ33" i="5"/>
  <c r="AX33" i="5"/>
  <c r="AQ33" i="5"/>
  <c r="BG32" i="5"/>
  <c r="CC32" i="5"/>
  <c r="CH32" i="5"/>
  <c r="BL32" i="5"/>
  <c r="AT32" i="5"/>
  <c r="BM32" i="5"/>
  <c r="AP32" i="5"/>
  <c r="BN32" i="5"/>
  <c r="BB32" i="5"/>
  <c r="BO32" i="5"/>
  <c r="AY32" i="5"/>
  <c r="BP32" i="5"/>
  <c r="BA32" i="5"/>
  <c r="BQ32" i="5"/>
  <c r="BH32" i="5"/>
  <c r="BV32" i="5"/>
  <c r="AU32" i="5"/>
  <c r="BX32" i="5"/>
  <c r="BJ32" i="5"/>
  <c r="BZ32" i="5"/>
  <c r="CA32" i="5"/>
  <c r="AW32" i="5"/>
  <c r="BS32" i="5"/>
  <c r="CB32" i="5"/>
  <c r="BE32" i="5"/>
  <c r="CE32" i="5"/>
  <c r="CG32" i="5"/>
  <c r="BF32" i="5"/>
  <c r="CF32" i="5"/>
  <c r="BD32" i="5"/>
  <c r="CD32" i="5"/>
  <c r="BY32" i="5"/>
  <c r="BC32" i="5"/>
  <c r="BW32" i="5"/>
  <c r="AV32" i="5"/>
  <c r="BU32" i="5"/>
  <c r="AS32" i="5"/>
  <c r="BT32" i="5"/>
  <c r="AR32" i="5"/>
  <c r="BR32" i="5"/>
  <c r="AZ32" i="5"/>
  <c r="AX32" i="5"/>
  <c r="AQ32" i="5"/>
  <c r="BG31" i="5"/>
  <c r="CC31" i="5"/>
  <c r="CH31" i="5"/>
  <c r="BL31" i="5"/>
  <c r="AT31" i="5"/>
  <c r="BM31" i="5"/>
  <c r="AP31" i="5"/>
  <c r="BN31" i="5"/>
  <c r="BB31" i="5"/>
  <c r="BO31" i="5"/>
  <c r="AY31" i="5"/>
  <c r="BP31" i="5"/>
  <c r="BA31" i="5"/>
  <c r="BQ31" i="5"/>
  <c r="BH31" i="5"/>
  <c r="BV31" i="5"/>
  <c r="AU31" i="5"/>
  <c r="BX31" i="5"/>
  <c r="BJ31" i="5"/>
  <c r="BZ31" i="5"/>
  <c r="CA31" i="5"/>
  <c r="AW31" i="5"/>
  <c r="BS31" i="5"/>
  <c r="CB31" i="5"/>
  <c r="BE31" i="5"/>
  <c r="CE31" i="5"/>
  <c r="CG31" i="5"/>
  <c r="BF31" i="5"/>
  <c r="CF31" i="5"/>
  <c r="BD31" i="5"/>
  <c r="CD31" i="5"/>
  <c r="BY31" i="5"/>
  <c r="BC31" i="5"/>
  <c r="BW31" i="5"/>
  <c r="AV31" i="5"/>
  <c r="BU31" i="5"/>
  <c r="AS31" i="5"/>
  <c r="BT31" i="5"/>
  <c r="AR31" i="5"/>
  <c r="BR31" i="5"/>
  <c r="AZ31" i="5"/>
  <c r="AX31" i="5"/>
  <c r="AQ31" i="5"/>
  <c r="BG30" i="5"/>
  <c r="CC30" i="5"/>
  <c r="CH30" i="5"/>
  <c r="BL30" i="5"/>
  <c r="AT30" i="5"/>
  <c r="BM30" i="5"/>
  <c r="AP30" i="5"/>
  <c r="BN30" i="5"/>
  <c r="BB30" i="5"/>
  <c r="BO30" i="5"/>
  <c r="AY30" i="5"/>
  <c r="BP30" i="5"/>
  <c r="BA30" i="5"/>
  <c r="BQ30" i="5"/>
  <c r="BH30" i="5"/>
  <c r="BV30" i="5"/>
  <c r="AU30" i="5"/>
  <c r="BX30" i="5"/>
  <c r="BJ30" i="5"/>
  <c r="BZ30" i="5"/>
  <c r="CA30" i="5"/>
  <c r="AW30" i="5"/>
  <c r="BS30" i="5"/>
  <c r="CB30" i="5"/>
  <c r="BE30" i="5"/>
  <c r="CE30" i="5"/>
  <c r="CG30" i="5"/>
  <c r="BF30" i="5"/>
  <c r="CF30" i="5"/>
  <c r="BD30" i="5"/>
  <c r="CD30" i="5"/>
  <c r="BY30" i="5"/>
  <c r="BC30" i="5"/>
  <c r="BW30" i="5"/>
  <c r="AV30" i="5"/>
  <c r="BU30" i="5"/>
  <c r="AS30" i="5"/>
  <c r="BT30" i="5"/>
  <c r="AR30" i="5"/>
  <c r="BR30" i="5"/>
  <c r="AZ30" i="5"/>
  <c r="AX30" i="5"/>
  <c r="AQ30" i="5"/>
  <c r="BG29" i="5"/>
  <c r="CC29" i="5"/>
  <c r="CH29" i="5"/>
  <c r="BL29" i="5"/>
  <c r="AT29" i="5"/>
  <c r="BM29" i="5"/>
  <c r="AP29" i="5"/>
  <c r="BN29" i="5"/>
  <c r="BB29" i="5"/>
  <c r="BO29" i="5"/>
  <c r="AY29" i="5"/>
  <c r="BP29" i="5"/>
  <c r="BA29" i="5"/>
  <c r="BQ29" i="5"/>
  <c r="BH29" i="5"/>
  <c r="BV29" i="5"/>
  <c r="AU29" i="5"/>
  <c r="BX29" i="5"/>
  <c r="BJ29" i="5"/>
  <c r="BZ29" i="5"/>
  <c r="CA29" i="5"/>
  <c r="AW29" i="5"/>
  <c r="BS29" i="5"/>
  <c r="CB29" i="5"/>
  <c r="BE29" i="5"/>
  <c r="CE29" i="5"/>
  <c r="CG29" i="5"/>
  <c r="BF29" i="5"/>
  <c r="CF29" i="5"/>
  <c r="BD29" i="5"/>
  <c r="CD29" i="5"/>
  <c r="BY29" i="5"/>
  <c r="BC29" i="5"/>
  <c r="BW29" i="5"/>
  <c r="AV29" i="5"/>
  <c r="BU29" i="5"/>
  <c r="AS29" i="5"/>
  <c r="BT29" i="5"/>
  <c r="AR29" i="5"/>
  <c r="BR29" i="5"/>
  <c r="AZ29" i="5"/>
  <c r="AX29" i="5"/>
  <c r="AQ29" i="5"/>
  <c r="BG28" i="5"/>
  <c r="CC28" i="5"/>
  <c r="CH28" i="5"/>
  <c r="BL28" i="5"/>
  <c r="AT28" i="5"/>
  <c r="BM28" i="5"/>
  <c r="AP28" i="5"/>
  <c r="BN28" i="5"/>
  <c r="BB28" i="5"/>
  <c r="BO28" i="5"/>
  <c r="AY28" i="5"/>
  <c r="BP28" i="5"/>
  <c r="BA28" i="5"/>
  <c r="BQ28" i="5"/>
  <c r="BH28" i="5"/>
  <c r="BV28" i="5"/>
  <c r="AU28" i="5"/>
  <c r="BX28" i="5"/>
  <c r="BJ28" i="5"/>
  <c r="BZ28" i="5"/>
  <c r="CA28" i="5"/>
  <c r="AW28" i="5"/>
  <c r="BS28" i="5"/>
  <c r="CB28" i="5"/>
  <c r="BE28" i="5"/>
  <c r="CE28" i="5"/>
  <c r="CG28" i="5"/>
  <c r="BF28" i="5"/>
  <c r="CF28" i="5"/>
  <c r="BD28" i="5"/>
  <c r="CD28" i="5"/>
  <c r="BY28" i="5"/>
  <c r="BC28" i="5"/>
  <c r="BW28" i="5"/>
  <c r="AV28" i="5"/>
  <c r="BU28" i="5"/>
  <c r="AS28" i="5"/>
  <c r="BT28" i="5"/>
  <c r="AR28" i="5"/>
  <c r="BR28" i="5"/>
  <c r="AZ28" i="5"/>
  <c r="AX28" i="5"/>
  <c r="AQ28" i="5"/>
  <c r="BG27" i="5"/>
  <c r="CC27" i="5"/>
  <c r="CH27" i="5"/>
  <c r="BL27" i="5"/>
  <c r="AT27" i="5"/>
  <c r="BM27" i="5"/>
  <c r="AP27" i="5"/>
  <c r="BN27" i="5"/>
  <c r="BB27" i="5"/>
  <c r="BO27" i="5"/>
  <c r="AY27" i="5"/>
  <c r="BP27" i="5"/>
  <c r="BA27" i="5"/>
  <c r="BQ27" i="5"/>
  <c r="BH27" i="5"/>
  <c r="BV27" i="5"/>
  <c r="AU27" i="5"/>
  <c r="BX27" i="5"/>
  <c r="BJ27" i="5"/>
  <c r="BZ27" i="5"/>
  <c r="CA27" i="5"/>
  <c r="AW27" i="5"/>
  <c r="BS27" i="5"/>
  <c r="CB27" i="5"/>
  <c r="BE27" i="5"/>
  <c r="CE27" i="5"/>
  <c r="CG27" i="5"/>
  <c r="BF27" i="5"/>
  <c r="CF27" i="5"/>
  <c r="BD27" i="5"/>
  <c r="CD27" i="5"/>
  <c r="BY27" i="5"/>
  <c r="BC27" i="5"/>
  <c r="BW27" i="5"/>
  <c r="AV27" i="5"/>
  <c r="BU27" i="5"/>
  <c r="AS27" i="5"/>
  <c r="BT27" i="5"/>
  <c r="AR27" i="5"/>
  <c r="BR27" i="5"/>
  <c r="AZ27" i="5"/>
  <c r="AX27" i="5"/>
  <c r="AQ27" i="5"/>
  <c r="BG26" i="5"/>
  <c r="CC26" i="5"/>
  <c r="CH26" i="5"/>
  <c r="BL26" i="5"/>
  <c r="AT26" i="5"/>
  <c r="BM26" i="5"/>
  <c r="AP26" i="5"/>
  <c r="BN26" i="5"/>
  <c r="BB26" i="5"/>
  <c r="BO26" i="5"/>
  <c r="AY26" i="5"/>
  <c r="BP26" i="5"/>
  <c r="BA26" i="5"/>
  <c r="BQ26" i="5"/>
  <c r="BH26" i="5"/>
  <c r="BV26" i="5"/>
  <c r="AU26" i="5"/>
  <c r="BX26" i="5"/>
  <c r="BJ26" i="5"/>
  <c r="BZ26" i="5"/>
  <c r="CA26" i="5"/>
  <c r="AW26" i="5"/>
  <c r="BS26" i="5"/>
  <c r="CB26" i="5"/>
  <c r="BE26" i="5"/>
  <c r="CE26" i="5"/>
  <c r="CG26" i="5"/>
  <c r="BF26" i="5"/>
  <c r="CF26" i="5"/>
  <c r="BD26" i="5"/>
  <c r="CD26" i="5"/>
  <c r="BY26" i="5"/>
  <c r="BC26" i="5"/>
  <c r="BW26" i="5"/>
  <c r="AV26" i="5"/>
  <c r="BU26" i="5"/>
  <c r="AS26" i="5"/>
  <c r="BT26" i="5"/>
  <c r="AR26" i="5"/>
  <c r="BR26" i="5"/>
  <c r="AZ26" i="5"/>
  <c r="AX26" i="5"/>
  <c r="AQ26" i="5"/>
  <c r="BG25" i="5"/>
  <c r="CC25" i="5"/>
  <c r="CH25" i="5"/>
  <c r="BL25" i="5"/>
  <c r="AT25" i="5"/>
  <c r="BM25" i="5"/>
  <c r="AP25" i="5"/>
  <c r="BN25" i="5"/>
  <c r="BB25" i="5"/>
  <c r="BO25" i="5"/>
  <c r="AY25" i="5"/>
  <c r="BP25" i="5"/>
  <c r="BA25" i="5"/>
  <c r="BQ25" i="5"/>
  <c r="BH25" i="5"/>
  <c r="BV25" i="5"/>
  <c r="AU25" i="5"/>
  <c r="BX25" i="5"/>
  <c r="BJ25" i="5"/>
  <c r="BZ25" i="5"/>
  <c r="CA25" i="5"/>
  <c r="AW25" i="5"/>
  <c r="BS25" i="5"/>
  <c r="CB25" i="5"/>
  <c r="BE25" i="5"/>
  <c r="CE25" i="5"/>
  <c r="CG25" i="5"/>
  <c r="BF25" i="5"/>
  <c r="CF25" i="5"/>
  <c r="BD25" i="5"/>
  <c r="CD25" i="5"/>
  <c r="BY25" i="5"/>
  <c r="BC25" i="5"/>
  <c r="BW25" i="5"/>
  <c r="AV25" i="5"/>
  <c r="BU25" i="5"/>
  <c r="AS25" i="5"/>
  <c r="BT25" i="5"/>
  <c r="AR25" i="5"/>
  <c r="BR25" i="5"/>
  <c r="AZ25" i="5"/>
  <c r="AX25" i="5"/>
  <c r="AQ25" i="5"/>
  <c r="BG24" i="5"/>
  <c r="CC24" i="5"/>
  <c r="CH24" i="5"/>
  <c r="BL24" i="5"/>
  <c r="AT24" i="5"/>
  <c r="BM24" i="5"/>
  <c r="AP24" i="5"/>
  <c r="BN24" i="5"/>
  <c r="BB24" i="5"/>
  <c r="BO24" i="5"/>
  <c r="AY24" i="5"/>
  <c r="BP24" i="5"/>
  <c r="BA24" i="5"/>
  <c r="BQ24" i="5"/>
  <c r="BH24" i="5"/>
  <c r="BV24" i="5"/>
  <c r="AU24" i="5"/>
  <c r="BX24" i="5"/>
  <c r="BJ24" i="5"/>
  <c r="BZ24" i="5"/>
  <c r="CA24" i="5"/>
  <c r="AW24" i="5"/>
  <c r="BS24" i="5"/>
  <c r="CB24" i="5"/>
  <c r="BE24" i="5"/>
  <c r="CE24" i="5"/>
  <c r="CG24" i="5"/>
  <c r="BF24" i="5"/>
  <c r="CF24" i="5"/>
  <c r="BD24" i="5"/>
  <c r="CD24" i="5"/>
  <c r="BY24" i="5"/>
  <c r="BC24" i="5"/>
  <c r="BW24" i="5"/>
  <c r="AV24" i="5"/>
  <c r="BU24" i="5"/>
  <c r="AS24" i="5"/>
  <c r="BT24" i="5"/>
  <c r="AR24" i="5"/>
  <c r="BR24" i="5"/>
  <c r="AZ24" i="5"/>
  <c r="AX24" i="5"/>
  <c r="AQ24" i="5"/>
  <c r="BG23" i="5"/>
  <c r="CC23" i="5"/>
  <c r="CH23" i="5"/>
  <c r="BL23" i="5"/>
  <c r="AT23" i="5"/>
  <c r="BM23" i="5"/>
  <c r="AP23" i="5"/>
  <c r="BN23" i="5"/>
  <c r="BB23" i="5"/>
  <c r="BO23" i="5"/>
  <c r="AY23" i="5"/>
  <c r="BP23" i="5"/>
  <c r="BA23" i="5"/>
  <c r="BQ23" i="5"/>
  <c r="BH23" i="5"/>
  <c r="BV23" i="5"/>
  <c r="AU23" i="5"/>
  <c r="BX23" i="5"/>
  <c r="BJ23" i="5"/>
  <c r="BZ23" i="5"/>
  <c r="CA23" i="5"/>
  <c r="AW23" i="5"/>
  <c r="BS23" i="5"/>
  <c r="CB23" i="5"/>
  <c r="BE23" i="5"/>
  <c r="CE23" i="5"/>
  <c r="CG23" i="5"/>
  <c r="BF23" i="5"/>
  <c r="CF23" i="5"/>
  <c r="BD23" i="5"/>
  <c r="CD23" i="5"/>
  <c r="BY23" i="5"/>
  <c r="BC23" i="5"/>
  <c r="BW23" i="5"/>
  <c r="AV23" i="5"/>
  <c r="BU23" i="5"/>
  <c r="AS23" i="5"/>
  <c r="BT23" i="5"/>
  <c r="AR23" i="5"/>
  <c r="BR23" i="5"/>
  <c r="AZ23" i="5"/>
  <c r="AX23" i="5"/>
  <c r="AQ23" i="5"/>
  <c r="BG22" i="5"/>
  <c r="CC22" i="5"/>
  <c r="CH22" i="5"/>
  <c r="BL22" i="5"/>
  <c r="AT22" i="5"/>
  <c r="BM22" i="5"/>
  <c r="AP22" i="5"/>
  <c r="BN22" i="5"/>
  <c r="BB22" i="5"/>
  <c r="BO22" i="5"/>
  <c r="AY22" i="5"/>
  <c r="BP22" i="5"/>
  <c r="BA22" i="5"/>
  <c r="BQ22" i="5"/>
  <c r="BH22" i="5"/>
  <c r="BV22" i="5"/>
  <c r="AU22" i="5"/>
  <c r="BX22" i="5"/>
  <c r="BJ22" i="5"/>
  <c r="BZ22" i="5"/>
  <c r="CA22" i="5"/>
  <c r="AW22" i="5"/>
  <c r="BS22" i="5"/>
  <c r="CB22" i="5"/>
  <c r="BE22" i="5"/>
  <c r="CE22" i="5"/>
  <c r="CG22" i="5"/>
  <c r="BF22" i="5"/>
  <c r="CF22" i="5"/>
  <c r="BD22" i="5"/>
  <c r="CD22" i="5"/>
  <c r="BY22" i="5"/>
  <c r="BC22" i="5"/>
  <c r="BW22" i="5"/>
  <c r="AV22" i="5"/>
  <c r="BU22" i="5"/>
  <c r="AS22" i="5"/>
  <c r="BT22" i="5"/>
  <c r="AR22" i="5"/>
  <c r="BR22" i="5"/>
  <c r="AZ22" i="5"/>
  <c r="AX22" i="5"/>
  <c r="AQ22" i="5"/>
  <c r="BG21" i="5"/>
  <c r="CC21" i="5"/>
  <c r="CH21" i="5"/>
  <c r="BL21" i="5"/>
  <c r="AT21" i="5"/>
  <c r="BM21" i="5"/>
  <c r="AP21" i="5"/>
  <c r="BN21" i="5"/>
  <c r="BB21" i="5"/>
  <c r="BO21" i="5"/>
  <c r="AY21" i="5"/>
  <c r="BP21" i="5"/>
  <c r="BA21" i="5"/>
  <c r="BQ21" i="5"/>
  <c r="BH21" i="5"/>
  <c r="BV21" i="5"/>
  <c r="AU21" i="5"/>
  <c r="BX21" i="5"/>
  <c r="BJ21" i="5"/>
  <c r="BZ21" i="5"/>
  <c r="CA21" i="5"/>
  <c r="AW21" i="5"/>
  <c r="BS21" i="5"/>
  <c r="CB21" i="5"/>
  <c r="BE21" i="5"/>
  <c r="CE21" i="5"/>
  <c r="CG21" i="5"/>
  <c r="BF21" i="5"/>
  <c r="CF21" i="5"/>
  <c r="BD21" i="5"/>
  <c r="CD21" i="5"/>
  <c r="BY21" i="5"/>
  <c r="BC21" i="5"/>
  <c r="BW21" i="5"/>
  <c r="AV21" i="5"/>
  <c r="BU21" i="5"/>
  <c r="AS21" i="5"/>
  <c r="BT21" i="5"/>
  <c r="AR21" i="5"/>
  <c r="BR21" i="5"/>
  <c r="AZ21" i="5"/>
  <c r="AX21" i="5"/>
  <c r="AQ21" i="5"/>
  <c r="BG20" i="5"/>
  <c r="CC20" i="5"/>
  <c r="CH20" i="5"/>
  <c r="BL20" i="5"/>
  <c r="AT20" i="5"/>
  <c r="BM20" i="5"/>
  <c r="AP20" i="5"/>
  <c r="BN20" i="5"/>
  <c r="BB20" i="5"/>
  <c r="BO20" i="5"/>
  <c r="AY20" i="5"/>
  <c r="BP20" i="5"/>
  <c r="BA20" i="5"/>
  <c r="BQ20" i="5"/>
  <c r="BH20" i="5"/>
  <c r="BV20" i="5"/>
  <c r="AU20" i="5"/>
  <c r="BX20" i="5"/>
  <c r="BJ20" i="5"/>
  <c r="BZ20" i="5"/>
  <c r="CA20" i="5"/>
  <c r="AW20" i="5"/>
  <c r="BS20" i="5"/>
  <c r="CB20" i="5"/>
  <c r="BE20" i="5"/>
  <c r="CE20" i="5"/>
  <c r="CG20" i="5"/>
  <c r="BF20" i="5"/>
  <c r="CF20" i="5"/>
  <c r="BD20" i="5"/>
  <c r="CD20" i="5"/>
  <c r="BY20" i="5"/>
  <c r="BC20" i="5"/>
  <c r="BW20" i="5"/>
  <c r="AV20" i="5"/>
  <c r="BU20" i="5"/>
  <c r="AS20" i="5"/>
  <c r="BT20" i="5"/>
  <c r="AR20" i="5"/>
  <c r="BR20" i="5"/>
  <c r="AZ20" i="5"/>
  <c r="AX20" i="5"/>
  <c r="AQ20" i="5"/>
  <c r="BG19" i="5"/>
  <c r="CC19" i="5"/>
  <c r="CH19" i="5"/>
  <c r="BL19" i="5"/>
  <c r="AT19" i="5"/>
  <c r="BM19" i="5"/>
  <c r="AP19" i="5"/>
  <c r="BN19" i="5"/>
  <c r="BB19" i="5"/>
  <c r="BO19" i="5"/>
  <c r="AY19" i="5"/>
  <c r="BP19" i="5"/>
  <c r="BA19" i="5"/>
  <c r="BQ19" i="5"/>
  <c r="BH19" i="5"/>
  <c r="BV19" i="5"/>
  <c r="AU19" i="5"/>
  <c r="BX19" i="5"/>
  <c r="BJ19" i="5"/>
  <c r="BZ19" i="5"/>
  <c r="CA19" i="5"/>
  <c r="AW19" i="5"/>
  <c r="BS19" i="5"/>
  <c r="CB19" i="5"/>
  <c r="BE19" i="5"/>
  <c r="CE19" i="5"/>
  <c r="CG19" i="5"/>
  <c r="BF19" i="5"/>
  <c r="CF19" i="5"/>
  <c r="BD19" i="5"/>
  <c r="CD19" i="5"/>
  <c r="BY19" i="5"/>
  <c r="BC19" i="5"/>
  <c r="BW19" i="5"/>
  <c r="AV19" i="5"/>
  <c r="BU19" i="5"/>
  <c r="AS19" i="5"/>
  <c r="BT19" i="5"/>
  <c r="AR19" i="5"/>
  <c r="BR19" i="5"/>
  <c r="AZ19" i="5"/>
  <c r="AX19" i="5"/>
  <c r="AQ19" i="5"/>
  <c r="BG18" i="5"/>
  <c r="CC18" i="5"/>
  <c r="CH18" i="5"/>
  <c r="BL18" i="5"/>
  <c r="AT18" i="5"/>
  <c r="BM18" i="5"/>
  <c r="AP18" i="5"/>
  <c r="BN18" i="5"/>
  <c r="BB18" i="5"/>
  <c r="BO18" i="5"/>
  <c r="AY18" i="5"/>
  <c r="BP18" i="5"/>
  <c r="BA18" i="5"/>
  <c r="BQ18" i="5"/>
  <c r="BH18" i="5"/>
  <c r="BV18" i="5"/>
  <c r="AU18" i="5"/>
  <c r="BX18" i="5"/>
  <c r="BJ18" i="5"/>
  <c r="BZ18" i="5"/>
  <c r="CA18" i="5"/>
  <c r="AW18" i="5"/>
  <c r="BS18" i="5"/>
  <c r="CB18" i="5"/>
  <c r="BE18" i="5"/>
  <c r="CE18" i="5"/>
  <c r="CG18" i="5"/>
  <c r="BF18" i="5"/>
  <c r="CF18" i="5"/>
  <c r="BD18" i="5"/>
  <c r="CD18" i="5"/>
  <c r="BY18" i="5"/>
  <c r="BC18" i="5"/>
  <c r="BW18" i="5"/>
  <c r="AV18" i="5"/>
  <c r="BU18" i="5"/>
  <c r="AS18" i="5"/>
  <c r="BT18" i="5"/>
  <c r="AR18" i="5"/>
  <c r="BR18" i="5"/>
  <c r="AZ18" i="5"/>
  <c r="AX18" i="5"/>
  <c r="AQ18" i="5"/>
  <c r="BG17" i="5"/>
  <c r="CC17" i="5"/>
  <c r="CH17" i="5"/>
  <c r="BL17" i="5"/>
  <c r="AT17" i="5"/>
  <c r="BM17" i="5"/>
  <c r="AP17" i="5"/>
  <c r="BN17" i="5"/>
  <c r="BB17" i="5"/>
  <c r="BO17" i="5"/>
  <c r="AY17" i="5"/>
  <c r="BP17" i="5"/>
  <c r="BA17" i="5"/>
  <c r="BQ17" i="5"/>
  <c r="BH17" i="5"/>
  <c r="BV17" i="5"/>
  <c r="AU17" i="5"/>
  <c r="BX17" i="5"/>
  <c r="BJ17" i="5"/>
  <c r="BZ17" i="5"/>
  <c r="CA17" i="5"/>
  <c r="AW17" i="5"/>
  <c r="BS17" i="5"/>
  <c r="CB17" i="5"/>
  <c r="BE17" i="5"/>
  <c r="CE17" i="5"/>
  <c r="CG17" i="5"/>
  <c r="BF17" i="5"/>
  <c r="CF17" i="5"/>
  <c r="BD17" i="5"/>
  <c r="CD17" i="5"/>
  <c r="BY17" i="5"/>
  <c r="BC17" i="5"/>
  <c r="BW17" i="5"/>
  <c r="AV17" i="5"/>
  <c r="BU17" i="5"/>
  <c r="AS17" i="5"/>
  <c r="BT17" i="5"/>
  <c r="AR17" i="5"/>
  <c r="BR17" i="5"/>
  <c r="AZ17" i="5"/>
  <c r="AX17" i="5"/>
  <c r="AQ17" i="5"/>
  <c r="BG16" i="5"/>
  <c r="CC16" i="5"/>
  <c r="CH16" i="5"/>
  <c r="BL16" i="5"/>
  <c r="AT16" i="5"/>
  <c r="BM16" i="5"/>
  <c r="AP16" i="5"/>
  <c r="BN16" i="5"/>
  <c r="BB16" i="5"/>
  <c r="BO16" i="5"/>
  <c r="AY16" i="5"/>
  <c r="BP16" i="5"/>
  <c r="BA16" i="5"/>
  <c r="BQ16" i="5"/>
  <c r="BH16" i="5"/>
  <c r="BV16" i="5"/>
  <c r="AU16" i="5"/>
  <c r="BX16" i="5"/>
  <c r="BJ16" i="5"/>
  <c r="BZ16" i="5"/>
  <c r="CA16" i="5"/>
  <c r="AW16" i="5"/>
  <c r="BS16" i="5"/>
  <c r="CB16" i="5"/>
  <c r="BE16" i="5"/>
  <c r="CE16" i="5"/>
  <c r="CG16" i="5"/>
  <c r="BF16" i="5"/>
  <c r="CF16" i="5"/>
  <c r="BD16" i="5"/>
  <c r="CD16" i="5"/>
  <c r="BY16" i="5"/>
  <c r="BC16" i="5"/>
  <c r="BW16" i="5"/>
  <c r="AV16" i="5"/>
  <c r="BU16" i="5"/>
  <c r="AS16" i="5"/>
  <c r="BT16" i="5"/>
  <c r="AR16" i="5"/>
  <c r="BR16" i="5"/>
  <c r="AZ16" i="5"/>
  <c r="AX16" i="5"/>
  <c r="AQ16" i="5"/>
  <c r="BG15" i="5"/>
  <c r="CC15" i="5"/>
  <c r="CH15" i="5"/>
  <c r="BL15" i="5"/>
  <c r="AT15" i="5"/>
  <c r="BM15" i="5"/>
  <c r="AP15" i="5"/>
  <c r="BN15" i="5"/>
  <c r="BB15" i="5"/>
  <c r="BO15" i="5"/>
  <c r="AY15" i="5"/>
  <c r="BP15" i="5"/>
  <c r="BA15" i="5"/>
  <c r="BQ15" i="5"/>
  <c r="BH15" i="5"/>
  <c r="BV15" i="5"/>
  <c r="AU15" i="5"/>
  <c r="BX15" i="5"/>
  <c r="BJ15" i="5"/>
  <c r="BZ15" i="5"/>
  <c r="CA15" i="5"/>
  <c r="AW15" i="5"/>
  <c r="BS15" i="5"/>
  <c r="CB15" i="5"/>
  <c r="BE15" i="5"/>
  <c r="CE15" i="5"/>
  <c r="CG15" i="5"/>
  <c r="BF15" i="5"/>
  <c r="CF15" i="5"/>
  <c r="BD15" i="5"/>
  <c r="CD15" i="5"/>
  <c r="BY15" i="5"/>
  <c r="BC15" i="5"/>
  <c r="BW15" i="5"/>
  <c r="AV15" i="5"/>
  <c r="BU15" i="5"/>
  <c r="AS15" i="5"/>
  <c r="BT15" i="5"/>
  <c r="AR15" i="5"/>
  <c r="BR15" i="5"/>
  <c r="AZ15" i="5"/>
  <c r="AX15" i="5"/>
  <c r="AQ15" i="5"/>
  <c r="BG14" i="5"/>
  <c r="CC14" i="5"/>
  <c r="CH14" i="5"/>
  <c r="BL14" i="5"/>
  <c r="AT14" i="5"/>
  <c r="BM14" i="5"/>
  <c r="AP14" i="5"/>
  <c r="BN14" i="5"/>
  <c r="BB14" i="5"/>
  <c r="BO14" i="5"/>
  <c r="AY14" i="5"/>
  <c r="BP14" i="5"/>
  <c r="BA14" i="5"/>
  <c r="BQ14" i="5"/>
  <c r="BH14" i="5"/>
  <c r="BV14" i="5"/>
  <c r="AU14" i="5"/>
  <c r="BX14" i="5"/>
  <c r="BJ14" i="5"/>
  <c r="BZ14" i="5"/>
  <c r="CA14" i="5"/>
  <c r="AW14" i="5"/>
  <c r="BS14" i="5"/>
  <c r="CB14" i="5"/>
  <c r="BE14" i="5"/>
  <c r="CE14" i="5"/>
  <c r="CG14" i="5"/>
  <c r="BF14" i="5"/>
  <c r="CF14" i="5"/>
  <c r="BD14" i="5"/>
  <c r="CD14" i="5"/>
  <c r="BY14" i="5"/>
  <c r="BC14" i="5"/>
  <c r="BW14" i="5"/>
  <c r="AV14" i="5"/>
  <c r="BU14" i="5"/>
  <c r="AS14" i="5"/>
  <c r="BT14" i="5"/>
  <c r="AR14" i="5"/>
  <c r="BR14" i="5"/>
  <c r="AZ14" i="5"/>
  <c r="AX14" i="5"/>
  <c r="AQ14" i="5"/>
  <c r="BG13" i="5"/>
  <c r="CC13" i="5"/>
  <c r="CH13" i="5"/>
  <c r="BL13" i="5"/>
  <c r="AT13" i="5"/>
  <c r="BM13" i="5"/>
  <c r="AP13" i="5"/>
  <c r="BN13" i="5"/>
  <c r="BB13" i="5"/>
  <c r="BO13" i="5"/>
  <c r="AY13" i="5"/>
  <c r="BP13" i="5"/>
  <c r="BA13" i="5"/>
  <c r="BQ13" i="5"/>
  <c r="BH13" i="5"/>
  <c r="BV13" i="5"/>
  <c r="AU13" i="5"/>
  <c r="BX13" i="5"/>
  <c r="BJ13" i="5"/>
  <c r="BZ13" i="5"/>
  <c r="CA13" i="5"/>
  <c r="AW13" i="5"/>
  <c r="BS13" i="5"/>
  <c r="CB13" i="5"/>
  <c r="BE13" i="5"/>
  <c r="CE13" i="5"/>
  <c r="CG13" i="5"/>
  <c r="BF13" i="5"/>
  <c r="CF13" i="5"/>
  <c r="BD13" i="5"/>
  <c r="CD13" i="5"/>
  <c r="BY13" i="5"/>
  <c r="BC13" i="5"/>
  <c r="BW13" i="5"/>
  <c r="AV13" i="5"/>
  <c r="BU13" i="5"/>
  <c r="AS13" i="5"/>
  <c r="BT13" i="5"/>
  <c r="AR13" i="5"/>
  <c r="BR13" i="5"/>
  <c r="AZ13" i="5"/>
  <c r="AX13" i="5"/>
  <c r="AQ13" i="5"/>
  <c r="AI13" i="5"/>
  <c r="AH13" i="5"/>
  <c r="BG12" i="5"/>
  <c r="CC12" i="5"/>
  <c r="CH12" i="5"/>
  <c r="BL12" i="5"/>
  <c r="AT12" i="5"/>
  <c r="BM12" i="5"/>
  <c r="AP12" i="5"/>
  <c r="BN12" i="5"/>
  <c r="BB12" i="5"/>
  <c r="BO12" i="5"/>
  <c r="AY12" i="5"/>
  <c r="BP12" i="5"/>
  <c r="BA12" i="5"/>
  <c r="BQ12" i="5"/>
  <c r="BH12" i="5"/>
  <c r="BV12" i="5"/>
  <c r="AU12" i="5"/>
  <c r="BX12" i="5"/>
  <c r="BJ12" i="5"/>
  <c r="BZ12" i="5"/>
  <c r="CA12" i="5"/>
  <c r="AW12" i="5"/>
  <c r="BS12" i="5"/>
  <c r="CB12" i="5"/>
  <c r="BE12" i="5"/>
  <c r="CE12" i="5"/>
  <c r="CG12" i="5"/>
  <c r="BF12" i="5"/>
  <c r="CF12" i="5"/>
  <c r="BD12" i="5"/>
  <c r="CD12" i="5"/>
  <c r="BY12" i="5"/>
  <c r="BC12" i="5"/>
  <c r="BW12" i="5"/>
  <c r="AS12" i="5"/>
  <c r="BT12" i="5"/>
  <c r="AR12" i="5"/>
  <c r="BR12" i="5"/>
  <c r="AZ12" i="5"/>
  <c r="AX12" i="5"/>
  <c r="AV12" i="5"/>
  <c r="AQ12" i="5"/>
  <c r="AH12" i="5"/>
  <c r="BG11" i="5"/>
  <c r="CC11" i="5"/>
  <c r="CH11" i="5"/>
  <c r="BL11" i="5"/>
  <c r="AT11" i="5"/>
  <c r="BM11" i="5"/>
  <c r="AP11" i="5"/>
  <c r="BN11" i="5"/>
  <c r="BB11" i="5"/>
  <c r="BO11" i="5"/>
  <c r="AY11" i="5"/>
  <c r="BP11" i="5"/>
  <c r="BA11" i="5"/>
  <c r="BQ11" i="5"/>
  <c r="BH11" i="5"/>
  <c r="BV11" i="5"/>
  <c r="AU11" i="5"/>
  <c r="BX11" i="5"/>
  <c r="BJ11" i="5"/>
  <c r="BZ11" i="5"/>
  <c r="CA11" i="5"/>
  <c r="AW11" i="5"/>
  <c r="BS11" i="5"/>
  <c r="CB11" i="5"/>
  <c r="BE11" i="5"/>
  <c r="CE11" i="5"/>
  <c r="CG11" i="5"/>
  <c r="BF11" i="5"/>
  <c r="CF11" i="5"/>
  <c r="BD11" i="5"/>
  <c r="CD11" i="5"/>
  <c r="BY11" i="5"/>
  <c r="AR11" i="5"/>
  <c r="BR11" i="5"/>
  <c r="BC11" i="5"/>
  <c r="AZ11" i="5"/>
  <c r="AX11" i="5"/>
  <c r="AV11" i="5"/>
  <c r="AS11" i="5"/>
  <c r="AQ11" i="5"/>
  <c r="AJ11" i="5"/>
  <c r="AI11" i="5"/>
  <c r="AH11" i="5"/>
  <c r="BG10" i="5"/>
  <c r="CC10" i="5"/>
  <c r="CH10" i="5"/>
  <c r="BL10" i="5"/>
  <c r="AT10" i="5"/>
  <c r="BM10" i="5"/>
  <c r="AP10" i="5"/>
  <c r="BN10" i="5"/>
  <c r="BB10" i="5"/>
  <c r="BO10" i="5"/>
  <c r="AY10" i="5"/>
  <c r="BP10" i="5"/>
  <c r="BA10" i="5"/>
  <c r="BQ10" i="5"/>
  <c r="BH10" i="5"/>
  <c r="BV10" i="5"/>
  <c r="AU10" i="5"/>
  <c r="BX10" i="5"/>
  <c r="BJ10" i="5"/>
  <c r="BZ10" i="5"/>
  <c r="CA10" i="5"/>
  <c r="AW10" i="5"/>
  <c r="BS10" i="5"/>
  <c r="CB10" i="5"/>
  <c r="BE10" i="5"/>
  <c r="CE10" i="5"/>
  <c r="CG10" i="5"/>
  <c r="BF10" i="5"/>
  <c r="CF10" i="5"/>
  <c r="BD10" i="5"/>
  <c r="CD10" i="5"/>
  <c r="BY10" i="5"/>
  <c r="AR10" i="5"/>
  <c r="BR10" i="5"/>
  <c r="BC10" i="5"/>
  <c r="AZ10" i="5"/>
  <c r="AX10" i="5"/>
  <c r="AV10" i="5"/>
  <c r="AS10" i="5"/>
  <c r="AQ10" i="5"/>
  <c r="AI10" i="5"/>
  <c r="AH10" i="5"/>
  <c r="BG9" i="5"/>
  <c r="CC9" i="5"/>
  <c r="CH9" i="5"/>
  <c r="BL9" i="5"/>
  <c r="AT9" i="5"/>
  <c r="BM9" i="5"/>
  <c r="AP9" i="5"/>
  <c r="BN9" i="5"/>
  <c r="BB9" i="5"/>
  <c r="BO9" i="5"/>
  <c r="AY9" i="5"/>
  <c r="BP9" i="5"/>
  <c r="BA9" i="5"/>
  <c r="BQ9" i="5"/>
  <c r="BH9" i="5"/>
  <c r="BV9" i="5"/>
  <c r="AU9" i="5"/>
  <c r="BX9" i="5"/>
  <c r="BJ9" i="5"/>
  <c r="BZ9" i="5"/>
  <c r="CA9" i="5"/>
  <c r="AW9" i="5"/>
  <c r="BS9" i="5"/>
  <c r="CB9" i="5"/>
  <c r="BE9" i="5"/>
  <c r="CE9" i="5"/>
  <c r="CG9" i="5"/>
  <c r="BF9" i="5"/>
  <c r="CF9" i="5"/>
  <c r="BD9" i="5"/>
  <c r="CD9" i="5"/>
  <c r="BY9" i="5"/>
  <c r="AR9" i="5"/>
  <c r="BR9" i="5"/>
  <c r="BC9" i="5"/>
  <c r="AZ9" i="5"/>
  <c r="AX9" i="5"/>
  <c r="AV9" i="5"/>
  <c r="AS9" i="5"/>
  <c r="AQ9" i="5"/>
  <c r="AI9" i="5"/>
  <c r="AH9" i="5"/>
</calcChain>
</file>

<file path=xl/sharedStrings.xml><?xml version="1.0" encoding="utf-8"?>
<sst xmlns="http://schemas.openxmlformats.org/spreadsheetml/2006/main" count="312" uniqueCount="124">
  <si>
    <t>avg, 1745-54 =</t>
  </si>
  <si>
    <t>with new quantities</t>
  </si>
  <si>
    <t>fd=</t>
  </si>
  <si>
    <t>nonfd=</t>
  </si>
  <si>
    <t>1500-9:</t>
  </si>
  <si>
    <t>1600-19:</t>
  </si>
  <si>
    <t>1750-9:</t>
  </si>
  <si>
    <t>Prices and Wages in Strasbourg, 1313-1875</t>
  </si>
  <si>
    <t>A1) Original Prices</t>
  </si>
  <si>
    <t>Source</t>
  </si>
  <si>
    <t>Curreny/units</t>
  </si>
  <si>
    <t>Metric equivalent</t>
  </si>
  <si>
    <t>Comment</t>
  </si>
  <si>
    <t>Good</t>
  </si>
  <si>
    <t>Year</t>
  </si>
  <si>
    <t>Sources</t>
  </si>
  <si>
    <t>[1]:</t>
  </si>
  <si>
    <t>Comments</t>
  </si>
  <si>
    <t>(a):</t>
  </si>
  <si>
    <t>(b):</t>
  </si>
  <si>
    <t>(c):</t>
  </si>
  <si>
    <t>(d):</t>
  </si>
  <si>
    <t>(e):</t>
  </si>
  <si>
    <t>(f):</t>
  </si>
  <si>
    <t>(g):</t>
  </si>
  <si>
    <t xml:space="preserve">For more information on computation, sources, extrapolations and conversions please consult: </t>
  </si>
  <si>
    <t xml:space="preserve">Allen, Robert C., "The Great Divergence in European Prices and Wages from the Middle </t>
  </si>
  <si>
    <r>
      <t>Ages to the First World War"</t>
    </r>
    <r>
      <rPr>
        <i/>
        <sz val="8"/>
        <rFont val="Arial"/>
        <family val="2"/>
      </rPr>
      <t>, Explorations in Economic History</t>
    </r>
    <r>
      <rPr>
        <sz val="8"/>
        <rFont val="Arial"/>
        <family val="2"/>
      </rPr>
      <t>, 38 (2001), Appendix and Text.</t>
    </r>
  </si>
  <si>
    <t>Wheat</t>
  </si>
  <si>
    <t>White Bread</t>
  </si>
  <si>
    <t>Brown Bread</t>
  </si>
  <si>
    <t>Rye</t>
  </si>
  <si>
    <t>Cent/Kg</t>
  </si>
  <si>
    <t>Profession</t>
  </si>
  <si>
    <t>Barley</t>
  </si>
  <si>
    <t>Oats</t>
  </si>
  <si>
    <t>[1]</t>
  </si>
  <si>
    <t>B1) Original Wages</t>
  </si>
  <si>
    <t xml:space="preserve">Carpenter </t>
  </si>
  <si>
    <t>Mason</t>
  </si>
  <si>
    <t>Labourer</t>
  </si>
  <si>
    <t>Tradesman, (a)</t>
  </si>
  <si>
    <t>(a)</t>
  </si>
  <si>
    <t>"Gacheur", (a)</t>
  </si>
  <si>
    <t>These wages are summer wages</t>
  </si>
  <si>
    <t>Francs/Day</t>
  </si>
  <si>
    <t>Francs/Kg</t>
  </si>
  <si>
    <t>Beef</t>
  </si>
  <si>
    <t>Mutton</t>
  </si>
  <si>
    <t>Herring</t>
  </si>
  <si>
    <t>Rice</t>
  </si>
  <si>
    <t>Peas</t>
  </si>
  <si>
    <t>Soap</t>
  </si>
  <si>
    <t>Sugar</t>
  </si>
  <si>
    <t>Olive Oil</t>
  </si>
  <si>
    <t>Honey</t>
  </si>
  <si>
    <t>Cheese</t>
  </si>
  <si>
    <t>Milk</t>
  </si>
  <si>
    <t>Eggs</t>
  </si>
  <si>
    <t>Butter</t>
  </si>
  <si>
    <t>Wine</t>
  </si>
  <si>
    <t>Wood (hard)</t>
  </si>
  <si>
    <t>Cheese (plain)</t>
  </si>
  <si>
    <t>Francs/Piece</t>
  </si>
  <si>
    <t>Francs/Hectolitre</t>
  </si>
  <si>
    <t>100 l</t>
  </si>
  <si>
    <t>Francs/Litre</t>
  </si>
  <si>
    <t>Francs/100 Pieces</t>
  </si>
  <si>
    <t>Francs/Stere</t>
  </si>
  <si>
    <t>Wood (soft)</t>
  </si>
  <si>
    <t>Fagots</t>
  </si>
  <si>
    <t>Charcoal</t>
  </si>
  <si>
    <t>Beer</t>
  </si>
  <si>
    <t>"Fine"</t>
  </si>
  <si>
    <t>"Moyen"</t>
  </si>
  <si>
    <t>"Ordinaire"</t>
  </si>
  <si>
    <t>Drapery</t>
  </si>
  <si>
    <t>Francs/Metre</t>
  </si>
  <si>
    <t>Linen</t>
  </si>
  <si>
    <t>A2) Silver Prices per Metric Units</t>
  </si>
  <si>
    <t>Grams Ag/Litre</t>
  </si>
  <si>
    <t>Bread</t>
  </si>
  <si>
    <t>Bread (white)</t>
  </si>
  <si>
    <t>Bread (brown)</t>
  </si>
  <si>
    <t>Grams Ag/Kg</t>
  </si>
  <si>
    <t>Grams Ag/Metre</t>
  </si>
  <si>
    <t>B2) Silver Wages</t>
  </si>
  <si>
    <t>Grams Ag/Piece</t>
  </si>
  <si>
    <t>Candle</t>
  </si>
  <si>
    <t>"Toile"</t>
  </si>
  <si>
    <t>(c )</t>
  </si>
  <si>
    <t>Grams Ag/Stere</t>
  </si>
  <si>
    <t>A3) Prices for Consumer Price Index (weighted according to consumer basket and using extrapolated and interpolated prices)</t>
  </si>
  <si>
    <t>(d)</t>
  </si>
  <si>
    <t>Beans</t>
  </si>
  <si>
    <t>Meat</t>
  </si>
  <si>
    <t>Oil/cook</t>
  </si>
  <si>
    <t>Wool</t>
  </si>
  <si>
    <t>Candles</t>
  </si>
  <si>
    <t>Oil/light</t>
  </si>
  <si>
    <t>Fagot</t>
  </si>
  <si>
    <t>Firewood/Charcoal</t>
  </si>
  <si>
    <t>(d), (e)</t>
  </si>
  <si>
    <t>Gaps in the price series of candles were extrapolated with the price of butter</t>
  </si>
  <si>
    <t>(d), (f)</t>
  </si>
  <si>
    <t>Soft firewood up to 1800, then charcoal</t>
  </si>
  <si>
    <t>Cheese (Gruyere)</t>
  </si>
  <si>
    <t>In Million BTUs</t>
  </si>
  <si>
    <t>NEW CPI</t>
  </si>
  <si>
    <t>In Silver Prices</t>
  </si>
  <si>
    <t>In Local Currency</t>
  </si>
  <si>
    <t>(Francs)</t>
  </si>
  <si>
    <t>(g)</t>
  </si>
  <si>
    <t>(d), (g)</t>
  </si>
  <si>
    <t>changes in currencies and silver content</t>
  </si>
  <si>
    <t>A4) Consumer Price Index for Strasbourg, 1386-1875</t>
  </si>
  <si>
    <t>Prices after 1800 are prices from nearby Basle; these prices were very similar in the pre-1800 period</t>
  </si>
  <si>
    <t xml:space="preserve">Hanauer's original prices are in francs of 4.5 gram Ag; i.e. he already accounted for the </t>
  </si>
  <si>
    <r>
      <t xml:space="preserve">Hanauer, A., </t>
    </r>
    <r>
      <rPr>
        <i/>
        <sz val="8"/>
        <rFont val="Arial"/>
        <family val="2"/>
      </rPr>
      <t>Etudes économiques sur l' Alsace, ancienne et moderne</t>
    </r>
    <r>
      <rPr>
        <sz val="8"/>
        <rFont val="Arial"/>
        <family val="2"/>
      </rPr>
      <t xml:space="preserve"> (Strasbourg, 1878).</t>
    </r>
  </si>
  <si>
    <r>
      <t xml:space="preserve">Specific gravity from Ricard, S., </t>
    </r>
    <r>
      <rPr>
        <i/>
        <sz val="8"/>
        <rFont val="Arial"/>
        <family val="2"/>
      </rPr>
      <t>Traité générale du commerce</t>
    </r>
    <r>
      <rPr>
        <sz val="8"/>
        <rFont val="Arial"/>
        <family val="2"/>
      </rPr>
      <t xml:space="preserve"> (Amsterdam, 1781)</t>
    </r>
  </si>
  <si>
    <t>Calculations for the base values of the CPI that was used for all the cities in the "Great Divergence" paper</t>
  </si>
  <si>
    <t>Wages in Strasbourg, 1389-1875</t>
  </si>
  <si>
    <t>Prices in Strasbourg, 1313-1875</t>
  </si>
  <si>
    <t>Robert C. 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</si>
</sst>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6" x14ac:knownFonts="1">
    <font>
      <sz val="10"/>
      <name val="Courier"/>
    </font>
    <font>
      <sz val="8"/>
      <name val="Courier"/>
    </font>
    <font>
      <b/>
      <u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Courier"/>
    </font>
    <font>
      <b/>
      <u/>
      <sz val="12"/>
      <name val="Arial"/>
      <family val="2"/>
    </font>
    <font>
      <sz val="12"/>
      <name val="Courier"/>
    </font>
    <font>
      <sz val="12"/>
      <name val="Arial"/>
      <family val="2"/>
    </font>
    <font>
      <i/>
      <sz val="12"/>
      <name val="Arial"/>
      <family val="2"/>
    </font>
    <font>
      <u/>
      <sz val="10"/>
      <color theme="10"/>
      <name val="Courier"/>
    </font>
    <font>
      <u/>
      <sz val="10"/>
      <color theme="11"/>
      <name val="Courier"/>
    </font>
    <font>
      <b/>
      <u/>
      <sz val="16"/>
      <name val="Arial"/>
    </font>
    <font>
      <sz val="14"/>
      <color rgb="FFFF0000"/>
      <name val="Cambria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975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0" fontId="3" fillId="0" borderId="0" xfId="0" applyFont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 applyProtection="1"/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3" fillId="0" borderId="0" xfId="0" applyFont="1" applyFill="1" applyBorder="1" applyAlignment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/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Border="1"/>
    <xf numFmtId="0" fontId="3" fillId="2" borderId="0" xfId="0" applyFont="1" applyFill="1" applyAlignment="1" applyProtection="1">
      <alignment horizontal="right"/>
    </xf>
    <xf numFmtId="0" fontId="0" fillId="0" borderId="6" xfId="0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 applyProtection="1">
      <alignment horizontal="center"/>
    </xf>
    <xf numFmtId="0" fontId="0" fillId="0" borderId="0" xfId="0" applyFill="1" applyBorder="1"/>
    <xf numFmtId="0" fontId="3" fillId="0" borderId="0" xfId="0" applyFont="1" applyFill="1" applyBorder="1" applyProtection="1"/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/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right"/>
    </xf>
    <xf numFmtId="0" fontId="3" fillId="3" borderId="2" xfId="0" applyFont="1" applyFill="1" applyBorder="1"/>
    <xf numFmtId="0" fontId="3" fillId="3" borderId="2" xfId="0" applyFont="1" applyFill="1" applyBorder="1" applyProtection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Protection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 applyAlignment="1" applyProtection="1">
      <alignment horizontal="right"/>
    </xf>
    <xf numFmtId="0" fontId="3" fillId="3" borderId="7" xfId="0" applyFont="1" applyFill="1" applyBorder="1" applyProtection="1"/>
    <xf numFmtId="0" fontId="3" fillId="3" borderId="7" xfId="0" applyFont="1" applyFill="1" applyBorder="1"/>
    <xf numFmtId="0" fontId="3" fillId="3" borderId="8" xfId="0" applyFont="1" applyFill="1" applyBorder="1"/>
    <xf numFmtId="0" fontId="0" fillId="0" borderId="0" xfId="0" applyFill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7" fillId="0" borderId="0" xfId="0" applyFont="1" applyFill="1" applyBorder="1"/>
    <xf numFmtId="0" fontId="8" fillId="0" borderId="0" xfId="0" applyFont="1" applyBorder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Alignment="1">
      <alignment horizontal="right"/>
    </xf>
    <xf numFmtId="0" fontId="10" fillId="2" borderId="0" xfId="0" applyFont="1" applyFill="1" applyAlignment="1" applyProtection="1">
      <alignment horizontal="right"/>
    </xf>
    <xf numFmtId="0" fontId="3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/>
    <xf numFmtId="0" fontId="3" fillId="4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8" fillId="0" borderId="0" xfId="0" applyFont="1" applyBorder="1" applyAlignment="1">
      <alignment vertical="center"/>
    </xf>
    <xf numFmtId="0" fontId="9" fillId="0" borderId="0" xfId="0" applyFont="1" applyAlignment="1" applyProtection="1">
      <alignment horizontal="right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 applyProtection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 applyProtection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0"/>
  <sheetViews>
    <sheetView tabSelected="1" workbookViewId="0">
      <pane xSplit="2" ySplit="8" topLeftCell="C11" activePane="bottomRight" state="frozen"/>
      <selection pane="topRight" activeCell="C1" sqref="C1"/>
      <selection pane="bottomLeft" activeCell="A17" sqref="A17"/>
      <selection pane="bottomRight" activeCell="F23" sqref="F23"/>
    </sheetView>
  </sheetViews>
  <sheetFormatPr baseColWidth="10" defaultColWidth="9.6640625" defaultRowHeight="12" x14ac:dyDescent="0"/>
  <cols>
    <col min="1" max="1" width="5.83203125" customWidth="1"/>
    <col min="2" max="2" width="11.6640625" customWidth="1"/>
    <col min="5" max="5" width="10.1640625" customWidth="1"/>
    <col min="13" max="13" width="10.5" customWidth="1"/>
    <col min="18" max="18" width="10.83203125" customWidth="1"/>
    <col min="20" max="20" width="12.1640625" customWidth="1"/>
    <col min="25" max="25" width="13" customWidth="1"/>
    <col min="26" max="26" width="11" customWidth="1"/>
    <col min="32" max="32" width="3.6640625" customWidth="1"/>
    <col min="38" max="38" width="10.83203125" customWidth="1"/>
    <col min="39" max="39" width="10.33203125" customWidth="1"/>
    <col min="40" max="40" width="10.83203125" customWidth="1"/>
    <col min="41" max="41" width="10.6640625" customWidth="1"/>
    <col min="44" max="44" width="10.5" customWidth="1"/>
    <col min="46" max="46" width="10.1640625" customWidth="1"/>
    <col min="51" max="51" width="11.33203125" customWidth="1"/>
    <col min="53" max="53" width="11.5" customWidth="1"/>
    <col min="56" max="56" width="10.6640625" customWidth="1"/>
    <col min="57" max="57" width="11.1640625" customWidth="1"/>
    <col min="58" max="58" width="10.6640625" customWidth="1"/>
    <col min="62" max="62" width="11.6640625" customWidth="1"/>
    <col min="63" max="63" width="4.5" customWidth="1"/>
    <col min="85" max="85" width="14.1640625" customWidth="1"/>
    <col min="87" max="87" width="14.83203125" customWidth="1"/>
    <col min="88" max="88" width="5.6640625" customWidth="1"/>
    <col min="89" max="89" width="12" customWidth="1"/>
    <col min="90" max="90" width="9.5" customWidth="1"/>
    <col min="91" max="91" width="12.1640625" customWidth="1"/>
    <col min="92" max="92" width="17.6640625" customWidth="1"/>
  </cols>
  <sheetData>
    <row r="1" spans="1:106" ht="30" customHeight="1">
      <c r="A1" s="78" t="s">
        <v>123</v>
      </c>
      <c r="D1" s="77" t="s">
        <v>122</v>
      </c>
      <c r="AJ1" s="66"/>
      <c r="BP1" s="66"/>
    </row>
    <row r="2" spans="1:106" s="71" customFormat="1" ht="30" customHeight="1">
      <c r="C2" s="70" t="s">
        <v>8</v>
      </c>
      <c r="H2" s="81"/>
      <c r="AG2" s="82" t="s">
        <v>79</v>
      </c>
      <c r="BL2" s="82" t="s">
        <v>92</v>
      </c>
      <c r="CG2" s="83"/>
      <c r="CK2" s="82" t="s">
        <v>115</v>
      </c>
    </row>
    <row r="3" spans="1:106" ht="12" customHeight="1">
      <c r="A3" s="3"/>
      <c r="B3" s="94" t="s">
        <v>9</v>
      </c>
      <c r="C3" s="75" t="s">
        <v>36</v>
      </c>
      <c r="D3" s="75" t="s">
        <v>36</v>
      </c>
      <c r="E3" s="75" t="s">
        <v>36</v>
      </c>
      <c r="F3" s="75" t="s">
        <v>36</v>
      </c>
      <c r="G3" s="75" t="s">
        <v>36</v>
      </c>
      <c r="H3" s="75" t="s">
        <v>36</v>
      </c>
      <c r="I3" s="75" t="s">
        <v>36</v>
      </c>
      <c r="J3" s="75" t="s">
        <v>36</v>
      </c>
      <c r="K3" s="75" t="s">
        <v>36</v>
      </c>
      <c r="L3" s="75" t="s">
        <v>36</v>
      </c>
      <c r="M3" s="75" t="s">
        <v>36</v>
      </c>
      <c r="N3" s="75" t="s">
        <v>36</v>
      </c>
      <c r="O3" s="75" t="s">
        <v>36</v>
      </c>
      <c r="P3" s="75" t="s">
        <v>36</v>
      </c>
      <c r="Q3" s="75" t="s">
        <v>36</v>
      </c>
      <c r="R3" s="75" t="s">
        <v>36</v>
      </c>
      <c r="S3" s="75" t="s">
        <v>36</v>
      </c>
      <c r="T3" s="75" t="s">
        <v>36</v>
      </c>
      <c r="U3" s="75" t="s">
        <v>36</v>
      </c>
      <c r="V3" s="75" t="s">
        <v>36</v>
      </c>
      <c r="W3" s="75" t="s">
        <v>36</v>
      </c>
      <c r="X3" s="75" t="s">
        <v>36</v>
      </c>
      <c r="Y3" s="75" t="s">
        <v>36</v>
      </c>
      <c r="Z3" s="75" t="s">
        <v>36</v>
      </c>
      <c r="AA3" s="75" t="s">
        <v>36</v>
      </c>
      <c r="AB3" s="75" t="s">
        <v>36</v>
      </c>
      <c r="AC3" s="75" t="s">
        <v>36</v>
      </c>
      <c r="AD3" s="75" t="s">
        <v>36</v>
      </c>
      <c r="AE3" s="75" t="s">
        <v>36</v>
      </c>
      <c r="AF3" s="22"/>
      <c r="AG3" s="37" t="s">
        <v>36</v>
      </c>
      <c r="AH3" s="37" t="s">
        <v>36</v>
      </c>
      <c r="AI3" s="37" t="s">
        <v>36</v>
      </c>
      <c r="AJ3" s="37" t="s">
        <v>36</v>
      </c>
      <c r="AK3" s="37" t="s">
        <v>36</v>
      </c>
      <c r="AL3" s="37" t="s">
        <v>36</v>
      </c>
      <c r="AM3" s="37" t="s">
        <v>36</v>
      </c>
      <c r="AN3" s="37" t="s">
        <v>36</v>
      </c>
      <c r="AO3" s="37" t="s">
        <v>36</v>
      </c>
      <c r="AP3" s="37" t="s">
        <v>36</v>
      </c>
      <c r="AQ3" s="37" t="s">
        <v>36</v>
      </c>
      <c r="AR3" s="37" t="s">
        <v>36</v>
      </c>
      <c r="AS3" s="37" t="s">
        <v>36</v>
      </c>
      <c r="AT3" s="37" t="s">
        <v>36</v>
      </c>
      <c r="AU3" s="37" t="s">
        <v>36</v>
      </c>
      <c r="AV3" s="37" t="s">
        <v>36</v>
      </c>
      <c r="AW3" s="37" t="s">
        <v>36</v>
      </c>
      <c r="AX3" s="37" t="s">
        <v>36</v>
      </c>
      <c r="AY3" s="37" t="s">
        <v>36</v>
      </c>
      <c r="AZ3" s="37" t="s">
        <v>36</v>
      </c>
      <c r="BA3" s="37" t="s">
        <v>36</v>
      </c>
      <c r="BB3" s="37" t="s">
        <v>36</v>
      </c>
      <c r="BC3" s="37" t="s">
        <v>36</v>
      </c>
      <c r="BD3" s="37" t="s">
        <v>36</v>
      </c>
      <c r="BE3" s="37" t="s">
        <v>36</v>
      </c>
      <c r="BF3" s="37" t="s">
        <v>36</v>
      </c>
      <c r="BG3" s="37" t="s">
        <v>36</v>
      </c>
      <c r="BH3" s="37" t="s">
        <v>36</v>
      </c>
      <c r="BI3" s="37" t="s">
        <v>36</v>
      </c>
      <c r="BJ3" s="37" t="s">
        <v>36</v>
      </c>
      <c r="BK3" s="22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8" t="s">
        <v>107</v>
      </c>
      <c r="CH3" s="88"/>
      <c r="CI3" s="84"/>
      <c r="CJ3" s="22"/>
      <c r="CK3" s="37"/>
      <c r="CL3" s="22"/>
      <c r="CM3" s="37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</row>
    <row r="4" spans="1:106" ht="12" customHeight="1">
      <c r="A4" s="3"/>
      <c r="B4" s="95" t="s">
        <v>10</v>
      </c>
      <c r="C4" s="75" t="s">
        <v>32</v>
      </c>
      <c r="D4" s="75" t="s">
        <v>32</v>
      </c>
      <c r="E4" s="75" t="s">
        <v>32</v>
      </c>
      <c r="F4" s="75" t="s">
        <v>32</v>
      </c>
      <c r="G4" s="75" t="s">
        <v>32</v>
      </c>
      <c r="H4" s="75" t="s">
        <v>32</v>
      </c>
      <c r="I4" s="75" t="s">
        <v>46</v>
      </c>
      <c r="J4" s="75" t="s">
        <v>46</v>
      </c>
      <c r="K4" s="75" t="s">
        <v>63</v>
      </c>
      <c r="L4" s="75" t="s">
        <v>46</v>
      </c>
      <c r="M4" s="75" t="s">
        <v>64</v>
      </c>
      <c r="N4" s="75" t="s">
        <v>46</v>
      </c>
      <c r="O4" s="75" t="s">
        <v>46</v>
      </c>
      <c r="P4" s="75" t="s">
        <v>46</v>
      </c>
      <c r="Q4" s="75" t="s">
        <v>66</v>
      </c>
      <c r="R4" s="75" t="s">
        <v>46</v>
      </c>
      <c r="S4" s="75" t="s">
        <v>66</v>
      </c>
      <c r="T4" s="75" t="s">
        <v>67</v>
      </c>
      <c r="U4" s="75" t="s">
        <v>46</v>
      </c>
      <c r="V4" s="75" t="s">
        <v>66</v>
      </c>
      <c r="W4" s="75" t="s">
        <v>68</v>
      </c>
      <c r="X4" s="75" t="s">
        <v>68</v>
      </c>
      <c r="Y4" s="75" t="s">
        <v>67</v>
      </c>
      <c r="Z4" s="75" t="s">
        <v>64</v>
      </c>
      <c r="AA4" s="75" t="s">
        <v>66</v>
      </c>
      <c r="AB4" s="75" t="s">
        <v>77</v>
      </c>
      <c r="AC4" s="75" t="s">
        <v>77</v>
      </c>
      <c r="AD4" s="75" t="s">
        <v>77</v>
      </c>
      <c r="AE4" s="75" t="s">
        <v>77</v>
      </c>
      <c r="AF4" s="22"/>
      <c r="AG4" s="37" t="s">
        <v>80</v>
      </c>
      <c r="AH4" s="37" t="s">
        <v>80</v>
      </c>
      <c r="AI4" s="37" t="s">
        <v>80</v>
      </c>
      <c r="AJ4" s="37" t="s">
        <v>80</v>
      </c>
      <c r="AK4" s="37" t="s">
        <v>84</v>
      </c>
      <c r="AL4" s="37" t="s">
        <v>84</v>
      </c>
      <c r="AM4" s="37" t="s">
        <v>85</v>
      </c>
      <c r="AN4" s="37" t="s">
        <v>85</v>
      </c>
      <c r="AO4" s="37" t="s">
        <v>85</v>
      </c>
      <c r="AP4" s="37" t="s">
        <v>84</v>
      </c>
      <c r="AQ4" s="37" t="s">
        <v>84</v>
      </c>
      <c r="AR4" s="37" t="s">
        <v>87</v>
      </c>
      <c r="AS4" s="37" t="s">
        <v>84</v>
      </c>
      <c r="AT4" s="37" t="s">
        <v>80</v>
      </c>
      <c r="AU4" s="37" t="s">
        <v>84</v>
      </c>
      <c r="AV4" s="37" t="s">
        <v>84</v>
      </c>
      <c r="AW4" s="37" t="s">
        <v>80</v>
      </c>
      <c r="AX4" s="37" t="s">
        <v>80</v>
      </c>
      <c r="AY4" s="37" t="s">
        <v>84</v>
      </c>
      <c r="AZ4" s="37" t="s">
        <v>80</v>
      </c>
      <c r="BA4" s="37" t="s">
        <v>87</v>
      </c>
      <c r="BB4" s="37" t="s">
        <v>84</v>
      </c>
      <c r="BC4" s="37" t="s">
        <v>80</v>
      </c>
      <c r="BD4" s="37" t="s">
        <v>91</v>
      </c>
      <c r="BE4" s="37" t="s">
        <v>91</v>
      </c>
      <c r="BF4" s="37" t="s">
        <v>87</v>
      </c>
      <c r="BG4" s="37" t="s">
        <v>80</v>
      </c>
      <c r="BH4" s="37" t="s">
        <v>80</v>
      </c>
      <c r="BI4" s="37" t="s">
        <v>84</v>
      </c>
      <c r="BJ4" s="37" t="s">
        <v>85</v>
      </c>
      <c r="BK4" s="22"/>
      <c r="BL4" s="85">
        <v>130</v>
      </c>
      <c r="BM4" s="85">
        <v>52</v>
      </c>
      <c r="BN4" s="85">
        <v>26</v>
      </c>
      <c r="BO4" s="85">
        <v>5.2</v>
      </c>
      <c r="BP4" s="85">
        <v>5.2</v>
      </c>
      <c r="BQ4" s="85">
        <v>52</v>
      </c>
      <c r="BR4" s="84"/>
      <c r="BS4" s="84"/>
      <c r="BT4" s="84"/>
      <c r="BU4" s="85">
        <v>10.4</v>
      </c>
      <c r="BV4" s="85">
        <v>182</v>
      </c>
      <c r="BW4" s="84"/>
      <c r="BX4" s="85">
        <v>2.6</v>
      </c>
      <c r="BY4" s="84"/>
      <c r="BZ4" s="85">
        <v>5</v>
      </c>
      <c r="CA4" s="85">
        <v>2.6</v>
      </c>
      <c r="CB4" s="85">
        <v>2.6</v>
      </c>
      <c r="CC4" s="84"/>
      <c r="CD4" s="84"/>
      <c r="CE4" s="84"/>
      <c r="CF4" s="84"/>
      <c r="CG4" s="85">
        <v>13</v>
      </c>
      <c r="CH4" s="84"/>
      <c r="CI4" s="84" t="s">
        <v>46</v>
      </c>
      <c r="CJ4" s="22"/>
      <c r="CK4" s="37" t="s">
        <v>109</v>
      </c>
      <c r="CL4" s="22"/>
      <c r="CM4" s="37" t="s">
        <v>110</v>
      </c>
      <c r="CN4" s="38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2" customHeight="1">
      <c r="A5" s="3"/>
      <c r="B5" s="6" t="s">
        <v>11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 t="s">
        <v>65</v>
      </c>
      <c r="N5" s="75"/>
      <c r="O5" s="75"/>
      <c r="P5" s="75"/>
      <c r="Q5" s="75"/>
      <c r="R5" s="75"/>
      <c r="S5" s="75"/>
      <c r="T5" s="75"/>
      <c r="U5" s="75"/>
      <c r="V5" s="79"/>
      <c r="W5" s="75"/>
      <c r="X5" s="75"/>
      <c r="Y5" s="75"/>
      <c r="Z5" s="75" t="s">
        <v>65</v>
      </c>
      <c r="AA5" s="75"/>
      <c r="AB5" s="75"/>
      <c r="AC5" s="75"/>
      <c r="AD5" s="75"/>
      <c r="AE5" s="75"/>
      <c r="AF5" s="22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22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5"/>
      <c r="CH5" s="84"/>
      <c r="CI5" s="84"/>
      <c r="CJ5" s="22"/>
      <c r="CK5" s="37"/>
      <c r="CL5" s="22"/>
      <c r="CM5" s="37" t="s">
        <v>111</v>
      </c>
      <c r="CN5" s="38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2" customHeight="1">
      <c r="A6" s="3"/>
      <c r="B6" s="94" t="s">
        <v>12</v>
      </c>
      <c r="C6" s="75"/>
      <c r="D6" s="75"/>
      <c r="E6" s="75" t="s">
        <v>31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9"/>
      <c r="W6" s="75"/>
      <c r="X6" s="75"/>
      <c r="Y6" s="75"/>
      <c r="Z6" s="75"/>
      <c r="AA6" s="75"/>
      <c r="AB6" s="75" t="s">
        <v>73</v>
      </c>
      <c r="AC6" s="75" t="s">
        <v>74</v>
      </c>
      <c r="AD6" s="75" t="s">
        <v>75</v>
      </c>
      <c r="AE6" s="75" t="s">
        <v>89</v>
      </c>
      <c r="AF6" s="22"/>
      <c r="AG6" s="37" t="s">
        <v>112</v>
      </c>
      <c r="AH6" s="37"/>
      <c r="AI6" s="37"/>
      <c r="AJ6" s="37"/>
      <c r="AK6" s="37"/>
      <c r="AL6" s="37"/>
      <c r="AM6" s="37" t="s">
        <v>73</v>
      </c>
      <c r="AN6" s="37" t="s">
        <v>74</v>
      </c>
      <c r="AO6" s="37" t="s">
        <v>75</v>
      </c>
      <c r="AP6" s="37"/>
      <c r="AQ6" s="37"/>
      <c r="AR6" s="37"/>
      <c r="AS6" s="37"/>
      <c r="AT6" s="37"/>
      <c r="AU6" s="37"/>
      <c r="AV6" s="37"/>
      <c r="AW6" s="37" t="s">
        <v>90</v>
      </c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 t="s">
        <v>89</v>
      </c>
      <c r="BK6" s="22"/>
      <c r="BL6" s="84" t="s">
        <v>93</v>
      </c>
      <c r="BM6" s="84" t="s">
        <v>93</v>
      </c>
      <c r="BN6" s="84" t="s">
        <v>93</v>
      </c>
      <c r="BO6" s="84" t="s">
        <v>93</v>
      </c>
      <c r="BP6" s="84" t="s">
        <v>93</v>
      </c>
      <c r="BQ6" s="84" t="s">
        <v>93</v>
      </c>
      <c r="BR6" s="84"/>
      <c r="BS6" s="84"/>
      <c r="BT6" s="84"/>
      <c r="BU6" s="84" t="s">
        <v>93</v>
      </c>
      <c r="BV6" s="84" t="s">
        <v>93</v>
      </c>
      <c r="BW6" s="84"/>
      <c r="BX6" s="84" t="s">
        <v>93</v>
      </c>
      <c r="BY6" s="84"/>
      <c r="BZ6" s="84" t="s">
        <v>93</v>
      </c>
      <c r="CA6" s="84" t="s">
        <v>102</v>
      </c>
      <c r="CB6" s="84" t="s">
        <v>93</v>
      </c>
      <c r="CC6" s="84" t="s">
        <v>93</v>
      </c>
      <c r="CD6" s="84"/>
      <c r="CE6" s="84" t="s">
        <v>93</v>
      </c>
      <c r="CF6" s="84"/>
      <c r="CG6" s="84" t="s">
        <v>104</v>
      </c>
      <c r="CH6" s="84" t="s">
        <v>93</v>
      </c>
      <c r="CI6" s="84" t="s">
        <v>93</v>
      </c>
      <c r="CJ6" s="22"/>
      <c r="CK6" s="37" t="s">
        <v>113</v>
      </c>
      <c r="CL6" s="22"/>
      <c r="CM6" s="37" t="s">
        <v>113</v>
      </c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2" customHeight="1">
      <c r="A7" s="3"/>
      <c r="B7" s="94" t="s">
        <v>13</v>
      </c>
      <c r="C7" s="76" t="s">
        <v>28</v>
      </c>
      <c r="D7" s="76" t="s">
        <v>29</v>
      </c>
      <c r="E7" s="76" t="s">
        <v>30</v>
      </c>
      <c r="F7" s="76" t="s">
        <v>31</v>
      </c>
      <c r="G7" s="76" t="s">
        <v>34</v>
      </c>
      <c r="H7" s="76" t="s">
        <v>35</v>
      </c>
      <c r="I7" s="76" t="s">
        <v>47</v>
      </c>
      <c r="J7" s="76" t="s">
        <v>48</v>
      </c>
      <c r="K7" s="76" t="s">
        <v>49</v>
      </c>
      <c r="L7" s="76" t="s">
        <v>50</v>
      </c>
      <c r="M7" s="76" t="s">
        <v>51</v>
      </c>
      <c r="N7" s="76" t="s">
        <v>52</v>
      </c>
      <c r="O7" s="76" t="s">
        <v>53</v>
      </c>
      <c r="P7" s="76" t="s">
        <v>54</v>
      </c>
      <c r="Q7" s="76" t="s">
        <v>55</v>
      </c>
      <c r="R7" s="76" t="s">
        <v>62</v>
      </c>
      <c r="S7" s="76" t="s">
        <v>57</v>
      </c>
      <c r="T7" s="76" t="s">
        <v>58</v>
      </c>
      <c r="U7" s="76" t="s">
        <v>59</v>
      </c>
      <c r="V7" s="80" t="s">
        <v>60</v>
      </c>
      <c r="W7" s="76" t="s">
        <v>61</v>
      </c>
      <c r="X7" s="76" t="s">
        <v>69</v>
      </c>
      <c r="Y7" s="76" t="s">
        <v>70</v>
      </c>
      <c r="Z7" s="76" t="s">
        <v>71</v>
      </c>
      <c r="AA7" s="76" t="s">
        <v>72</v>
      </c>
      <c r="AB7" s="76" t="s">
        <v>76</v>
      </c>
      <c r="AC7" s="76" t="s">
        <v>76</v>
      </c>
      <c r="AD7" s="76" t="s">
        <v>76</v>
      </c>
      <c r="AE7" s="76" t="s">
        <v>78</v>
      </c>
      <c r="AF7" s="35"/>
      <c r="AG7" s="40" t="s">
        <v>28</v>
      </c>
      <c r="AH7" s="40" t="s">
        <v>31</v>
      </c>
      <c r="AI7" s="40" t="s">
        <v>34</v>
      </c>
      <c r="AJ7" s="40" t="s">
        <v>35</v>
      </c>
      <c r="AK7" s="40" t="s">
        <v>82</v>
      </c>
      <c r="AL7" s="40" t="s">
        <v>83</v>
      </c>
      <c r="AM7" s="40" t="s">
        <v>76</v>
      </c>
      <c r="AN7" s="40" t="s">
        <v>76</v>
      </c>
      <c r="AO7" s="40" t="s">
        <v>76</v>
      </c>
      <c r="AP7" s="40" t="s">
        <v>47</v>
      </c>
      <c r="AQ7" s="40" t="s">
        <v>48</v>
      </c>
      <c r="AR7" s="40" t="s">
        <v>49</v>
      </c>
      <c r="AS7" s="40" t="s">
        <v>50</v>
      </c>
      <c r="AT7" s="40" t="s">
        <v>51</v>
      </c>
      <c r="AU7" s="40" t="s">
        <v>52</v>
      </c>
      <c r="AV7" s="40" t="s">
        <v>53</v>
      </c>
      <c r="AW7" s="40" t="s">
        <v>54</v>
      </c>
      <c r="AX7" s="40" t="s">
        <v>55</v>
      </c>
      <c r="AY7" s="40" t="s">
        <v>62</v>
      </c>
      <c r="AZ7" s="40" t="s">
        <v>57</v>
      </c>
      <c r="BA7" s="40" t="s">
        <v>58</v>
      </c>
      <c r="BB7" s="40" t="s">
        <v>59</v>
      </c>
      <c r="BC7" s="40" t="s">
        <v>60</v>
      </c>
      <c r="BD7" s="40" t="s">
        <v>61</v>
      </c>
      <c r="BE7" s="40" t="s">
        <v>69</v>
      </c>
      <c r="BF7" s="40" t="s">
        <v>70</v>
      </c>
      <c r="BG7" s="40" t="s">
        <v>71</v>
      </c>
      <c r="BH7" s="40" t="s">
        <v>72</v>
      </c>
      <c r="BI7" s="40" t="s">
        <v>88</v>
      </c>
      <c r="BJ7" s="40" t="s">
        <v>78</v>
      </c>
      <c r="BK7" s="22"/>
      <c r="BL7" s="86" t="s">
        <v>81</v>
      </c>
      <c r="BM7" s="86" t="s">
        <v>94</v>
      </c>
      <c r="BN7" s="86" t="s">
        <v>95</v>
      </c>
      <c r="BO7" s="86" t="s">
        <v>59</v>
      </c>
      <c r="BP7" s="86" t="s">
        <v>56</v>
      </c>
      <c r="BQ7" s="86" t="s">
        <v>58</v>
      </c>
      <c r="BR7" s="86" t="s">
        <v>49</v>
      </c>
      <c r="BS7" s="86" t="s">
        <v>96</v>
      </c>
      <c r="BT7" s="86" t="s">
        <v>50</v>
      </c>
      <c r="BU7" s="86" t="s">
        <v>53</v>
      </c>
      <c r="BV7" s="86" t="s">
        <v>72</v>
      </c>
      <c r="BW7" s="86" t="s">
        <v>60</v>
      </c>
      <c r="BX7" s="86" t="s">
        <v>52</v>
      </c>
      <c r="BY7" s="86" t="s">
        <v>97</v>
      </c>
      <c r="BZ7" s="86" t="s">
        <v>78</v>
      </c>
      <c r="CA7" s="86" t="s">
        <v>98</v>
      </c>
      <c r="CB7" s="86" t="s">
        <v>99</v>
      </c>
      <c r="CC7" s="86" t="s">
        <v>71</v>
      </c>
      <c r="CD7" s="86" t="s">
        <v>61</v>
      </c>
      <c r="CE7" s="86" t="s">
        <v>69</v>
      </c>
      <c r="CF7" s="86" t="s">
        <v>100</v>
      </c>
      <c r="CG7" s="87" t="s">
        <v>101</v>
      </c>
      <c r="CH7" s="86" t="s">
        <v>71</v>
      </c>
      <c r="CI7" s="86" t="s">
        <v>106</v>
      </c>
      <c r="CJ7" s="35"/>
      <c r="CK7" s="40" t="s">
        <v>108</v>
      </c>
      <c r="CL7" s="35"/>
      <c r="CM7" s="40" t="s">
        <v>108</v>
      </c>
      <c r="CN7" s="35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2" customHeight="1">
      <c r="A8" s="6" t="s">
        <v>14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34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34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>
      <c r="A9" s="42">
        <v>1313</v>
      </c>
      <c r="B9" s="22"/>
      <c r="C9" s="22"/>
      <c r="D9" s="22"/>
      <c r="E9" s="22"/>
      <c r="F9" s="34">
        <v>5.59</v>
      </c>
      <c r="G9" s="34">
        <v>3.35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46"/>
      <c r="AH9" s="47">
        <f t="shared" ref="AH9:AI11" si="0">4.5*F9/100</f>
        <v>0.25155</v>
      </c>
      <c r="AI9" s="47">
        <f t="shared" si="0"/>
        <v>0.15075000000000002</v>
      </c>
      <c r="AJ9" s="46"/>
      <c r="AK9" s="46"/>
      <c r="AL9" s="46"/>
      <c r="AM9" s="46"/>
      <c r="AN9" s="46"/>
      <c r="AO9" s="46"/>
      <c r="AP9" s="47">
        <f t="shared" ref="AP9:AP72" si="1">4.5*I9</f>
        <v>0</v>
      </c>
      <c r="AQ9" s="47">
        <f t="shared" ref="AQ9:AQ72" si="2">4.5*J9</f>
        <v>0</v>
      </c>
      <c r="AR9" s="47">
        <f t="shared" ref="AR9:AR72" si="3">4.5*K9</f>
        <v>0</v>
      </c>
      <c r="AS9" s="47">
        <f t="shared" ref="AS9:AS72" si="4">4.5*L9</f>
        <v>0</v>
      </c>
      <c r="AT9" s="47">
        <f t="shared" ref="AT9:AT72" si="5">4.5*M9/100</f>
        <v>0</v>
      </c>
      <c r="AU9" s="47">
        <f t="shared" ref="AU9:AU72" si="6">4.5*N9</f>
        <v>0</v>
      </c>
      <c r="AV9" s="47">
        <f t="shared" ref="AV9:AV72" si="7">4.5*O9</f>
        <v>0</v>
      </c>
      <c r="AW9" s="47">
        <f t="shared" ref="AW9:AW72" si="8">4.5*P9/0.96</f>
        <v>0</v>
      </c>
      <c r="AX9" s="47">
        <f t="shared" ref="AX9:AX72" si="9">4.5*Q9</f>
        <v>0</v>
      </c>
      <c r="AY9" s="47">
        <f t="shared" ref="AY9:AY72" si="10">4.5*CI9</f>
        <v>0</v>
      </c>
      <c r="AZ9" s="47">
        <f t="shared" ref="AZ9:AZ72" si="11">4.5*S9</f>
        <v>0</v>
      </c>
      <c r="BA9" s="47">
        <f t="shared" ref="BA9:BA72" si="12">4.5*T9/100</f>
        <v>0</v>
      </c>
      <c r="BB9" s="47">
        <f t="shared" ref="BB9:BB72" si="13">4.5*U9</f>
        <v>0</v>
      </c>
      <c r="BC9" s="47">
        <f t="shared" ref="BC9:BC72" si="14">4.5*V9</f>
        <v>0</v>
      </c>
      <c r="BD9" s="47">
        <f t="shared" ref="BD9:BD72" si="15">4.5*W9</f>
        <v>0</v>
      </c>
      <c r="BE9" s="47">
        <f t="shared" ref="BE9:BE72" si="16">4.5*X9</f>
        <v>0</v>
      </c>
      <c r="BF9" s="47">
        <f t="shared" ref="BF9:BF72" si="17">4.5*Y9/100</f>
        <v>0</v>
      </c>
      <c r="BG9" s="47">
        <f t="shared" ref="BG9:BG72" si="18">4.5*Z9/100</f>
        <v>0</v>
      </c>
      <c r="BH9" s="47">
        <f t="shared" ref="BH9:BH72" si="19">4.5*AA9</f>
        <v>0</v>
      </c>
      <c r="BI9" s="47">
        <v>0</v>
      </c>
      <c r="BJ9" s="47">
        <f t="shared" ref="BJ9:BJ72" si="20">4.5*AE9</f>
        <v>0</v>
      </c>
      <c r="BK9" s="22"/>
      <c r="BL9" s="47">
        <f t="shared" ref="BL9:BL72" si="21">AK9</f>
        <v>0</v>
      </c>
      <c r="BM9" s="47">
        <f t="shared" ref="BM9:BM72" si="22">AT9</f>
        <v>0</v>
      </c>
      <c r="BN9" s="47">
        <f t="shared" ref="BN9:BN72" si="23">AP9</f>
        <v>0</v>
      </c>
      <c r="BO9" s="47">
        <f t="shared" ref="BO9:BO72" si="24">BB9</f>
        <v>0</v>
      </c>
      <c r="BP9" s="47">
        <f t="shared" ref="BP9:BP72" si="25">AY9</f>
        <v>0</v>
      </c>
      <c r="BQ9" s="47">
        <f t="shared" ref="BQ9:BQ72" si="26">BA9</f>
        <v>0</v>
      </c>
      <c r="BR9" s="47">
        <f t="shared" ref="BR9:BR72" si="27">AR9</f>
        <v>0</v>
      </c>
      <c r="BS9" s="47">
        <f t="shared" ref="BS9:BS72" si="28">AW9</f>
        <v>0</v>
      </c>
      <c r="BT9" s="47"/>
      <c r="BU9" s="47"/>
      <c r="BV9" s="47">
        <f t="shared" ref="BV9:BV72" si="29">BH9</f>
        <v>0</v>
      </c>
      <c r="BW9" s="47"/>
      <c r="BX9" s="47">
        <f t="shared" ref="BX9:BX72" si="30">AU9</f>
        <v>0</v>
      </c>
      <c r="BY9" s="47">
        <f t="shared" ref="BY9:BY72" si="31">AO9</f>
        <v>0</v>
      </c>
      <c r="BZ9" s="47">
        <f t="shared" ref="BZ9:BZ72" si="32">BJ9</f>
        <v>0</v>
      </c>
      <c r="CA9" s="47">
        <f t="shared" ref="CA9:CA72" si="33">BI9</f>
        <v>0</v>
      </c>
      <c r="CB9" s="47">
        <f t="shared" ref="CB9:CB72" si="34">BS9</f>
        <v>0</v>
      </c>
      <c r="CC9" s="47">
        <f t="shared" ref="CC9:CC72" si="35">BG9</f>
        <v>0</v>
      </c>
      <c r="CD9" s="47">
        <f t="shared" ref="CD9:CE40" si="36">BD9/1000</f>
        <v>0</v>
      </c>
      <c r="CE9" s="47">
        <f t="shared" si="36"/>
        <v>0</v>
      </c>
      <c r="CF9" s="47">
        <f t="shared" ref="CF9:CF72" si="37">BF9</f>
        <v>0</v>
      </c>
      <c r="CG9" s="47">
        <f t="shared" ref="CG9:CG72" si="38">1000*CE9/3.34</f>
        <v>0</v>
      </c>
      <c r="CH9" s="47">
        <f t="shared" ref="CH9:CH72" si="39">1000*CC9/8.834</f>
        <v>0</v>
      </c>
      <c r="CI9" s="46"/>
      <c r="CJ9" s="46"/>
      <c r="CK9" s="46"/>
      <c r="CL9" s="46"/>
      <c r="CM9" s="46"/>
      <c r="CN9" s="22"/>
    </row>
    <row r="10" spans="1:106">
      <c r="A10" s="42">
        <v>1314</v>
      </c>
      <c r="B10" s="22"/>
      <c r="C10" s="22"/>
      <c r="D10" s="22"/>
      <c r="E10" s="22"/>
      <c r="F10" s="34">
        <v>7.83</v>
      </c>
      <c r="G10" s="34">
        <v>5.03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46"/>
      <c r="AH10" s="47">
        <f t="shared" si="0"/>
        <v>0.35235</v>
      </c>
      <c r="AI10" s="47">
        <f t="shared" si="0"/>
        <v>0.22635000000000002</v>
      </c>
      <c r="AJ10" s="46"/>
      <c r="AK10" s="46"/>
      <c r="AL10" s="46"/>
      <c r="AM10" s="46"/>
      <c r="AN10" s="46"/>
      <c r="AO10" s="46"/>
      <c r="AP10" s="47">
        <f t="shared" si="1"/>
        <v>0</v>
      </c>
      <c r="AQ10" s="47">
        <f t="shared" si="2"/>
        <v>0</v>
      </c>
      <c r="AR10" s="47">
        <f t="shared" si="3"/>
        <v>0</v>
      </c>
      <c r="AS10" s="47">
        <f t="shared" si="4"/>
        <v>0</v>
      </c>
      <c r="AT10" s="47">
        <f t="shared" si="5"/>
        <v>0</v>
      </c>
      <c r="AU10" s="47">
        <f t="shared" si="6"/>
        <v>0</v>
      </c>
      <c r="AV10" s="47">
        <f t="shared" si="7"/>
        <v>0</v>
      </c>
      <c r="AW10" s="47">
        <f t="shared" si="8"/>
        <v>0</v>
      </c>
      <c r="AX10" s="47">
        <f t="shared" si="9"/>
        <v>0</v>
      </c>
      <c r="AY10" s="47">
        <f t="shared" si="10"/>
        <v>0</v>
      </c>
      <c r="AZ10" s="47">
        <f t="shared" si="11"/>
        <v>0</v>
      </c>
      <c r="BA10" s="47">
        <f t="shared" si="12"/>
        <v>0</v>
      </c>
      <c r="BB10" s="47">
        <f t="shared" si="13"/>
        <v>0</v>
      </c>
      <c r="BC10" s="47">
        <f t="shared" si="14"/>
        <v>0</v>
      </c>
      <c r="BD10" s="47">
        <f t="shared" si="15"/>
        <v>0</v>
      </c>
      <c r="BE10" s="47">
        <f t="shared" si="16"/>
        <v>0</v>
      </c>
      <c r="BF10" s="47">
        <f t="shared" si="17"/>
        <v>0</v>
      </c>
      <c r="BG10" s="47">
        <f t="shared" si="18"/>
        <v>0</v>
      </c>
      <c r="BH10" s="47">
        <f t="shared" si="19"/>
        <v>0</v>
      </c>
      <c r="BI10" s="47">
        <v>0</v>
      </c>
      <c r="BJ10" s="47">
        <f t="shared" si="20"/>
        <v>0</v>
      </c>
      <c r="BK10" s="22"/>
      <c r="BL10" s="47">
        <f t="shared" si="21"/>
        <v>0</v>
      </c>
      <c r="BM10" s="47">
        <f t="shared" si="22"/>
        <v>0</v>
      </c>
      <c r="BN10" s="47">
        <f t="shared" si="23"/>
        <v>0</v>
      </c>
      <c r="BO10" s="47">
        <f t="shared" si="24"/>
        <v>0</v>
      </c>
      <c r="BP10" s="47">
        <f t="shared" si="25"/>
        <v>0</v>
      </c>
      <c r="BQ10" s="47">
        <f t="shared" si="26"/>
        <v>0</v>
      </c>
      <c r="BR10" s="47">
        <f t="shared" si="27"/>
        <v>0</v>
      </c>
      <c r="BS10" s="47">
        <f t="shared" si="28"/>
        <v>0</v>
      </c>
      <c r="BT10" s="47"/>
      <c r="BU10" s="47"/>
      <c r="BV10" s="47">
        <f t="shared" si="29"/>
        <v>0</v>
      </c>
      <c r="BW10" s="47"/>
      <c r="BX10" s="47">
        <f t="shared" si="30"/>
        <v>0</v>
      </c>
      <c r="BY10" s="47">
        <f t="shared" si="31"/>
        <v>0</v>
      </c>
      <c r="BZ10" s="47">
        <f t="shared" si="32"/>
        <v>0</v>
      </c>
      <c r="CA10" s="47">
        <f t="shared" si="33"/>
        <v>0</v>
      </c>
      <c r="CB10" s="47">
        <f t="shared" si="34"/>
        <v>0</v>
      </c>
      <c r="CC10" s="47">
        <f t="shared" si="35"/>
        <v>0</v>
      </c>
      <c r="CD10" s="47">
        <f t="shared" si="36"/>
        <v>0</v>
      </c>
      <c r="CE10" s="47">
        <f t="shared" si="36"/>
        <v>0</v>
      </c>
      <c r="CF10" s="47">
        <f t="shared" si="37"/>
        <v>0</v>
      </c>
      <c r="CG10" s="47">
        <f t="shared" si="38"/>
        <v>0</v>
      </c>
      <c r="CH10" s="47">
        <f t="shared" si="39"/>
        <v>0</v>
      </c>
      <c r="CI10" s="46"/>
      <c r="CJ10" s="46"/>
      <c r="CK10" s="46"/>
      <c r="CL10" s="46"/>
      <c r="CM10" s="46"/>
      <c r="CN10" s="22"/>
    </row>
    <row r="11" spans="1:106">
      <c r="A11" s="42">
        <v>1315</v>
      </c>
      <c r="B11" s="22"/>
      <c r="C11" s="22"/>
      <c r="D11" s="22"/>
      <c r="E11" s="22"/>
      <c r="F11" s="34">
        <v>11.18</v>
      </c>
      <c r="G11" s="34">
        <v>6.71</v>
      </c>
      <c r="H11" s="34">
        <v>2.85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46"/>
      <c r="AH11" s="47">
        <f t="shared" si="0"/>
        <v>0.50309999999999999</v>
      </c>
      <c r="AI11" s="47">
        <f t="shared" si="0"/>
        <v>0.30195</v>
      </c>
      <c r="AJ11" s="47">
        <f>4.5*H11/100</f>
        <v>0.12825</v>
      </c>
      <c r="AK11" s="46"/>
      <c r="AL11" s="46"/>
      <c r="AM11" s="46"/>
      <c r="AN11" s="46"/>
      <c r="AO11" s="46"/>
      <c r="AP11" s="47">
        <f t="shared" si="1"/>
        <v>0</v>
      </c>
      <c r="AQ11" s="47">
        <f t="shared" si="2"/>
        <v>0</v>
      </c>
      <c r="AR11" s="47">
        <f t="shared" si="3"/>
        <v>0</v>
      </c>
      <c r="AS11" s="47">
        <f t="shared" si="4"/>
        <v>0</v>
      </c>
      <c r="AT11" s="47">
        <f t="shared" si="5"/>
        <v>0</v>
      </c>
      <c r="AU11" s="47">
        <f t="shared" si="6"/>
        <v>0</v>
      </c>
      <c r="AV11" s="47">
        <f t="shared" si="7"/>
        <v>0</v>
      </c>
      <c r="AW11" s="47">
        <f t="shared" si="8"/>
        <v>0</v>
      </c>
      <c r="AX11" s="47">
        <f t="shared" si="9"/>
        <v>0</v>
      </c>
      <c r="AY11" s="47">
        <f t="shared" si="10"/>
        <v>0</v>
      </c>
      <c r="AZ11" s="47">
        <f t="shared" si="11"/>
        <v>0</v>
      </c>
      <c r="BA11" s="47">
        <f t="shared" si="12"/>
        <v>0</v>
      </c>
      <c r="BB11" s="47">
        <f t="shared" si="13"/>
        <v>0</v>
      </c>
      <c r="BC11" s="47">
        <f t="shared" si="14"/>
        <v>0</v>
      </c>
      <c r="BD11" s="47">
        <f t="shared" si="15"/>
        <v>0</v>
      </c>
      <c r="BE11" s="47">
        <f t="shared" si="16"/>
        <v>0</v>
      </c>
      <c r="BF11" s="47">
        <f t="shared" si="17"/>
        <v>0</v>
      </c>
      <c r="BG11" s="47">
        <f t="shared" si="18"/>
        <v>0</v>
      </c>
      <c r="BH11" s="47">
        <f t="shared" si="19"/>
        <v>0</v>
      </c>
      <c r="BI11" s="47">
        <v>0</v>
      </c>
      <c r="BJ11" s="47">
        <f t="shared" si="20"/>
        <v>0</v>
      </c>
      <c r="BK11" s="22"/>
      <c r="BL11" s="47">
        <f t="shared" si="21"/>
        <v>0</v>
      </c>
      <c r="BM11" s="47">
        <f t="shared" si="22"/>
        <v>0</v>
      </c>
      <c r="BN11" s="47">
        <f t="shared" si="23"/>
        <v>0</v>
      </c>
      <c r="BO11" s="47">
        <f t="shared" si="24"/>
        <v>0</v>
      </c>
      <c r="BP11" s="47">
        <f t="shared" si="25"/>
        <v>0</v>
      </c>
      <c r="BQ11" s="47">
        <f t="shared" si="26"/>
        <v>0</v>
      </c>
      <c r="BR11" s="47">
        <f t="shared" si="27"/>
        <v>0</v>
      </c>
      <c r="BS11" s="47">
        <f t="shared" si="28"/>
        <v>0</v>
      </c>
      <c r="BT11" s="47"/>
      <c r="BU11" s="47"/>
      <c r="BV11" s="47">
        <f t="shared" si="29"/>
        <v>0</v>
      </c>
      <c r="BW11" s="47"/>
      <c r="BX11" s="47">
        <f t="shared" si="30"/>
        <v>0</v>
      </c>
      <c r="BY11" s="47">
        <f t="shared" si="31"/>
        <v>0</v>
      </c>
      <c r="BZ11" s="47">
        <f t="shared" si="32"/>
        <v>0</v>
      </c>
      <c r="CA11" s="47">
        <f t="shared" si="33"/>
        <v>0</v>
      </c>
      <c r="CB11" s="47">
        <f t="shared" si="34"/>
        <v>0</v>
      </c>
      <c r="CC11" s="47">
        <f t="shared" si="35"/>
        <v>0</v>
      </c>
      <c r="CD11" s="47">
        <f t="shared" si="36"/>
        <v>0</v>
      </c>
      <c r="CE11" s="47">
        <f t="shared" si="36"/>
        <v>0</v>
      </c>
      <c r="CF11" s="47">
        <f t="shared" si="37"/>
        <v>0</v>
      </c>
      <c r="CG11" s="47">
        <f t="shared" si="38"/>
        <v>0</v>
      </c>
      <c r="CH11" s="47">
        <f t="shared" si="39"/>
        <v>0</v>
      </c>
      <c r="CI11" s="46"/>
      <c r="CJ11" s="46"/>
      <c r="CK11" s="46"/>
      <c r="CL11" s="46"/>
      <c r="CM11" s="46"/>
      <c r="CN11" s="22"/>
    </row>
    <row r="12" spans="1:106">
      <c r="A12" s="42">
        <v>1316</v>
      </c>
      <c r="B12" s="22"/>
      <c r="C12" s="22"/>
      <c r="D12" s="22"/>
      <c r="E12" s="22"/>
      <c r="F12" s="34">
        <v>16.77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46"/>
      <c r="AH12" s="47">
        <f>4.5*F12/100</f>
        <v>0.75465000000000004</v>
      </c>
      <c r="AI12" s="46"/>
      <c r="AJ12" s="46"/>
      <c r="AK12" s="46"/>
      <c r="AL12" s="46"/>
      <c r="AM12" s="46"/>
      <c r="AN12" s="46"/>
      <c r="AO12" s="46"/>
      <c r="AP12" s="47">
        <f t="shared" si="1"/>
        <v>0</v>
      </c>
      <c r="AQ12" s="47">
        <f t="shared" si="2"/>
        <v>0</v>
      </c>
      <c r="AR12" s="47">
        <f t="shared" si="3"/>
        <v>0</v>
      </c>
      <c r="AS12" s="47">
        <f t="shared" si="4"/>
        <v>0</v>
      </c>
      <c r="AT12" s="47">
        <f t="shared" si="5"/>
        <v>0</v>
      </c>
      <c r="AU12" s="47">
        <f t="shared" si="6"/>
        <v>0</v>
      </c>
      <c r="AV12" s="47">
        <f t="shared" si="7"/>
        <v>0</v>
      </c>
      <c r="AW12" s="47">
        <f t="shared" si="8"/>
        <v>0</v>
      </c>
      <c r="AX12" s="47">
        <f t="shared" si="9"/>
        <v>0</v>
      </c>
      <c r="AY12" s="47">
        <f t="shared" si="10"/>
        <v>0</v>
      </c>
      <c r="AZ12" s="47">
        <f t="shared" si="11"/>
        <v>0</v>
      </c>
      <c r="BA12" s="47">
        <f t="shared" si="12"/>
        <v>0</v>
      </c>
      <c r="BB12" s="47">
        <f t="shared" si="13"/>
        <v>0</v>
      </c>
      <c r="BC12" s="47">
        <f t="shared" si="14"/>
        <v>0</v>
      </c>
      <c r="BD12" s="47">
        <f t="shared" si="15"/>
        <v>0</v>
      </c>
      <c r="BE12" s="47">
        <f t="shared" si="16"/>
        <v>0</v>
      </c>
      <c r="BF12" s="47">
        <f t="shared" si="17"/>
        <v>0</v>
      </c>
      <c r="BG12" s="47">
        <f t="shared" si="18"/>
        <v>0</v>
      </c>
      <c r="BH12" s="47">
        <f t="shared" si="19"/>
        <v>0</v>
      </c>
      <c r="BI12" s="47">
        <v>0</v>
      </c>
      <c r="BJ12" s="47">
        <f t="shared" si="20"/>
        <v>0</v>
      </c>
      <c r="BK12" s="22"/>
      <c r="BL12" s="47">
        <f t="shared" si="21"/>
        <v>0</v>
      </c>
      <c r="BM12" s="47">
        <f t="shared" si="22"/>
        <v>0</v>
      </c>
      <c r="BN12" s="47">
        <f t="shared" si="23"/>
        <v>0</v>
      </c>
      <c r="BO12" s="47">
        <f t="shared" si="24"/>
        <v>0</v>
      </c>
      <c r="BP12" s="47">
        <f t="shared" si="25"/>
        <v>0</v>
      </c>
      <c r="BQ12" s="47">
        <f t="shared" si="26"/>
        <v>0</v>
      </c>
      <c r="BR12" s="47">
        <f t="shared" si="27"/>
        <v>0</v>
      </c>
      <c r="BS12" s="47">
        <f t="shared" si="28"/>
        <v>0</v>
      </c>
      <c r="BT12" s="47">
        <f t="shared" ref="BT12:BT75" si="40">AS12</f>
        <v>0</v>
      </c>
      <c r="BU12" s="47"/>
      <c r="BV12" s="47">
        <f t="shared" si="29"/>
        <v>0</v>
      </c>
      <c r="BW12" s="47">
        <f t="shared" ref="BW12:BW75" si="41">BC12</f>
        <v>0</v>
      </c>
      <c r="BX12" s="47">
        <f t="shared" si="30"/>
        <v>0</v>
      </c>
      <c r="BY12" s="47">
        <f t="shared" si="31"/>
        <v>0</v>
      </c>
      <c r="BZ12" s="47">
        <f t="shared" si="32"/>
        <v>0</v>
      </c>
      <c r="CA12" s="47">
        <f t="shared" si="33"/>
        <v>0</v>
      </c>
      <c r="CB12" s="47">
        <f t="shared" si="34"/>
        <v>0</v>
      </c>
      <c r="CC12" s="47">
        <f t="shared" si="35"/>
        <v>0</v>
      </c>
      <c r="CD12" s="47">
        <f t="shared" si="36"/>
        <v>0</v>
      </c>
      <c r="CE12" s="47">
        <f t="shared" si="36"/>
        <v>0</v>
      </c>
      <c r="CF12" s="47">
        <f t="shared" si="37"/>
        <v>0</v>
      </c>
      <c r="CG12" s="47">
        <f t="shared" si="38"/>
        <v>0</v>
      </c>
      <c r="CH12" s="47">
        <f t="shared" si="39"/>
        <v>0</v>
      </c>
      <c r="CI12" s="46"/>
      <c r="CJ12" s="46"/>
      <c r="CK12" s="46"/>
      <c r="CL12" s="46"/>
      <c r="CM12" s="46"/>
      <c r="CN12" s="22"/>
    </row>
    <row r="13" spans="1:106">
      <c r="A13" s="42">
        <v>1317</v>
      </c>
      <c r="B13" s="22"/>
      <c r="C13" s="22"/>
      <c r="D13" s="22"/>
      <c r="E13" s="22"/>
      <c r="F13" s="34">
        <v>4.12</v>
      </c>
      <c r="G13" s="34">
        <v>2.06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46"/>
      <c r="AH13" s="47">
        <f>4.5*F13/100</f>
        <v>0.18539999999999998</v>
      </c>
      <c r="AI13" s="47">
        <f>4.5*G13/100</f>
        <v>9.2699999999999991E-2</v>
      </c>
      <c r="AJ13" s="46"/>
      <c r="AK13" s="46"/>
      <c r="AL13" s="46"/>
      <c r="AM13" s="46"/>
      <c r="AN13" s="46"/>
      <c r="AO13" s="46"/>
      <c r="AP13" s="47">
        <f t="shared" si="1"/>
        <v>0</v>
      </c>
      <c r="AQ13" s="47">
        <f t="shared" si="2"/>
        <v>0</v>
      </c>
      <c r="AR13" s="47">
        <f t="shared" si="3"/>
        <v>0</v>
      </c>
      <c r="AS13" s="47">
        <f t="shared" si="4"/>
        <v>0</v>
      </c>
      <c r="AT13" s="47">
        <f t="shared" si="5"/>
        <v>0</v>
      </c>
      <c r="AU13" s="47">
        <f t="shared" si="6"/>
        <v>0</v>
      </c>
      <c r="AV13" s="47">
        <f t="shared" si="7"/>
        <v>0</v>
      </c>
      <c r="AW13" s="47">
        <f t="shared" si="8"/>
        <v>0</v>
      </c>
      <c r="AX13" s="47">
        <f t="shared" si="9"/>
        <v>0</v>
      </c>
      <c r="AY13" s="47">
        <f t="shared" si="10"/>
        <v>0</v>
      </c>
      <c r="AZ13" s="47">
        <f t="shared" si="11"/>
        <v>0</v>
      </c>
      <c r="BA13" s="47">
        <f t="shared" si="12"/>
        <v>0</v>
      </c>
      <c r="BB13" s="47">
        <f t="shared" si="13"/>
        <v>0</v>
      </c>
      <c r="BC13" s="47">
        <f t="shared" si="14"/>
        <v>0</v>
      </c>
      <c r="BD13" s="47">
        <f t="shared" si="15"/>
        <v>0</v>
      </c>
      <c r="BE13" s="47">
        <f t="shared" si="16"/>
        <v>0</v>
      </c>
      <c r="BF13" s="47">
        <f t="shared" si="17"/>
        <v>0</v>
      </c>
      <c r="BG13" s="47">
        <f t="shared" si="18"/>
        <v>0</v>
      </c>
      <c r="BH13" s="47">
        <f t="shared" si="19"/>
        <v>0</v>
      </c>
      <c r="BI13" s="47">
        <v>0</v>
      </c>
      <c r="BJ13" s="47">
        <f t="shared" si="20"/>
        <v>0</v>
      </c>
      <c r="BK13" s="22"/>
      <c r="BL13" s="47">
        <f t="shared" si="21"/>
        <v>0</v>
      </c>
      <c r="BM13" s="47">
        <f t="shared" si="22"/>
        <v>0</v>
      </c>
      <c r="BN13" s="47">
        <f t="shared" si="23"/>
        <v>0</v>
      </c>
      <c r="BO13" s="47">
        <f t="shared" si="24"/>
        <v>0</v>
      </c>
      <c r="BP13" s="47">
        <f t="shared" si="25"/>
        <v>0</v>
      </c>
      <c r="BQ13" s="47">
        <f t="shared" si="26"/>
        <v>0</v>
      </c>
      <c r="BR13" s="47">
        <f t="shared" si="27"/>
        <v>0</v>
      </c>
      <c r="BS13" s="47">
        <f t="shared" si="28"/>
        <v>0</v>
      </c>
      <c r="BT13" s="47">
        <f t="shared" si="40"/>
        <v>0</v>
      </c>
      <c r="BU13" s="47">
        <f t="shared" ref="BU13:BU76" si="42">AV13</f>
        <v>0</v>
      </c>
      <c r="BV13" s="47">
        <f t="shared" si="29"/>
        <v>0</v>
      </c>
      <c r="BW13" s="47">
        <f t="shared" si="41"/>
        <v>0</v>
      </c>
      <c r="BX13" s="47">
        <f t="shared" si="30"/>
        <v>0</v>
      </c>
      <c r="BY13" s="47">
        <f t="shared" si="31"/>
        <v>0</v>
      </c>
      <c r="BZ13" s="47">
        <f t="shared" si="32"/>
        <v>0</v>
      </c>
      <c r="CA13" s="47">
        <f t="shared" si="33"/>
        <v>0</v>
      </c>
      <c r="CB13" s="47">
        <f t="shared" si="34"/>
        <v>0</v>
      </c>
      <c r="CC13" s="47">
        <f t="shared" si="35"/>
        <v>0</v>
      </c>
      <c r="CD13" s="47">
        <f t="shared" si="36"/>
        <v>0</v>
      </c>
      <c r="CE13" s="47">
        <f t="shared" si="36"/>
        <v>0</v>
      </c>
      <c r="CF13" s="47">
        <f t="shared" si="37"/>
        <v>0</v>
      </c>
      <c r="CG13" s="47">
        <f t="shared" si="38"/>
        <v>0</v>
      </c>
      <c r="CH13" s="47">
        <f t="shared" si="39"/>
        <v>0</v>
      </c>
      <c r="CI13" s="46"/>
      <c r="CJ13" s="46"/>
      <c r="CK13" s="46"/>
      <c r="CL13" s="46"/>
      <c r="CM13" s="46"/>
      <c r="CN13" s="22"/>
    </row>
    <row r="14" spans="1:106">
      <c r="A14" s="42">
        <v>1318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46"/>
      <c r="AH14" s="46"/>
      <c r="AI14" s="46"/>
      <c r="AJ14" s="46"/>
      <c r="AK14" s="46"/>
      <c r="AL14" s="46"/>
      <c r="AM14" s="46"/>
      <c r="AN14" s="46"/>
      <c r="AO14" s="46"/>
      <c r="AP14" s="47">
        <f t="shared" si="1"/>
        <v>0</v>
      </c>
      <c r="AQ14" s="47">
        <f t="shared" si="2"/>
        <v>0</v>
      </c>
      <c r="AR14" s="47">
        <f t="shared" si="3"/>
        <v>0</v>
      </c>
      <c r="AS14" s="47">
        <f t="shared" si="4"/>
        <v>0</v>
      </c>
      <c r="AT14" s="47">
        <f t="shared" si="5"/>
        <v>0</v>
      </c>
      <c r="AU14" s="47">
        <f t="shared" si="6"/>
        <v>0</v>
      </c>
      <c r="AV14" s="47">
        <f t="shared" si="7"/>
        <v>0</v>
      </c>
      <c r="AW14" s="47">
        <f t="shared" si="8"/>
        <v>0</v>
      </c>
      <c r="AX14" s="47">
        <f t="shared" si="9"/>
        <v>0</v>
      </c>
      <c r="AY14" s="47">
        <f t="shared" si="10"/>
        <v>0</v>
      </c>
      <c r="AZ14" s="47">
        <f t="shared" si="11"/>
        <v>0</v>
      </c>
      <c r="BA14" s="47">
        <f t="shared" si="12"/>
        <v>0</v>
      </c>
      <c r="BB14" s="47">
        <f t="shared" si="13"/>
        <v>0</v>
      </c>
      <c r="BC14" s="47">
        <f t="shared" si="14"/>
        <v>0</v>
      </c>
      <c r="BD14" s="47">
        <f t="shared" si="15"/>
        <v>0</v>
      </c>
      <c r="BE14" s="47">
        <f t="shared" si="16"/>
        <v>0</v>
      </c>
      <c r="BF14" s="47">
        <f t="shared" si="17"/>
        <v>0</v>
      </c>
      <c r="BG14" s="47">
        <f t="shared" si="18"/>
        <v>0</v>
      </c>
      <c r="BH14" s="47">
        <f t="shared" si="19"/>
        <v>0</v>
      </c>
      <c r="BI14" s="47">
        <v>0</v>
      </c>
      <c r="BJ14" s="47">
        <f t="shared" si="20"/>
        <v>0</v>
      </c>
      <c r="BK14" s="22"/>
      <c r="BL14" s="47">
        <f t="shared" si="21"/>
        <v>0</v>
      </c>
      <c r="BM14" s="47">
        <f t="shared" si="22"/>
        <v>0</v>
      </c>
      <c r="BN14" s="47">
        <f t="shared" si="23"/>
        <v>0</v>
      </c>
      <c r="BO14" s="47">
        <f t="shared" si="24"/>
        <v>0</v>
      </c>
      <c r="BP14" s="47">
        <f t="shared" si="25"/>
        <v>0</v>
      </c>
      <c r="BQ14" s="47">
        <f t="shared" si="26"/>
        <v>0</v>
      </c>
      <c r="BR14" s="47">
        <f t="shared" si="27"/>
        <v>0</v>
      </c>
      <c r="BS14" s="47">
        <f t="shared" si="28"/>
        <v>0</v>
      </c>
      <c r="BT14" s="47">
        <f t="shared" si="40"/>
        <v>0</v>
      </c>
      <c r="BU14" s="47">
        <f t="shared" si="42"/>
        <v>0</v>
      </c>
      <c r="BV14" s="47">
        <f t="shared" si="29"/>
        <v>0</v>
      </c>
      <c r="BW14" s="47">
        <f t="shared" si="41"/>
        <v>0</v>
      </c>
      <c r="BX14" s="47">
        <f t="shared" si="30"/>
        <v>0</v>
      </c>
      <c r="BY14" s="47">
        <f t="shared" si="31"/>
        <v>0</v>
      </c>
      <c r="BZ14" s="47">
        <f t="shared" si="32"/>
        <v>0</v>
      </c>
      <c r="CA14" s="47">
        <f t="shared" si="33"/>
        <v>0</v>
      </c>
      <c r="CB14" s="47">
        <f t="shared" si="34"/>
        <v>0</v>
      </c>
      <c r="CC14" s="47">
        <f t="shared" si="35"/>
        <v>0</v>
      </c>
      <c r="CD14" s="47">
        <f t="shared" si="36"/>
        <v>0</v>
      </c>
      <c r="CE14" s="47">
        <f t="shared" si="36"/>
        <v>0</v>
      </c>
      <c r="CF14" s="47">
        <f t="shared" si="37"/>
        <v>0</v>
      </c>
      <c r="CG14" s="47">
        <f t="shared" si="38"/>
        <v>0</v>
      </c>
      <c r="CH14" s="47">
        <f t="shared" si="39"/>
        <v>0</v>
      </c>
      <c r="CI14" s="46"/>
      <c r="CJ14" s="46"/>
      <c r="CK14" s="46"/>
      <c r="CL14" s="46"/>
      <c r="CM14" s="46"/>
      <c r="CN14" s="22"/>
    </row>
    <row r="15" spans="1:106">
      <c r="A15" s="42">
        <v>1319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46"/>
      <c r="AH15" s="46"/>
      <c r="AI15" s="46"/>
      <c r="AJ15" s="46"/>
      <c r="AK15" s="46"/>
      <c r="AL15" s="46"/>
      <c r="AM15" s="46"/>
      <c r="AN15" s="46"/>
      <c r="AO15" s="46"/>
      <c r="AP15" s="47">
        <f t="shared" si="1"/>
        <v>0</v>
      </c>
      <c r="AQ15" s="47">
        <f t="shared" si="2"/>
        <v>0</v>
      </c>
      <c r="AR15" s="47">
        <f t="shared" si="3"/>
        <v>0</v>
      </c>
      <c r="AS15" s="47">
        <f t="shared" si="4"/>
        <v>0</v>
      </c>
      <c r="AT15" s="47">
        <f t="shared" si="5"/>
        <v>0</v>
      </c>
      <c r="AU15" s="47">
        <f t="shared" si="6"/>
        <v>0</v>
      </c>
      <c r="AV15" s="47">
        <f t="shared" si="7"/>
        <v>0</v>
      </c>
      <c r="AW15" s="47">
        <f t="shared" si="8"/>
        <v>0</v>
      </c>
      <c r="AX15" s="47">
        <f t="shared" si="9"/>
        <v>0</v>
      </c>
      <c r="AY15" s="47">
        <f t="shared" si="10"/>
        <v>0</v>
      </c>
      <c r="AZ15" s="47">
        <f t="shared" si="11"/>
        <v>0</v>
      </c>
      <c r="BA15" s="47">
        <f t="shared" si="12"/>
        <v>0</v>
      </c>
      <c r="BB15" s="47">
        <f t="shared" si="13"/>
        <v>0</v>
      </c>
      <c r="BC15" s="47">
        <f t="shared" si="14"/>
        <v>0</v>
      </c>
      <c r="BD15" s="47">
        <f t="shared" si="15"/>
        <v>0</v>
      </c>
      <c r="BE15" s="47">
        <f t="shared" si="16"/>
        <v>0</v>
      </c>
      <c r="BF15" s="47">
        <f t="shared" si="17"/>
        <v>0</v>
      </c>
      <c r="BG15" s="47">
        <f t="shared" si="18"/>
        <v>0</v>
      </c>
      <c r="BH15" s="47">
        <f t="shared" si="19"/>
        <v>0</v>
      </c>
      <c r="BI15" s="47">
        <v>0</v>
      </c>
      <c r="BJ15" s="47">
        <f t="shared" si="20"/>
        <v>0</v>
      </c>
      <c r="BK15" s="22"/>
      <c r="BL15" s="47">
        <f t="shared" si="21"/>
        <v>0</v>
      </c>
      <c r="BM15" s="47">
        <f t="shared" si="22"/>
        <v>0</v>
      </c>
      <c r="BN15" s="47">
        <f t="shared" si="23"/>
        <v>0</v>
      </c>
      <c r="BO15" s="47">
        <f t="shared" si="24"/>
        <v>0</v>
      </c>
      <c r="BP15" s="47">
        <f t="shared" si="25"/>
        <v>0</v>
      </c>
      <c r="BQ15" s="47">
        <f t="shared" si="26"/>
        <v>0</v>
      </c>
      <c r="BR15" s="47">
        <f t="shared" si="27"/>
        <v>0</v>
      </c>
      <c r="BS15" s="47">
        <f t="shared" si="28"/>
        <v>0</v>
      </c>
      <c r="BT15" s="47">
        <f t="shared" si="40"/>
        <v>0</v>
      </c>
      <c r="BU15" s="47">
        <f t="shared" si="42"/>
        <v>0</v>
      </c>
      <c r="BV15" s="47">
        <f t="shared" si="29"/>
        <v>0</v>
      </c>
      <c r="BW15" s="47">
        <f t="shared" si="41"/>
        <v>0</v>
      </c>
      <c r="BX15" s="47">
        <f t="shared" si="30"/>
        <v>0</v>
      </c>
      <c r="BY15" s="47">
        <f t="shared" si="31"/>
        <v>0</v>
      </c>
      <c r="BZ15" s="47">
        <f t="shared" si="32"/>
        <v>0</v>
      </c>
      <c r="CA15" s="47">
        <f t="shared" si="33"/>
        <v>0</v>
      </c>
      <c r="CB15" s="47">
        <f t="shared" si="34"/>
        <v>0</v>
      </c>
      <c r="CC15" s="47">
        <f t="shared" si="35"/>
        <v>0</v>
      </c>
      <c r="CD15" s="47">
        <f t="shared" si="36"/>
        <v>0</v>
      </c>
      <c r="CE15" s="47">
        <f t="shared" si="36"/>
        <v>0</v>
      </c>
      <c r="CF15" s="47">
        <f t="shared" si="37"/>
        <v>0</v>
      </c>
      <c r="CG15" s="47">
        <f t="shared" si="38"/>
        <v>0</v>
      </c>
      <c r="CH15" s="47">
        <f t="shared" si="39"/>
        <v>0</v>
      </c>
      <c r="CI15" s="46"/>
      <c r="CJ15" s="46"/>
      <c r="CK15" s="46"/>
      <c r="CL15" s="46"/>
      <c r="CM15" s="46"/>
      <c r="CN15" s="22"/>
    </row>
    <row r="16" spans="1:106">
      <c r="A16" s="42">
        <v>1320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46"/>
      <c r="AH16" s="46"/>
      <c r="AI16" s="46"/>
      <c r="AJ16" s="46"/>
      <c r="AK16" s="46"/>
      <c r="AL16" s="46"/>
      <c r="AM16" s="46"/>
      <c r="AN16" s="46"/>
      <c r="AO16" s="46"/>
      <c r="AP16" s="47">
        <f t="shared" si="1"/>
        <v>0</v>
      </c>
      <c r="AQ16" s="47">
        <f t="shared" si="2"/>
        <v>0</v>
      </c>
      <c r="AR16" s="47">
        <f t="shared" si="3"/>
        <v>0</v>
      </c>
      <c r="AS16" s="47">
        <f t="shared" si="4"/>
        <v>0</v>
      </c>
      <c r="AT16" s="47">
        <f t="shared" si="5"/>
        <v>0</v>
      </c>
      <c r="AU16" s="47">
        <f t="shared" si="6"/>
        <v>0</v>
      </c>
      <c r="AV16" s="47">
        <f t="shared" si="7"/>
        <v>0</v>
      </c>
      <c r="AW16" s="47">
        <f t="shared" si="8"/>
        <v>0</v>
      </c>
      <c r="AX16" s="47">
        <f t="shared" si="9"/>
        <v>0</v>
      </c>
      <c r="AY16" s="47">
        <f t="shared" si="10"/>
        <v>0</v>
      </c>
      <c r="AZ16" s="47">
        <f t="shared" si="11"/>
        <v>0</v>
      </c>
      <c r="BA16" s="47">
        <f t="shared" si="12"/>
        <v>0</v>
      </c>
      <c r="BB16" s="47">
        <f t="shared" si="13"/>
        <v>0</v>
      </c>
      <c r="BC16" s="47">
        <f t="shared" si="14"/>
        <v>0</v>
      </c>
      <c r="BD16" s="47">
        <f t="shared" si="15"/>
        <v>0</v>
      </c>
      <c r="BE16" s="47">
        <f t="shared" si="16"/>
        <v>0</v>
      </c>
      <c r="BF16" s="47">
        <f t="shared" si="17"/>
        <v>0</v>
      </c>
      <c r="BG16" s="47">
        <f t="shared" si="18"/>
        <v>0</v>
      </c>
      <c r="BH16" s="47">
        <f t="shared" si="19"/>
        <v>0</v>
      </c>
      <c r="BI16" s="47">
        <v>0</v>
      </c>
      <c r="BJ16" s="47">
        <f t="shared" si="20"/>
        <v>0</v>
      </c>
      <c r="BK16" s="22"/>
      <c r="BL16" s="47">
        <f t="shared" si="21"/>
        <v>0</v>
      </c>
      <c r="BM16" s="47">
        <f t="shared" si="22"/>
        <v>0</v>
      </c>
      <c r="BN16" s="47">
        <f t="shared" si="23"/>
        <v>0</v>
      </c>
      <c r="BO16" s="47">
        <f t="shared" si="24"/>
        <v>0</v>
      </c>
      <c r="BP16" s="47">
        <f t="shared" si="25"/>
        <v>0</v>
      </c>
      <c r="BQ16" s="47">
        <f t="shared" si="26"/>
        <v>0</v>
      </c>
      <c r="BR16" s="47">
        <f t="shared" si="27"/>
        <v>0</v>
      </c>
      <c r="BS16" s="47">
        <f t="shared" si="28"/>
        <v>0</v>
      </c>
      <c r="BT16" s="47">
        <f t="shared" si="40"/>
        <v>0</v>
      </c>
      <c r="BU16" s="47">
        <f t="shared" si="42"/>
        <v>0</v>
      </c>
      <c r="BV16" s="47">
        <f t="shared" si="29"/>
        <v>0</v>
      </c>
      <c r="BW16" s="47">
        <f t="shared" si="41"/>
        <v>0</v>
      </c>
      <c r="BX16" s="47">
        <f t="shared" si="30"/>
        <v>0</v>
      </c>
      <c r="BY16" s="47">
        <f t="shared" si="31"/>
        <v>0</v>
      </c>
      <c r="BZ16" s="47">
        <f t="shared" si="32"/>
        <v>0</v>
      </c>
      <c r="CA16" s="47">
        <f t="shared" si="33"/>
        <v>0</v>
      </c>
      <c r="CB16" s="47">
        <f t="shared" si="34"/>
        <v>0</v>
      </c>
      <c r="CC16" s="47">
        <f t="shared" si="35"/>
        <v>0</v>
      </c>
      <c r="CD16" s="47">
        <f t="shared" si="36"/>
        <v>0</v>
      </c>
      <c r="CE16" s="47">
        <f t="shared" si="36"/>
        <v>0</v>
      </c>
      <c r="CF16" s="47">
        <f t="shared" si="37"/>
        <v>0</v>
      </c>
      <c r="CG16" s="47">
        <f t="shared" si="38"/>
        <v>0</v>
      </c>
      <c r="CH16" s="47">
        <f t="shared" si="39"/>
        <v>0</v>
      </c>
      <c r="CI16" s="46"/>
      <c r="CJ16" s="46"/>
      <c r="CK16" s="46"/>
      <c r="CL16" s="46"/>
      <c r="CM16" s="46"/>
      <c r="CN16" s="22"/>
    </row>
    <row r="17" spans="1:92">
      <c r="A17" s="42">
        <v>1321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46"/>
      <c r="AH17" s="46"/>
      <c r="AI17" s="46"/>
      <c r="AJ17" s="46"/>
      <c r="AK17" s="46"/>
      <c r="AL17" s="46"/>
      <c r="AM17" s="46"/>
      <c r="AN17" s="46"/>
      <c r="AO17" s="46"/>
      <c r="AP17" s="47">
        <f t="shared" si="1"/>
        <v>0</v>
      </c>
      <c r="AQ17" s="47">
        <f t="shared" si="2"/>
        <v>0</v>
      </c>
      <c r="AR17" s="47">
        <f t="shared" si="3"/>
        <v>0</v>
      </c>
      <c r="AS17" s="47">
        <f t="shared" si="4"/>
        <v>0</v>
      </c>
      <c r="AT17" s="47">
        <f t="shared" si="5"/>
        <v>0</v>
      </c>
      <c r="AU17" s="47">
        <f t="shared" si="6"/>
        <v>0</v>
      </c>
      <c r="AV17" s="47">
        <f t="shared" si="7"/>
        <v>0</v>
      </c>
      <c r="AW17" s="47">
        <f t="shared" si="8"/>
        <v>0</v>
      </c>
      <c r="AX17" s="47">
        <f t="shared" si="9"/>
        <v>0</v>
      </c>
      <c r="AY17" s="47">
        <f t="shared" si="10"/>
        <v>0</v>
      </c>
      <c r="AZ17" s="47">
        <f t="shared" si="11"/>
        <v>0</v>
      </c>
      <c r="BA17" s="47">
        <f t="shared" si="12"/>
        <v>0</v>
      </c>
      <c r="BB17" s="47">
        <f t="shared" si="13"/>
        <v>0</v>
      </c>
      <c r="BC17" s="47">
        <f t="shared" si="14"/>
        <v>0</v>
      </c>
      <c r="BD17" s="47">
        <f t="shared" si="15"/>
        <v>0</v>
      </c>
      <c r="BE17" s="47">
        <f t="shared" si="16"/>
        <v>0</v>
      </c>
      <c r="BF17" s="47">
        <f t="shared" si="17"/>
        <v>0</v>
      </c>
      <c r="BG17" s="47">
        <f t="shared" si="18"/>
        <v>0</v>
      </c>
      <c r="BH17" s="47">
        <f t="shared" si="19"/>
        <v>0</v>
      </c>
      <c r="BI17" s="47">
        <v>0</v>
      </c>
      <c r="BJ17" s="47">
        <f t="shared" si="20"/>
        <v>0</v>
      </c>
      <c r="BK17" s="22"/>
      <c r="BL17" s="47">
        <f t="shared" si="21"/>
        <v>0</v>
      </c>
      <c r="BM17" s="47">
        <f t="shared" si="22"/>
        <v>0</v>
      </c>
      <c r="BN17" s="47">
        <f t="shared" si="23"/>
        <v>0</v>
      </c>
      <c r="BO17" s="47">
        <f t="shared" si="24"/>
        <v>0</v>
      </c>
      <c r="BP17" s="47">
        <f t="shared" si="25"/>
        <v>0</v>
      </c>
      <c r="BQ17" s="47">
        <f t="shared" si="26"/>
        <v>0</v>
      </c>
      <c r="BR17" s="47">
        <f t="shared" si="27"/>
        <v>0</v>
      </c>
      <c r="BS17" s="47">
        <f t="shared" si="28"/>
        <v>0</v>
      </c>
      <c r="BT17" s="47">
        <f t="shared" si="40"/>
        <v>0</v>
      </c>
      <c r="BU17" s="47">
        <f t="shared" si="42"/>
        <v>0</v>
      </c>
      <c r="BV17" s="47">
        <f t="shared" si="29"/>
        <v>0</v>
      </c>
      <c r="BW17" s="47">
        <f t="shared" si="41"/>
        <v>0</v>
      </c>
      <c r="BX17" s="47">
        <f t="shared" si="30"/>
        <v>0</v>
      </c>
      <c r="BY17" s="47">
        <f t="shared" si="31"/>
        <v>0</v>
      </c>
      <c r="BZ17" s="47">
        <f t="shared" si="32"/>
        <v>0</v>
      </c>
      <c r="CA17" s="47">
        <f t="shared" si="33"/>
        <v>0</v>
      </c>
      <c r="CB17" s="47">
        <f t="shared" si="34"/>
        <v>0</v>
      </c>
      <c r="CC17" s="47">
        <f t="shared" si="35"/>
        <v>0</v>
      </c>
      <c r="CD17" s="47">
        <f t="shared" si="36"/>
        <v>0</v>
      </c>
      <c r="CE17" s="47">
        <f t="shared" si="36"/>
        <v>0</v>
      </c>
      <c r="CF17" s="47">
        <f t="shared" si="37"/>
        <v>0</v>
      </c>
      <c r="CG17" s="47">
        <f t="shared" si="38"/>
        <v>0</v>
      </c>
      <c r="CH17" s="47">
        <f t="shared" si="39"/>
        <v>0</v>
      </c>
      <c r="CI17" s="46"/>
      <c r="CJ17" s="46"/>
      <c r="CK17" s="46"/>
      <c r="CL17" s="46"/>
      <c r="CM17" s="46"/>
      <c r="CN17" s="22"/>
    </row>
    <row r="18" spans="1:92">
      <c r="A18" s="42">
        <v>1322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46"/>
      <c r="AH18" s="46"/>
      <c r="AI18" s="46"/>
      <c r="AJ18" s="46"/>
      <c r="AK18" s="46"/>
      <c r="AL18" s="46"/>
      <c r="AM18" s="46"/>
      <c r="AN18" s="46"/>
      <c r="AO18" s="46"/>
      <c r="AP18" s="47">
        <f t="shared" si="1"/>
        <v>0</v>
      </c>
      <c r="AQ18" s="47">
        <f t="shared" si="2"/>
        <v>0</v>
      </c>
      <c r="AR18" s="47">
        <f t="shared" si="3"/>
        <v>0</v>
      </c>
      <c r="AS18" s="47">
        <f t="shared" si="4"/>
        <v>0</v>
      </c>
      <c r="AT18" s="47">
        <f t="shared" si="5"/>
        <v>0</v>
      </c>
      <c r="AU18" s="47">
        <f t="shared" si="6"/>
        <v>0</v>
      </c>
      <c r="AV18" s="47">
        <f t="shared" si="7"/>
        <v>0</v>
      </c>
      <c r="AW18" s="47">
        <f t="shared" si="8"/>
        <v>0</v>
      </c>
      <c r="AX18" s="47">
        <f t="shared" si="9"/>
        <v>0</v>
      </c>
      <c r="AY18" s="47">
        <f t="shared" si="10"/>
        <v>0</v>
      </c>
      <c r="AZ18" s="47">
        <f t="shared" si="11"/>
        <v>0</v>
      </c>
      <c r="BA18" s="47">
        <f t="shared" si="12"/>
        <v>0</v>
      </c>
      <c r="BB18" s="47">
        <f t="shared" si="13"/>
        <v>0</v>
      </c>
      <c r="BC18" s="47">
        <f t="shared" si="14"/>
        <v>0</v>
      </c>
      <c r="BD18" s="47">
        <f t="shared" si="15"/>
        <v>0</v>
      </c>
      <c r="BE18" s="47">
        <f t="shared" si="16"/>
        <v>0</v>
      </c>
      <c r="BF18" s="47">
        <f t="shared" si="17"/>
        <v>0</v>
      </c>
      <c r="BG18" s="47">
        <f t="shared" si="18"/>
        <v>0</v>
      </c>
      <c r="BH18" s="47">
        <f t="shared" si="19"/>
        <v>0</v>
      </c>
      <c r="BI18" s="47">
        <v>0</v>
      </c>
      <c r="BJ18" s="47">
        <f t="shared" si="20"/>
        <v>0</v>
      </c>
      <c r="BK18" s="22"/>
      <c r="BL18" s="47">
        <f t="shared" si="21"/>
        <v>0</v>
      </c>
      <c r="BM18" s="47">
        <f t="shared" si="22"/>
        <v>0</v>
      </c>
      <c r="BN18" s="47">
        <f t="shared" si="23"/>
        <v>0</v>
      </c>
      <c r="BO18" s="47">
        <f t="shared" si="24"/>
        <v>0</v>
      </c>
      <c r="BP18" s="47">
        <f t="shared" si="25"/>
        <v>0</v>
      </c>
      <c r="BQ18" s="47">
        <f t="shared" si="26"/>
        <v>0</v>
      </c>
      <c r="BR18" s="47">
        <f t="shared" si="27"/>
        <v>0</v>
      </c>
      <c r="BS18" s="47">
        <f t="shared" si="28"/>
        <v>0</v>
      </c>
      <c r="BT18" s="47">
        <f t="shared" si="40"/>
        <v>0</v>
      </c>
      <c r="BU18" s="47">
        <f t="shared" si="42"/>
        <v>0</v>
      </c>
      <c r="BV18" s="47">
        <f t="shared" si="29"/>
        <v>0</v>
      </c>
      <c r="BW18" s="47">
        <f t="shared" si="41"/>
        <v>0</v>
      </c>
      <c r="BX18" s="47">
        <f t="shared" si="30"/>
        <v>0</v>
      </c>
      <c r="BY18" s="47">
        <f t="shared" si="31"/>
        <v>0</v>
      </c>
      <c r="BZ18" s="47">
        <f t="shared" si="32"/>
        <v>0</v>
      </c>
      <c r="CA18" s="47">
        <f t="shared" si="33"/>
        <v>0</v>
      </c>
      <c r="CB18" s="47">
        <f t="shared" si="34"/>
        <v>0</v>
      </c>
      <c r="CC18" s="47">
        <f t="shared" si="35"/>
        <v>0</v>
      </c>
      <c r="CD18" s="47">
        <f t="shared" si="36"/>
        <v>0</v>
      </c>
      <c r="CE18" s="47">
        <f t="shared" si="36"/>
        <v>0</v>
      </c>
      <c r="CF18" s="47">
        <f t="shared" si="37"/>
        <v>0</v>
      </c>
      <c r="CG18" s="47">
        <f t="shared" si="38"/>
        <v>0</v>
      </c>
      <c r="CH18" s="47">
        <f t="shared" si="39"/>
        <v>0</v>
      </c>
      <c r="CI18" s="46"/>
      <c r="CJ18" s="46"/>
      <c r="CK18" s="46"/>
      <c r="CL18" s="46"/>
      <c r="CM18" s="46"/>
      <c r="CN18" s="22"/>
    </row>
    <row r="19" spans="1:92">
      <c r="A19" s="42">
        <v>1323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46"/>
      <c r="AH19" s="46"/>
      <c r="AI19" s="46"/>
      <c r="AJ19" s="46"/>
      <c r="AK19" s="46"/>
      <c r="AL19" s="46"/>
      <c r="AM19" s="46"/>
      <c r="AN19" s="46"/>
      <c r="AO19" s="46"/>
      <c r="AP19" s="47">
        <f t="shared" si="1"/>
        <v>0</v>
      </c>
      <c r="AQ19" s="47">
        <f t="shared" si="2"/>
        <v>0</v>
      </c>
      <c r="AR19" s="47">
        <f t="shared" si="3"/>
        <v>0</v>
      </c>
      <c r="AS19" s="47">
        <f t="shared" si="4"/>
        <v>0</v>
      </c>
      <c r="AT19" s="47">
        <f t="shared" si="5"/>
        <v>0</v>
      </c>
      <c r="AU19" s="47">
        <f t="shared" si="6"/>
        <v>0</v>
      </c>
      <c r="AV19" s="47">
        <f t="shared" si="7"/>
        <v>0</v>
      </c>
      <c r="AW19" s="47">
        <f t="shared" si="8"/>
        <v>0</v>
      </c>
      <c r="AX19" s="47">
        <f t="shared" si="9"/>
        <v>0</v>
      </c>
      <c r="AY19" s="47">
        <f t="shared" si="10"/>
        <v>0</v>
      </c>
      <c r="AZ19" s="47">
        <f t="shared" si="11"/>
        <v>0</v>
      </c>
      <c r="BA19" s="47">
        <f t="shared" si="12"/>
        <v>0</v>
      </c>
      <c r="BB19" s="47">
        <f t="shared" si="13"/>
        <v>0</v>
      </c>
      <c r="BC19" s="47">
        <f t="shared" si="14"/>
        <v>0</v>
      </c>
      <c r="BD19" s="47">
        <f t="shared" si="15"/>
        <v>0</v>
      </c>
      <c r="BE19" s="47">
        <f t="shared" si="16"/>
        <v>0</v>
      </c>
      <c r="BF19" s="47">
        <f t="shared" si="17"/>
        <v>0</v>
      </c>
      <c r="BG19" s="47">
        <f t="shared" si="18"/>
        <v>0</v>
      </c>
      <c r="BH19" s="47">
        <f t="shared" si="19"/>
        <v>0</v>
      </c>
      <c r="BI19" s="47">
        <v>0</v>
      </c>
      <c r="BJ19" s="47">
        <f t="shared" si="20"/>
        <v>0</v>
      </c>
      <c r="BK19" s="22"/>
      <c r="BL19" s="47">
        <f t="shared" si="21"/>
        <v>0</v>
      </c>
      <c r="BM19" s="47">
        <f t="shared" si="22"/>
        <v>0</v>
      </c>
      <c r="BN19" s="47">
        <f t="shared" si="23"/>
        <v>0</v>
      </c>
      <c r="BO19" s="47">
        <f t="shared" si="24"/>
        <v>0</v>
      </c>
      <c r="BP19" s="47">
        <f t="shared" si="25"/>
        <v>0</v>
      </c>
      <c r="BQ19" s="47">
        <f t="shared" si="26"/>
        <v>0</v>
      </c>
      <c r="BR19" s="47">
        <f t="shared" si="27"/>
        <v>0</v>
      </c>
      <c r="BS19" s="47">
        <f t="shared" si="28"/>
        <v>0</v>
      </c>
      <c r="BT19" s="47">
        <f t="shared" si="40"/>
        <v>0</v>
      </c>
      <c r="BU19" s="47">
        <f t="shared" si="42"/>
        <v>0</v>
      </c>
      <c r="BV19" s="47">
        <f t="shared" si="29"/>
        <v>0</v>
      </c>
      <c r="BW19" s="47">
        <f t="shared" si="41"/>
        <v>0</v>
      </c>
      <c r="BX19" s="47">
        <f t="shared" si="30"/>
        <v>0</v>
      </c>
      <c r="BY19" s="47">
        <f t="shared" si="31"/>
        <v>0</v>
      </c>
      <c r="BZ19" s="47">
        <f t="shared" si="32"/>
        <v>0</v>
      </c>
      <c r="CA19" s="47">
        <f t="shared" si="33"/>
        <v>0</v>
      </c>
      <c r="CB19" s="47">
        <f t="shared" si="34"/>
        <v>0</v>
      </c>
      <c r="CC19" s="47">
        <f t="shared" si="35"/>
        <v>0</v>
      </c>
      <c r="CD19" s="47">
        <f t="shared" si="36"/>
        <v>0</v>
      </c>
      <c r="CE19" s="47">
        <f t="shared" si="36"/>
        <v>0</v>
      </c>
      <c r="CF19" s="47">
        <f t="shared" si="37"/>
        <v>0</v>
      </c>
      <c r="CG19" s="47">
        <f t="shared" si="38"/>
        <v>0</v>
      </c>
      <c r="CH19" s="47">
        <f t="shared" si="39"/>
        <v>0</v>
      </c>
      <c r="CI19" s="46"/>
      <c r="CJ19" s="46"/>
      <c r="CK19" s="46"/>
      <c r="CL19" s="46"/>
      <c r="CM19" s="46"/>
      <c r="CN19" s="22"/>
    </row>
    <row r="20" spans="1:92">
      <c r="A20" s="42">
        <v>1324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46"/>
      <c r="AH20" s="46"/>
      <c r="AI20" s="46"/>
      <c r="AJ20" s="46"/>
      <c r="AK20" s="46"/>
      <c r="AL20" s="46"/>
      <c r="AM20" s="46"/>
      <c r="AN20" s="46"/>
      <c r="AO20" s="46"/>
      <c r="AP20" s="47">
        <f t="shared" si="1"/>
        <v>0</v>
      </c>
      <c r="AQ20" s="47">
        <f t="shared" si="2"/>
        <v>0</v>
      </c>
      <c r="AR20" s="47">
        <f t="shared" si="3"/>
        <v>0</v>
      </c>
      <c r="AS20" s="47">
        <f t="shared" si="4"/>
        <v>0</v>
      </c>
      <c r="AT20" s="47">
        <f t="shared" si="5"/>
        <v>0</v>
      </c>
      <c r="AU20" s="47">
        <f t="shared" si="6"/>
        <v>0</v>
      </c>
      <c r="AV20" s="47">
        <f t="shared" si="7"/>
        <v>0</v>
      </c>
      <c r="AW20" s="47">
        <f t="shared" si="8"/>
        <v>0</v>
      </c>
      <c r="AX20" s="47">
        <f t="shared" si="9"/>
        <v>0</v>
      </c>
      <c r="AY20" s="47">
        <f t="shared" si="10"/>
        <v>0</v>
      </c>
      <c r="AZ20" s="47">
        <f t="shared" si="11"/>
        <v>0</v>
      </c>
      <c r="BA20" s="47">
        <f t="shared" si="12"/>
        <v>0</v>
      </c>
      <c r="BB20" s="47">
        <f t="shared" si="13"/>
        <v>0</v>
      </c>
      <c r="BC20" s="47">
        <f t="shared" si="14"/>
        <v>0</v>
      </c>
      <c r="BD20" s="47">
        <f t="shared" si="15"/>
        <v>0</v>
      </c>
      <c r="BE20" s="47">
        <f t="shared" si="16"/>
        <v>0</v>
      </c>
      <c r="BF20" s="47">
        <f t="shared" si="17"/>
        <v>0</v>
      </c>
      <c r="BG20" s="47">
        <f t="shared" si="18"/>
        <v>0</v>
      </c>
      <c r="BH20" s="47">
        <f t="shared" si="19"/>
        <v>0</v>
      </c>
      <c r="BI20" s="47">
        <v>0</v>
      </c>
      <c r="BJ20" s="47">
        <f t="shared" si="20"/>
        <v>0</v>
      </c>
      <c r="BK20" s="22"/>
      <c r="BL20" s="47">
        <f t="shared" si="21"/>
        <v>0</v>
      </c>
      <c r="BM20" s="47">
        <f t="shared" si="22"/>
        <v>0</v>
      </c>
      <c r="BN20" s="47">
        <f t="shared" si="23"/>
        <v>0</v>
      </c>
      <c r="BO20" s="47">
        <f t="shared" si="24"/>
        <v>0</v>
      </c>
      <c r="BP20" s="47">
        <f t="shared" si="25"/>
        <v>0</v>
      </c>
      <c r="BQ20" s="47">
        <f t="shared" si="26"/>
        <v>0</v>
      </c>
      <c r="BR20" s="47">
        <f t="shared" si="27"/>
        <v>0</v>
      </c>
      <c r="BS20" s="47">
        <f t="shared" si="28"/>
        <v>0</v>
      </c>
      <c r="BT20" s="47">
        <f t="shared" si="40"/>
        <v>0</v>
      </c>
      <c r="BU20" s="47">
        <f t="shared" si="42"/>
        <v>0</v>
      </c>
      <c r="BV20" s="47">
        <f t="shared" si="29"/>
        <v>0</v>
      </c>
      <c r="BW20" s="47">
        <f t="shared" si="41"/>
        <v>0</v>
      </c>
      <c r="BX20" s="47">
        <f t="shared" si="30"/>
        <v>0</v>
      </c>
      <c r="BY20" s="47">
        <f t="shared" si="31"/>
        <v>0</v>
      </c>
      <c r="BZ20" s="47">
        <f t="shared" si="32"/>
        <v>0</v>
      </c>
      <c r="CA20" s="47">
        <f t="shared" si="33"/>
        <v>0</v>
      </c>
      <c r="CB20" s="47">
        <f t="shared" si="34"/>
        <v>0</v>
      </c>
      <c r="CC20" s="47">
        <f t="shared" si="35"/>
        <v>0</v>
      </c>
      <c r="CD20" s="47">
        <f t="shared" si="36"/>
        <v>0</v>
      </c>
      <c r="CE20" s="47">
        <f t="shared" si="36"/>
        <v>0</v>
      </c>
      <c r="CF20" s="47">
        <f t="shared" si="37"/>
        <v>0</v>
      </c>
      <c r="CG20" s="47">
        <f t="shared" si="38"/>
        <v>0</v>
      </c>
      <c r="CH20" s="47">
        <f t="shared" si="39"/>
        <v>0</v>
      </c>
      <c r="CI20" s="46"/>
      <c r="CJ20" s="46"/>
      <c r="CK20" s="46"/>
      <c r="CL20" s="46"/>
      <c r="CM20" s="46"/>
      <c r="CN20" s="22"/>
    </row>
    <row r="21" spans="1:92">
      <c r="A21" s="42">
        <v>1325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46"/>
      <c r="AH21" s="46"/>
      <c r="AI21" s="46"/>
      <c r="AJ21" s="46"/>
      <c r="AK21" s="46"/>
      <c r="AL21" s="46"/>
      <c r="AM21" s="46"/>
      <c r="AN21" s="46"/>
      <c r="AO21" s="46"/>
      <c r="AP21" s="47">
        <f t="shared" si="1"/>
        <v>0</v>
      </c>
      <c r="AQ21" s="47">
        <f t="shared" si="2"/>
        <v>0</v>
      </c>
      <c r="AR21" s="47">
        <f t="shared" si="3"/>
        <v>0</v>
      </c>
      <c r="AS21" s="47">
        <f t="shared" si="4"/>
        <v>0</v>
      </c>
      <c r="AT21" s="47">
        <f t="shared" si="5"/>
        <v>0</v>
      </c>
      <c r="AU21" s="47">
        <f t="shared" si="6"/>
        <v>0</v>
      </c>
      <c r="AV21" s="47">
        <f t="shared" si="7"/>
        <v>0</v>
      </c>
      <c r="AW21" s="47">
        <f t="shared" si="8"/>
        <v>0</v>
      </c>
      <c r="AX21" s="47">
        <f t="shared" si="9"/>
        <v>0</v>
      </c>
      <c r="AY21" s="47">
        <f t="shared" si="10"/>
        <v>0</v>
      </c>
      <c r="AZ21" s="47">
        <f t="shared" si="11"/>
        <v>0</v>
      </c>
      <c r="BA21" s="47">
        <f t="shared" si="12"/>
        <v>0</v>
      </c>
      <c r="BB21" s="47">
        <f t="shared" si="13"/>
        <v>0</v>
      </c>
      <c r="BC21" s="47">
        <f t="shared" si="14"/>
        <v>0</v>
      </c>
      <c r="BD21" s="47">
        <f t="shared" si="15"/>
        <v>0</v>
      </c>
      <c r="BE21" s="47">
        <f t="shared" si="16"/>
        <v>0</v>
      </c>
      <c r="BF21" s="47">
        <f t="shared" si="17"/>
        <v>0</v>
      </c>
      <c r="BG21" s="47">
        <f t="shared" si="18"/>
        <v>0</v>
      </c>
      <c r="BH21" s="47">
        <f t="shared" si="19"/>
        <v>0</v>
      </c>
      <c r="BI21" s="47">
        <v>0</v>
      </c>
      <c r="BJ21" s="47">
        <f t="shared" si="20"/>
        <v>0</v>
      </c>
      <c r="BK21" s="22"/>
      <c r="BL21" s="47">
        <f t="shared" si="21"/>
        <v>0</v>
      </c>
      <c r="BM21" s="47">
        <f t="shared" si="22"/>
        <v>0</v>
      </c>
      <c r="BN21" s="47">
        <f t="shared" si="23"/>
        <v>0</v>
      </c>
      <c r="BO21" s="47">
        <f t="shared" si="24"/>
        <v>0</v>
      </c>
      <c r="BP21" s="47">
        <f t="shared" si="25"/>
        <v>0</v>
      </c>
      <c r="BQ21" s="47">
        <f t="shared" si="26"/>
        <v>0</v>
      </c>
      <c r="BR21" s="47">
        <f t="shared" si="27"/>
        <v>0</v>
      </c>
      <c r="BS21" s="47">
        <f t="shared" si="28"/>
        <v>0</v>
      </c>
      <c r="BT21" s="47">
        <f t="shared" si="40"/>
        <v>0</v>
      </c>
      <c r="BU21" s="47">
        <f t="shared" si="42"/>
        <v>0</v>
      </c>
      <c r="BV21" s="47">
        <f t="shared" si="29"/>
        <v>0</v>
      </c>
      <c r="BW21" s="47">
        <f t="shared" si="41"/>
        <v>0</v>
      </c>
      <c r="BX21" s="47">
        <f t="shared" si="30"/>
        <v>0</v>
      </c>
      <c r="BY21" s="47">
        <f t="shared" si="31"/>
        <v>0</v>
      </c>
      <c r="BZ21" s="47">
        <f t="shared" si="32"/>
        <v>0</v>
      </c>
      <c r="CA21" s="47">
        <f t="shared" si="33"/>
        <v>0</v>
      </c>
      <c r="CB21" s="47">
        <f t="shared" si="34"/>
        <v>0</v>
      </c>
      <c r="CC21" s="47">
        <f t="shared" si="35"/>
        <v>0</v>
      </c>
      <c r="CD21" s="47">
        <f t="shared" si="36"/>
        <v>0</v>
      </c>
      <c r="CE21" s="47">
        <f t="shared" si="36"/>
        <v>0</v>
      </c>
      <c r="CF21" s="47">
        <f t="shared" si="37"/>
        <v>0</v>
      </c>
      <c r="CG21" s="47">
        <f t="shared" si="38"/>
        <v>0</v>
      </c>
      <c r="CH21" s="47">
        <f t="shared" si="39"/>
        <v>0</v>
      </c>
      <c r="CI21" s="46"/>
      <c r="CJ21" s="46"/>
      <c r="CK21" s="46"/>
      <c r="CL21" s="46"/>
      <c r="CM21" s="46"/>
      <c r="CN21" s="22"/>
    </row>
    <row r="22" spans="1:92">
      <c r="A22" s="42">
        <v>1326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46"/>
      <c r="AH22" s="46"/>
      <c r="AI22" s="46"/>
      <c r="AJ22" s="46"/>
      <c r="AK22" s="46"/>
      <c r="AL22" s="46"/>
      <c r="AM22" s="46"/>
      <c r="AN22" s="46"/>
      <c r="AO22" s="46"/>
      <c r="AP22" s="47">
        <f t="shared" si="1"/>
        <v>0</v>
      </c>
      <c r="AQ22" s="47">
        <f t="shared" si="2"/>
        <v>0</v>
      </c>
      <c r="AR22" s="47">
        <f t="shared" si="3"/>
        <v>0</v>
      </c>
      <c r="AS22" s="47">
        <f t="shared" si="4"/>
        <v>0</v>
      </c>
      <c r="AT22" s="47">
        <f t="shared" si="5"/>
        <v>0</v>
      </c>
      <c r="AU22" s="47">
        <f t="shared" si="6"/>
        <v>0</v>
      </c>
      <c r="AV22" s="47">
        <f t="shared" si="7"/>
        <v>0</v>
      </c>
      <c r="AW22" s="47">
        <f t="shared" si="8"/>
        <v>0</v>
      </c>
      <c r="AX22" s="47">
        <f t="shared" si="9"/>
        <v>0</v>
      </c>
      <c r="AY22" s="47">
        <f t="shared" si="10"/>
        <v>0</v>
      </c>
      <c r="AZ22" s="47">
        <f t="shared" si="11"/>
        <v>0</v>
      </c>
      <c r="BA22" s="47">
        <f t="shared" si="12"/>
        <v>0</v>
      </c>
      <c r="BB22" s="47">
        <f t="shared" si="13"/>
        <v>0</v>
      </c>
      <c r="BC22" s="47">
        <f t="shared" si="14"/>
        <v>0</v>
      </c>
      <c r="BD22" s="47">
        <f t="shared" si="15"/>
        <v>0</v>
      </c>
      <c r="BE22" s="47">
        <f t="shared" si="16"/>
        <v>0</v>
      </c>
      <c r="BF22" s="47">
        <f t="shared" si="17"/>
        <v>0</v>
      </c>
      <c r="BG22" s="47">
        <f t="shared" si="18"/>
        <v>0</v>
      </c>
      <c r="BH22" s="47">
        <f t="shared" si="19"/>
        <v>0</v>
      </c>
      <c r="BI22" s="47">
        <v>0</v>
      </c>
      <c r="BJ22" s="47">
        <f t="shared" si="20"/>
        <v>0</v>
      </c>
      <c r="BK22" s="22"/>
      <c r="BL22" s="47">
        <f t="shared" si="21"/>
        <v>0</v>
      </c>
      <c r="BM22" s="47">
        <f t="shared" si="22"/>
        <v>0</v>
      </c>
      <c r="BN22" s="47">
        <f t="shared" si="23"/>
        <v>0</v>
      </c>
      <c r="BO22" s="47">
        <f t="shared" si="24"/>
        <v>0</v>
      </c>
      <c r="BP22" s="47">
        <f t="shared" si="25"/>
        <v>0</v>
      </c>
      <c r="BQ22" s="47">
        <f t="shared" si="26"/>
        <v>0</v>
      </c>
      <c r="BR22" s="47">
        <f t="shared" si="27"/>
        <v>0</v>
      </c>
      <c r="BS22" s="47">
        <f t="shared" si="28"/>
        <v>0</v>
      </c>
      <c r="BT22" s="47">
        <f t="shared" si="40"/>
        <v>0</v>
      </c>
      <c r="BU22" s="47">
        <f t="shared" si="42"/>
        <v>0</v>
      </c>
      <c r="BV22" s="47">
        <f t="shared" si="29"/>
        <v>0</v>
      </c>
      <c r="BW22" s="47">
        <f t="shared" si="41"/>
        <v>0</v>
      </c>
      <c r="BX22" s="47">
        <f t="shared" si="30"/>
        <v>0</v>
      </c>
      <c r="BY22" s="47">
        <f t="shared" si="31"/>
        <v>0</v>
      </c>
      <c r="BZ22" s="47">
        <f t="shared" si="32"/>
        <v>0</v>
      </c>
      <c r="CA22" s="47">
        <f t="shared" si="33"/>
        <v>0</v>
      </c>
      <c r="CB22" s="47">
        <f t="shared" si="34"/>
        <v>0</v>
      </c>
      <c r="CC22" s="47">
        <f t="shared" si="35"/>
        <v>0</v>
      </c>
      <c r="CD22" s="47">
        <f t="shared" si="36"/>
        <v>0</v>
      </c>
      <c r="CE22" s="47">
        <f t="shared" si="36"/>
        <v>0</v>
      </c>
      <c r="CF22" s="47">
        <f t="shared" si="37"/>
        <v>0</v>
      </c>
      <c r="CG22" s="47">
        <f t="shared" si="38"/>
        <v>0</v>
      </c>
      <c r="CH22" s="47">
        <f t="shared" si="39"/>
        <v>0</v>
      </c>
      <c r="CI22" s="46"/>
      <c r="CJ22" s="46"/>
      <c r="CK22" s="46"/>
      <c r="CL22" s="46"/>
      <c r="CM22" s="46"/>
      <c r="CN22" s="22"/>
    </row>
    <row r="23" spans="1:92">
      <c r="A23" s="42">
        <v>1327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46"/>
      <c r="AH23" s="46"/>
      <c r="AI23" s="46"/>
      <c r="AJ23" s="46"/>
      <c r="AK23" s="46"/>
      <c r="AL23" s="46"/>
      <c r="AM23" s="46"/>
      <c r="AN23" s="46"/>
      <c r="AO23" s="46"/>
      <c r="AP23" s="47">
        <f t="shared" si="1"/>
        <v>0</v>
      </c>
      <c r="AQ23" s="47">
        <f t="shared" si="2"/>
        <v>0</v>
      </c>
      <c r="AR23" s="47">
        <f t="shared" si="3"/>
        <v>0</v>
      </c>
      <c r="AS23" s="47">
        <f t="shared" si="4"/>
        <v>0</v>
      </c>
      <c r="AT23" s="47">
        <f t="shared" si="5"/>
        <v>0</v>
      </c>
      <c r="AU23" s="47">
        <f t="shared" si="6"/>
        <v>0</v>
      </c>
      <c r="AV23" s="47">
        <f t="shared" si="7"/>
        <v>0</v>
      </c>
      <c r="AW23" s="47">
        <f t="shared" si="8"/>
        <v>0</v>
      </c>
      <c r="AX23" s="47">
        <f t="shared" si="9"/>
        <v>0</v>
      </c>
      <c r="AY23" s="47">
        <f t="shared" si="10"/>
        <v>0</v>
      </c>
      <c r="AZ23" s="47">
        <f t="shared" si="11"/>
        <v>0</v>
      </c>
      <c r="BA23" s="47">
        <f t="shared" si="12"/>
        <v>0</v>
      </c>
      <c r="BB23" s="47">
        <f t="shared" si="13"/>
        <v>0</v>
      </c>
      <c r="BC23" s="47">
        <f t="shared" si="14"/>
        <v>0</v>
      </c>
      <c r="BD23" s="47">
        <f t="shared" si="15"/>
        <v>0</v>
      </c>
      <c r="BE23" s="47">
        <f t="shared" si="16"/>
        <v>0</v>
      </c>
      <c r="BF23" s="47">
        <f t="shared" si="17"/>
        <v>0</v>
      </c>
      <c r="BG23" s="47">
        <f t="shared" si="18"/>
        <v>0</v>
      </c>
      <c r="BH23" s="47">
        <f t="shared" si="19"/>
        <v>0</v>
      </c>
      <c r="BI23" s="47">
        <v>0</v>
      </c>
      <c r="BJ23" s="47">
        <f t="shared" si="20"/>
        <v>0</v>
      </c>
      <c r="BK23" s="22"/>
      <c r="BL23" s="47">
        <f t="shared" si="21"/>
        <v>0</v>
      </c>
      <c r="BM23" s="47">
        <f t="shared" si="22"/>
        <v>0</v>
      </c>
      <c r="BN23" s="47">
        <f t="shared" si="23"/>
        <v>0</v>
      </c>
      <c r="BO23" s="47">
        <f t="shared" si="24"/>
        <v>0</v>
      </c>
      <c r="BP23" s="47">
        <f t="shared" si="25"/>
        <v>0</v>
      </c>
      <c r="BQ23" s="47">
        <f t="shared" si="26"/>
        <v>0</v>
      </c>
      <c r="BR23" s="47">
        <f t="shared" si="27"/>
        <v>0</v>
      </c>
      <c r="BS23" s="47">
        <f t="shared" si="28"/>
        <v>0</v>
      </c>
      <c r="BT23" s="47">
        <f t="shared" si="40"/>
        <v>0</v>
      </c>
      <c r="BU23" s="47">
        <f t="shared" si="42"/>
        <v>0</v>
      </c>
      <c r="BV23" s="47">
        <f t="shared" si="29"/>
        <v>0</v>
      </c>
      <c r="BW23" s="47">
        <f t="shared" si="41"/>
        <v>0</v>
      </c>
      <c r="BX23" s="47">
        <f t="shared" si="30"/>
        <v>0</v>
      </c>
      <c r="BY23" s="47">
        <f t="shared" si="31"/>
        <v>0</v>
      </c>
      <c r="BZ23" s="47">
        <f t="shared" si="32"/>
        <v>0</v>
      </c>
      <c r="CA23" s="47">
        <f t="shared" si="33"/>
        <v>0</v>
      </c>
      <c r="CB23" s="47">
        <f t="shared" si="34"/>
        <v>0</v>
      </c>
      <c r="CC23" s="47">
        <f t="shared" si="35"/>
        <v>0</v>
      </c>
      <c r="CD23" s="47">
        <f t="shared" si="36"/>
        <v>0</v>
      </c>
      <c r="CE23" s="47">
        <f t="shared" si="36"/>
        <v>0</v>
      </c>
      <c r="CF23" s="47">
        <f t="shared" si="37"/>
        <v>0</v>
      </c>
      <c r="CG23" s="47">
        <f t="shared" si="38"/>
        <v>0</v>
      </c>
      <c r="CH23" s="47">
        <f t="shared" si="39"/>
        <v>0</v>
      </c>
      <c r="CI23" s="46"/>
      <c r="CJ23" s="46"/>
      <c r="CK23" s="46"/>
      <c r="CL23" s="46"/>
      <c r="CM23" s="46"/>
      <c r="CN23" s="22"/>
    </row>
    <row r="24" spans="1:92">
      <c r="A24" s="42">
        <v>1328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46"/>
      <c r="AH24" s="46"/>
      <c r="AI24" s="46"/>
      <c r="AJ24" s="46"/>
      <c r="AK24" s="46"/>
      <c r="AL24" s="46"/>
      <c r="AM24" s="46"/>
      <c r="AN24" s="46"/>
      <c r="AO24" s="46"/>
      <c r="AP24" s="47">
        <f t="shared" si="1"/>
        <v>0</v>
      </c>
      <c r="AQ24" s="47">
        <f t="shared" si="2"/>
        <v>0</v>
      </c>
      <c r="AR24" s="47">
        <f t="shared" si="3"/>
        <v>0</v>
      </c>
      <c r="AS24" s="47">
        <f t="shared" si="4"/>
        <v>0</v>
      </c>
      <c r="AT24" s="47">
        <f t="shared" si="5"/>
        <v>0</v>
      </c>
      <c r="AU24" s="47">
        <f t="shared" si="6"/>
        <v>0</v>
      </c>
      <c r="AV24" s="47">
        <f t="shared" si="7"/>
        <v>0</v>
      </c>
      <c r="AW24" s="47">
        <f t="shared" si="8"/>
        <v>0</v>
      </c>
      <c r="AX24" s="47">
        <f t="shared" si="9"/>
        <v>0</v>
      </c>
      <c r="AY24" s="47">
        <f t="shared" si="10"/>
        <v>0</v>
      </c>
      <c r="AZ24" s="47">
        <f t="shared" si="11"/>
        <v>0</v>
      </c>
      <c r="BA24" s="47">
        <f t="shared" si="12"/>
        <v>0</v>
      </c>
      <c r="BB24" s="47">
        <f t="shared" si="13"/>
        <v>0</v>
      </c>
      <c r="BC24" s="47">
        <f t="shared" si="14"/>
        <v>0</v>
      </c>
      <c r="BD24" s="47">
        <f t="shared" si="15"/>
        <v>0</v>
      </c>
      <c r="BE24" s="47">
        <f t="shared" si="16"/>
        <v>0</v>
      </c>
      <c r="BF24" s="47">
        <f t="shared" si="17"/>
        <v>0</v>
      </c>
      <c r="BG24" s="47">
        <f t="shared" si="18"/>
        <v>0</v>
      </c>
      <c r="BH24" s="47">
        <f t="shared" si="19"/>
        <v>0</v>
      </c>
      <c r="BI24" s="47">
        <v>0</v>
      </c>
      <c r="BJ24" s="47">
        <f t="shared" si="20"/>
        <v>0</v>
      </c>
      <c r="BK24" s="22"/>
      <c r="BL24" s="47">
        <f t="shared" si="21"/>
        <v>0</v>
      </c>
      <c r="BM24" s="47">
        <f t="shared" si="22"/>
        <v>0</v>
      </c>
      <c r="BN24" s="47">
        <f t="shared" si="23"/>
        <v>0</v>
      </c>
      <c r="BO24" s="47">
        <f t="shared" si="24"/>
        <v>0</v>
      </c>
      <c r="BP24" s="47">
        <f t="shared" si="25"/>
        <v>0</v>
      </c>
      <c r="BQ24" s="47">
        <f t="shared" si="26"/>
        <v>0</v>
      </c>
      <c r="BR24" s="47">
        <f t="shared" si="27"/>
        <v>0</v>
      </c>
      <c r="BS24" s="47">
        <f t="shared" si="28"/>
        <v>0</v>
      </c>
      <c r="BT24" s="47">
        <f t="shared" si="40"/>
        <v>0</v>
      </c>
      <c r="BU24" s="47">
        <f t="shared" si="42"/>
        <v>0</v>
      </c>
      <c r="BV24" s="47">
        <f t="shared" si="29"/>
        <v>0</v>
      </c>
      <c r="BW24" s="47">
        <f t="shared" si="41"/>
        <v>0</v>
      </c>
      <c r="BX24" s="47">
        <f t="shared" si="30"/>
        <v>0</v>
      </c>
      <c r="BY24" s="47">
        <f t="shared" si="31"/>
        <v>0</v>
      </c>
      <c r="BZ24" s="47">
        <f t="shared" si="32"/>
        <v>0</v>
      </c>
      <c r="CA24" s="47">
        <f t="shared" si="33"/>
        <v>0</v>
      </c>
      <c r="CB24" s="47">
        <f t="shared" si="34"/>
        <v>0</v>
      </c>
      <c r="CC24" s="47">
        <f t="shared" si="35"/>
        <v>0</v>
      </c>
      <c r="CD24" s="47">
        <f t="shared" si="36"/>
        <v>0</v>
      </c>
      <c r="CE24" s="47">
        <f t="shared" si="36"/>
        <v>0</v>
      </c>
      <c r="CF24" s="47">
        <f t="shared" si="37"/>
        <v>0</v>
      </c>
      <c r="CG24" s="47">
        <f t="shared" si="38"/>
        <v>0</v>
      </c>
      <c r="CH24" s="47">
        <f t="shared" si="39"/>
        <v>0</v>
      </c>
      <c r="CI24" s="46"/>
      <c r="CJ24" s="46"/>
      <c r="CK24" s="46"/>
      <c r="CL24" s="46"/>
      <c r="CM24" s="46"/>
      <c r="CN24" s="22"/>
    </row>
    <row r="25" spans="1:92">
      <c r="A25" s="42">
        <v>1329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46"/>
      <c r="AH25" s="46"/>
      <c r="AI25" s="46"/>
      <c r="AJ25" s="46"/>
      <c r="AK25" s="46"/>
      <c r="AL25" s="46"/>
      <c r="AM25" s="46"/>
      <c r="AN25" s="46"/>
      <c r="AO25" s="46"/>
      <c r="AP25" s="47">
        <f t="shared" si="1"/>
        <v>0</v>
      </c>
      <c r="AQ25" s="47">
        <f t="shared" si="2"/>
        <v>0</v>
      </c>
      <c r="AR25" s="47">
        <f t="shared" si="3"/>
        <v>0</v>
      </c>
      <c r="AS25" s="47">
        <f t="shared" si="4"/>
        <v>0</v>
      </c>
      <c r="AT25" s="47">
        <f t="shared" si="5"/>
        <v>0</v>
      </c>
      <c r="AU25" s="47">
        <f t="shared" si="6"/>
        <v>0</v>
      </c>
      <c r="AV25" s="47">
        <f t="shared" si="7"/>
        <v>0</v>
      </c>
      <c r="AW25" s="47">
        <f t="shared" si="8"/>
        <v>0</v>
      </c>
      <c r="AX25" s="47">
        <f t="shared" si="9"/>
        <v>0</v>
      </c>
      <c r="AY25" s="47">
        <f t="shared" si="10"/>
        <v>0</v>
      </c>
      <c r="AZ25" s="47">
        <f t="shared" si="11"/>
        <v>0</v>
      </c>
      <c r="BA25" s="47">
        <f t="shared" si="12"/>
        <v>0</v>
      </c>
      <c r="BB25" s="47">
        <f t="shared" si="13"/>
        <v>0</v>
      </c>
      <c r="BC25" s="47">
        <f t="shared" si="14"/>
        <v>0</v>
      </c>
      <c r="BD25" s="47">
        <f t="shared" si="15"/>
        <v>0</v>
      </c>
      <c r="BE25" s="47">
        <f t="shared" si="16"/>
        <v>0</v>
      </c>
      <c r="BF25" s="47">
        <f t="shared" si="17"/>
        <v>0</v>
      </c>
      <c r="BG25" s="47">
        <f t="shared" si="18"/>
        <v>0</v>
      </c>
      <c r="BH25" s="47">
        <f t="shared" si="19"/>
        <v>0</v>
      </c>
      <c r="BI25" s="47">
        <v>0</v>
      </c>
      <c r="BJ25" s="47">
        <f t="shared" si="20"/>
        <v>0</v>
      </c>
      <c r="BK25" s="22"/>
      <c r="BL25" s="47">
        <f t="shared" si="21"/>
        <v>0</v>
      </c>
      <c r="BM25" s="47">
        <f t="shared" si="22"/>
        <v>0</v>
      </c>
      <c r="BN25" s="47">
        <f t="shared" si="23"/>
        <v>0</v>
      </c>
      <c r="BO25" s="47">
        <f t="shared" si="24"/>
        <v>0</v>
      </c>
      <c r="BP25" s="47">
        <f t="shared" si="25"/>
        <v>0</v>
      </c>
      <c r="BQ25" s="47">
        <f t="shared" si="26"/>
        <v>0</v>
      </c>
      <c r="BR25" s="47">
        <f t="shared" si="27"/>
        <v>0</v>
      </c>
      <c r="BS25" s="47">
        <f t="shared" si="28"/>
        <v>0</v>
      </c>
      <c r="BT25" s="47">
        <f t="shared" si="40"/>
        <v>0</v>
      </c>
      <c r="BU25" s="47">
        <f t="shared" si="42"/>
        <v>0</v>
      </c>
      <c r="BV25" s="47">
        <f t="shared" si="29"/>
        <v>0</v>
      </c>
      <c r="BW25" s="47">
        <f t="shared" si="41"/>
        <v>0</v>
      </c>
      <c r="BX25" s="47">
        <f t="shared" si="30"/>
        <v>0</v>
      </c>
      <c r="BY25" s="47">
        <f t="shared" si="31"/>
        <v>0</v>
      </c>
      <c r="BZ25" s="47">
        <f t="shared" si="32"/>
        <v>0</v>
      </c>
      <c r="CA25" s="47">
        <f t="shared" si="33"/>
        <v>0</v>
      </c>
      <c r="CB25" s="47">
        <f t="shared" si="34"/>
        <v>0</v>
      </c>
      <c r="CC25" s="47">
        <f t="shared" si="35"/>
        <v>0</v>
      </c>
      <c r="CD25" s="47">
        <f t="shared" si="36"/>
        <v>0</v>
      </c>
      <c r="CE25" s="47">
        <f t="shared" si="36"/>
        <v>0</v>
      </c>
      <c r="CF25" s="47">
        <f t="shared" si="37"/>
        <v>0</v>
      </c>
      <c r="CG25" s="47">
        <f t="shared" si="38"/>
        <v>0</v>
      </c>
      <c r="CH25" s="47">
        <f t="shared" si="39"/>
        <v>0</v>
      </c>
      <c r="CI25" s="46"/>
      <c r="CJ25" s="46"/>
      <c r="CK25" s="46"/>
      <c r="CL25" s="46"/>
      <c r="CM25" s="46"/>
      <c r="CN25" s="22"/>
    </row>
    <row r="26" spans="1:92">
      <c r="A26" s="42">
        <v>1330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46"/>
      <c r="AH26" s="46"/>
      <c r="AI26" s="46"/>
      <c r="AJ26" s="46"/>
      <c r="AK26" s="46"/>
      <c r="AL26" s="46"/>
      <c r="AM26" s="46"/>
      <c r="AN26" s="46"/>
      <c r="AO26" s="46"/>
      <c r="AP26" s="47">
        <f t="shared" si="1"/>
        <v>0</v>
      </c>
      <c r="AQ26" s="47">
        <f t="shared" si="2"/>
        <v>0</v>
      </c>
      <c r="AR26" s="47">
        <f t="shared" si="3"/>
        <v>0</v>
      </c>
      <c r="AS26" s="47">
        <f t="shared" si="4"/>
        <v>0</v>
      </c>
      <c r="AT26" s="47">
        <f t="shared" si="5"/>
        <v>0</v>
      </c>
      <c r="AU26" s="47">
        <f t="shared" si="6"/>
        <v>0</v>
      </c>
      <c r="AV26" s="47">
        <f t="shared" si="7"/>
        <v>0</v>
      </c>
      <c r="AW26" s="47">
        <f t="shared" si="8"/>
        <v>0</v>
      </c>
      <c r="AX26" s="47">
        <f t="shared" si="9"/>
        <v>0</v>
      </c>
      <c r="AY26" s="47">
        <f t="shared" si="10"/>
        <v>0</v>
      </c>
      <c r="AZ26" s="47">
        <f t="shared" si="11"/>
        <v>0</v>
      </c>
      <c r="BA26" s="47">
        <f t="shared" si="12"/>
        <v>0</v>
      </c>
      <c r="BB26" s="47">
        <f t="shared" si="13"/>
        <v>0</v>
      </c>
      <c r="BC26" s="47">
        <f t="shared" si="14"/>
        <v>0</v>
      </c>
      <c r="BD26" s="47">
        <f t="shared" si="15"/>
        <v>0</v>
      </c>
      <c r="BE26" s="47">
        <f t="shared" si="16"/>
        <v>0</v>
      </c>
      <c r="BF26" s="47">
        <f t="shared" si="17"/>
        <v>0</v>
      </c>
      <c r="BG26" s="47">
        <f t="shared" si="18"/>
        <v>0</v>
      </c>
      <c r="BH26" s="47">
        <f t="shared" si="19"/>
        <v>0</v>
      </c>
      <c r="BI26" s="47">
        <v>0</v>
      </c>
      <c r="BJ26" s="47">
        <f t="shared" si="20"/>
        <v>0</v>
      </c>
      <c r="BK26" s="22"/>
      <c r="BL26" s="47">
        <f t="shared" si="21"/>
        <v>0</v>
      </c>
      <c r="BM26" s="47">
        <f t="shared" si="22"/>
        <v>0</v>
      </c>
      <c r="BN26" s="47">
        <f t="shared" si="23"/>
        <v>0</v>
      </c>
      <c r="BO26" s="47">
        <f t="shared" si="24"/>
        <v>0</v>
      </c>
      <c r="BP26" s="47">
        <f t="shared" si="25"/>
        <v>0</v>
      </c>
      <c r="BQ26" s="47">
        <f t="shared" si="26"/>
        <v>0</v>
      </c>
      <c r="BR26" s="47">
        <f t="shared" si="27"/>
        <v>0</v>
      </c>
      <c r="BS26" s="47">
        <f t="shared" si="28"/>
        <v>0</v>
      </c>
      <c r="BT26" s="47">
        <f t="shared" si="40"/>
        <v>0</v>
      </c>
      <c r="BU26" s="47">
        <f t="shared" si="42"/>
        <v>0</v>
      </c>
      <c r="BV26" s="47">
        <f t="shared" si="29"/>
        <v>0</v>
      </c>
      <c r="BW26" s="47">
        <f t="shared" si="41"/>
        <v>0</v>
      </c>
      <c r="BX26" s="47">
        <f t="shared" si="30"/>
        <v>0</v>
      </c>
      <c r="BY26" s="47">
        <f t="shared" si="31"/>
        <v>0</v>
      </c>
      <c r="BZ26" s="47">
        <f t="shared" si="32"/>
        <v>0</v>
      </c>
      <c r="CA26" s="47">
        <f t="shared" si="33"/>
        <v>0</v>
      </c>
      <c r="CB26" s="47">
        <f t="shared" si="34"/>
        <v>0</v>
      </c>
      <c r="CC26" s="47">
        <f t="shared" si="35"/>
        <v>0</v>
      </c>
      <c r="CD26" s="47">
        <f t="shared" si="36"/>
        <v>0</v>
      </c>
      <c r="CE26" s="47">
        <f t="shared" si="36"/>
        <v>0</v>
      </c>
      <c r="CF26" s="47">
        <f t="shared" si="37"/>
        <v>0</v>
      </c>
      <c r="CG26" s="47">
        <f t="shared" si="38"/>
        <v>0</v>
      </c>
      <c r="CH26" s="47">
        <f t="shared" si="39"/>
        <v>0</v>
      </c>
      <c r="CI26" s="46"/>
      <c r="CJ26" s="46"/>
      <c r="CK26" s="46"/>
      <c r="CL26" s="46"/>
      <c r="CM26" s="46"/>
      <c r="CN26" s="22"/>
    </row>
    <row r="27" spans="1:92">
      <c r="A27" s="42">
        <v>1331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46"/>
      <c r="AH27" s="46"/>
      <c r="AI27" s="46"/>
      <c r="AJ27" s="46"/>
      <c r="AK27" s="46"/>
      <c r="AL27" s="46"/>
      <c r="AM27" s="46"/>
      <c r="AN27" s="46"/>
      <c r="AO27" s="46"/>
      <c r="AP27" s="47">
        <f t="shared" si="1"/>
        <v>0</v>
      </c>
      <c r="AQ27" s="47">
        <f t="shared" si="2"/>
        <v>0</v>
      </c>
      <c r="AR27" s="47">
        <f t="shared" si="3"/>
        <v>0</v>
      </c>
      <c r="AS27" s="47">
        <f t="shared" si="4"/>
        <v>0</v>
      </c>
      <c r="AT27" s="47">
        <f t="shared" si="5"/>
        <v>0</v>
      </c>
      <c r="AU27" s="47">
        <f t="shared" si="6"/>
        <v>0</v>
      </c>
      <c r="AV27" s="47">
        <f t="shared" si="7"/>
        <v>0</v>
      </c>
      <c r="AW27" s="47">
        <f t="shared" si="8"/>
        <v>0</v>
      </c>
      <c r="AX27" s="47">
        <f t="shared" si="9"/>
        <v>0</v>
      </c>
      <c r="AY27" s="47">
        <f t="shared" si="10"/>
        <v>0</v>
      </c>
      <c r="AZ27" s="47">
        <f t="shared" si="11"/>
        <v>0</v>
      </c>
      <c r="BA27" s="47">
        <f t="shared" si="12"/>
        <v>0</v>
      </c>
      <c r="BB27" s="47">
        <f t="shared" si="13"/>
        <v>0</v>
      </c>
      <c r="BC27" s="47">
        <f t="shared" si="14"/>
        <v>0</v>
      </c>
      <c r="BD27" s="47">
        <f t="shared" si="15"/>
        <v>0</v>
      </c>
      <c r="BE27" s="47">
        <f t="shared" si="16"/>
        <v>0</v>
      </c>
      <c r="BF27" s="47">
        <f t="shared" si="17"/>
        <v>0</v>
      </c>
      <c r="BG27" s="47">
        <f t="shared" si="18"/>
        <v>0</v>
      </c>
      <c r="BH27" s="47">
        <f t="shared" si="19"/>
        <v>0</v>
      </c>
      <c r="BI27" s="47">
        <v>0</v>
      </c>
      <c r="BJ27" s="47">
        <f t="shared" si="20"/>
        <v>0</v>
      </c>
      <c r="BK27" s="22"/>
      <c r="BL27" s="47">
        <f t="shared" si="21"/>
        <v>0</v>
      </c>
      <c r="BM27" s="47">
        <f t="shared" si="22"/>
        <v>0</v>
      </c>
      <c r="BN27" s="47">
        <f t="shared" si="23"/>
        <v>0</v>
      </c>
      <c r="BO27" s="47">
        <f t="shared" si="24"/>
        <v>0</v>
      </c>
      <c r="BP27" s="47">
        <f t="shared" si="25"/>
        <v>0</v>
      </c>
      <c r="BQ27" s="47">
        <f t="shared" si="26"/>
        <v>0</v>
      </c>
      <c r="BR27" s="47">
        <f t="shared" si="27"/>
        <v>0</v>
      </c>
      <c r="BS27" s="47">
        <f t="shared" si="28"/>
        <v>0</v>
      </c>
      <c r="BT27" s="47">
        <f t="shared" si="40"/>
        <v>0</v>
      </c>
      <c r="BU27" s="47">
        <f t="shared" si="42"/>
        <v>0</v>
      </c>
      <c r="BV27" s="47">
        <f t="shared" si="29"/>
        <v>0</v>
      </c>
      <c r="BW27" s="47">
        <f t="shared" si="41"/>
        <v>0</v>
      </c>
      <c r="BX27" s="47">
        <f t="shared" si="30"/>
        <v>0</v>
      </c>
      <c r="BY27" s="47">
        <f t="shared" si="31"/>
        <v>0</v>
      </c>
      <c r="BZ27" s="47">
        <f t="shared" si="32"/>
        <v>0</v>
      </c>
      <c r="CA27" s="47">
        <f t="shared" si="33"/>
        <v>0</v>
      </c>
      <c r="CB27" s="47">
        <f t="shared" si="34"/>
        <v>0</v>
      </c>
      <c r="CC27" s="47">
        <f t="shared" si="35"/>
        <v>0</v>
      </c>
      <c r="CD27" s="47">
        <f t="shared" si="36"/>
        <v>0</v>
      </c>
      <c r="CE27" s="47">
        <f t="shared" si="36"/>
        <v>0</v>
      </c>
      <c r="CF27" s="47">
        <f t="shared" si="37"/>
        <v>0</v>
      </c>
      <c r="CG27" s="47">
        <f t="shared" si="38"/>
        <v>0</v>
      </c>
      <c r="CH27" s="47">
        <f t="shared" si="39"/>
        <v>0</v>
      </c>
      <c r="CI27" s="46"/>
      <c r="CJ27" s="46"/>
      <c r="CK27" s="46"/>
      <c r="CL27" s="46"/>
      <c r="CM27" s="46"/>
      <c r="CN27" s="22"/>
    </row>
    <row r="28" spans="1:92">
      <c r="A28" s="42">
        <v>1332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46"/>
      <c r="AH28" s="46"/>
      <c r="AI28" s="46"/>
      <c r="AJ28" s="46"/>
      <c r="AK28" s="46"/>
      <c r="AL28" s="46"/>
      <c r="AM28" s="46"/>
      <c r="AN28" s="46"/>
      <c r="AO28" s="46"/>
      <c r="AP28" s="47">
        <f t="shared" si="1"/>
        <v>0</v>
      </c>
      <c r="AQ28" s="47">
        <f t="shared" si="2"/>
        <v>0</v>
      </c>
      <c r="AR28" s="47">
        <f t="shared" si="3"/>
        <v>0</v>
      </c>
      <c r="AS28" s="47">
        <f t="shared" si="4"/>
        <v>0</v>
      </c>
      <c r="AT28" s="47">
        <f t="shared" si="5"/>
        <v>0</v>
      </c>
      <c r="AU28" s="47">
        <f t="shared" si="6"/>
        <v>0</v>
      </c>
      <c r="AV28" s="47">
        <f t="shared" si="7"/>
        <v>0</v>
      </c>
      <c r="AW28" s="47">
        <f t="shared" si="8"/>
        <v>0</v>
      </c>
      <c r="AX28" s="47">
        <f t="shared" si="9"/>
        <v>0</v>
      </c>
      <c r="AY28" s="47">
        <f t="shared" si="10"/>
        <v>0</v>
      </c>
      <c r="AZ28" s="47">
        <f t="shared" si="11"/>
        <v>0</v>
      </c>
      <c r="BA28" s="47">
        <f t="shared" si="12"/>
        <v>0</v>
      </c>
      <c r="BB28" s="47">
        <f t="shared" si="13"/>
        <v>0</v>
      </c>
      <c r="BC28" s="47">
        <f t="shared" si="14"/>
        <v>0</v>
      </c>
      <c r="BD28" s="47">
        <f t="shared" si="15"/>
        <v>0</v>
      </c>
      <c r="BE28" s="47">
        <f t="shared" si="16"/>
        <v>0</v>
      </c>
      <c r="BF28" s="47">
        <f t="shared" si="17"/>
        <v>0</v>
      </c>
      <c r="BG28" s="47">
        <f t="shared" si="18"/>
        <v>0</v>
      </c>
      <c r="BH28" s="47">
        <f t="shared" si="19"/>
        <v>0</v>
      </c>
      <c r="BI28" s="47">
        <v>0</v>
      </c>
      <c r="BJ28" s="47">
        <f t="shared" si="20"/>
        <v>0</v>
      </c>
      <c r="BK28" s="22"/>
      <c r="BL28" s="47">
        <f t="shared" si="21"/>
        <v>0</v>
      </c>
      <c r="BM28" s="47">
        <f t="shared" si="22"/>
        <v>0</v>
      </c>
      <c r="BN28" s="47">
        <f t="shared" si="23"/>
        <v>0</v>
      </c>
      <c r="BO28" s="47">
        <f t="shared" si="24"/>
        <v>0</v>
      </c>
      <c r="BP28" s="47">
        <f t="shared" si="25"/>
        <v>0</v>
      </c>
      <c r="BQ28" s="47">
        <f t="shared" si="26"/>
        <v>0</v>
      </c>
      <c r="BR28" s="47">
        <f t="shared" si="27"/>
        <v>0</v>
      </c>
      <c r="BS28" s="47">
        <f t="shared" si="28"/>
        <v>0</v>
      </c>
      <c r="BT28" s="47">
        <f t="shared" si="40"/>
        <v>0</v>
      </c>
      <c r="BU28" s="47">
        <f t="shared" si="42"/>
        <v>0</v>
      </c>
      <c r="BV28" s="47">
        <f t="shared" si="29"/>
        <v>0</v>
      </c>
      <c r="BW28" s="47">
        <f t="shared" si="41"/>
        <v>0</v>
      </c>
      <c r="BX28" s="47">
        <f t="shared" si="30"/>
        <v>0</v>
      </c>
      <c r="BY28" s="47">
        <f t="shared" si="31"/>
        <v>0</v>
      </c>
      <c r="BZ28" s="47">
        <f t="shared" si="32"/>
        <v>0</v>
      </c>
      <c r="CA28" s="47">
        <f t="shared" si="33"/>
        <v>0</v>
      </c>
      <c r="CB28" s="47">
        <f t="shared" si="34"/>
        <v>0</v>
      </c>
      <c r="CC28" s="47">
        <f t="shared" si="35"/>
        <v>0</v>
      </c>
      <c r="CD28" s="47">
        <f t="shared" si="36"/>
        <v>0</v>
      </c>
      <c r="CE28" s="47">
        <f t="shared" si="36"/>
        <v>0</v>
      </c>
      <c r="CF28" s="47">
        <f t="shared" si="37"/>
        <v>0</v>
      </c>
      <c r="CG28" s="47">
        <f t="shared" si="38"/>
        <v>0</v>
      </c>
      <c r="CH28" s="47">
        <f t="shared" si="39"/>
        <v>0</v>
      </c>
      <c r="CI28" s="46"/>
      <c r="CJ28" s="46"/>
      <c r="CK28" s="46"/>
      <c r="CL28" s="46"/>
      <c r="CM28" s="46"/>
      <c r="CN28" s="22"/>
    </row>
    <row r="29" spans="1:92">
      <c r="A29" s="42">
        <v>1333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46"/>
      <c r="AH29" s="46"/>
      <c r="AI29" s="46"/>
      <c r="AJ29" s="46"/>
      <c r="AK29" s="46"/>
      <c r="AL29" s="46"/>
      <c r="AM29" s="46"/>
      <c r="AN29" s="46"/>
      <c r="AO29" s="46"/>
      <c r="AP29" s="47">
        <f t="shared" si="1"/>
        <v>0</v>
      </c>
      <c r="AQ29" s="47">
        <f t="shared" si="2"/>
        <v>0</v>
      </c>
      <c r="AR29" s="47">
        <f t="shared" si="3"/>
        <v>0</v>
      </c>
      <c r="AS29" s="47">
        <f t="shared" si="4"/>
        <v>0</v>
      </c>
      <c r="AT29" s="47">
        <f t="shared" si="5"/>
        <v>0</v>
      </c>
      <c r="AU29" s="47">
        <f t="shared" si="6"/>
        <v>0</v>
      </c>
      <c r="AV29" s="47">
        <f t="shared" si="7"/>
        <v>0</v>
      </c>
      <c r="AW29" s="47">
        <f t="shared" si="8"/>
        <v>0</v>
      </c>
      <c r="AX29" s="47">
        <f t="shared" si="9"/>
        <v>0</v>
      </c>
      <c r="AY29" s="47">
        <f t="shared" si="10"/>
        <v>0</v>
      </c>
      <c r="AZ29" s="47">
        <f t="shared" si="11"/>
        <v>0</v>
      </c>
      <c r="BA29" s="47">
        <f t="shared" si="12"/>
        <v>0</v>
      </c>
      <c r="BB29" s="47">
        <f t="shared" si="13"/>
        <v>0</v>
      </c>
      <c r="BC29" s="47">
        <f t="shared" si="14"/>
        <v>0</v>
      </c>
      <c r="BD29" s="47">
        <f t="shared" si="15"/>
        <v>0</v>
      </c>
      <c r="BE29" s="47">
        <f t="shared" si="16"/>
        <v>0</v>
      </c>
      <c r="BF29" s="47">
        <f t="shared" si="17"/>
        <v>0</v>
      </c>
      <c r="BG29" s="47">
        <f t="shared" si="18"/>
        <v>0</v>
      </c>
      <c r="BH29" s="47">
        <f t="shared" si="19"/>
        <v>0</v>
      </c>
      <c r="BI29" s="47">
        <v>0</v>
      </c>
      <c r="BJ29" s="47">
        <f t="shared" si="20"/>
        <v>0</v>
      </c>
      <c r="BK29" s="22"/>
      <c r="BL29" s="47">
        <f t="shared" si="21"/>
        <v>0</v>
      </c>
      <c r="BM29" s="47">
        <f t="shared" si="22"/>
        <v>0</v>
      </c>
      <c r="BN29" s="47">
        <f t="shared" si="23"/>
        <v>0</v>
      </c>
      <c r="BO29" s="47">
        <f t="shared" si="24"/>
        <v>0</v>
      </c>
      <c r="BP29" s="47">
        <f t="shared" si="25"/>
        <v>0</v>
      </c>
      <c r="BQ29" s="47">
        <f t="shared" si="26"/>
        <v>0</v>
      </c>
      <c r="BR29" s="47">
        <f t="shared" si="27"/>
        <v>0</v>
      </c>
      <c r="BS29" s="47">
        <f t="shared" si="28"/>
        <v>0</v>
      </c>
      <c r="BT29" s="47">
        <f t="shared" si="40"/>
        <v>0</v>
      </c>
      <c r="BU29" s="47">
        <f t="shared" si="42"/>
        <v>0</v>
      </c>
      <c r="BV29" s="47">
        <f t="shared" si="29"/>
        <v>0</v>
      </c>
      <c r="BW29" s="47">
        <f t="shared" si="41"/>
        <v>0</v>
      </c>
      <c r="BX29" s="47">
        <f t="shared" si="30"/>
        <v>0</v>
      </c>
      <c r="BY29" s="47">
        <f t="shared" si="31"/>
        <v>0</v>
      </c>
      <c r="BZ29" s="47">
        <f t="shared" si="32"/>
        <v>0</v>
      </c>
      <c r="CA29" s="47">
        <f t="shared" si="33"/>
        <v>0</v>
      </c>
      <c r="CB29" s="47">
        <f t="shared" si="34"/>
        <v>0</v>
      </c>
      <c r="CC29" s="47">
        <f t="shared" si="35"/>
        <v>0</v>
      </c>
      <c r="CD29" s="47">
        <f t="shared" si="36"/>
        <v>0</v>
      </c>
      <c r="CE29" s="47">
        <f t="shared" si="36"/>
        <v>0</v>
      </c>
      <c r="CF29" s="47">
        <f t="shared" si="37"/>
        <v>0</v>
      </c>
      <c r="CG29" s="47">
        <f t="shared" si="38"/>
        <v>0</v>
      </c>
      <c r="CH29" s="47">
        <f t="shared" si="39"/>
        <v>0</v>
      </c>
      <c r="CI29" s="46"/>
      <c r="CJ29" s="46"/>
      <c r="CK29" s="46"/>
      <c r="CL29" s="46"/>
      <c r="CM29" s="46"/>
      <c r="CN29" s="22"/>
    </row>
    <row r="30" spans="1:92">
      <c r="A30" s="42">
        <v>1334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46"/>
      <c r="AH30" s="46"/>
      <c r="AI30" s="46"/>
      <c r="AJ30" s="46"/>
      <c r="AK30" s="46"/>
      <c r="AL30" s="46"/>
      <c r="AM30" s="46"/>
      <c r="AN30" s="46"/>
      <c r="AO30" s="46"/>
      <c r="AP30" s="47">
        <f t="shared" si="1"/>
        <v>0</v>
      </c>
      <c r="AQ30" s="47">
        <f t="shared" si="2"/>
        <v>0</v>
      </c>
      <c r="AR30" s="47">
        <f t="shared" si="3"/>
        <v>0</v>
      </c>
      <c r="AS30" s="47">
        <f t="shared" si="4"/>
        <v>0</v>
      </c>
      <c r="AT30" s="47">
        <f t="shared" si="5"/>
        <v>0</v>
      </c>
      <c r="AU30" s="47">
        <f t="shared" si="6"/>
        <v>0</v>
      </c>
      <c r="AV30" s="47">
        <f t="shared" si="7"/>
        <v>0</v>
      </c>
      <c r="AW30" s="47">
        <f t="shared" si="8"/>
        <v>0</v>
      </c>
      <c r="AX30" s="47">
        <f t="shared" si="9"/>
        <v>0</v>
      </c>
      <c r="AY30" s="47">
        <f t="shared" si="10"/>
        <v>0</v>
      </c>
      <c r="AZ30" s="47">
        <f t="shared" si="11"/>
        <v>0</v>
      </c>
      <c r="BA30" s="47">
        <f t="shared" si="12"/>
        <v>0</v>
      </c>
      <c r="BB30" s="47">
        <f t="shared" si="13"/>
        <v>0</v>
      </c>
      <c r="BC30" s="47">
        <f t="shared" si="14"/>
        <v>0</v>
      </c>
      <c r="BD30" s="47">
        <f t="shared" si="15"/>
        <v>0</v>
      </c>
      <c r="BE30" s="47">
        <f t="shared" si="16"/>
        <v>0</v>
      </c>
      <c r="BF30" s="47">
        <f t="shared" si="17"/>
        <v>0</v>
      </c>
      <c r="BG30" s="47">
        <f t="shared" si="18"/>
        <v>0</v>
      </c>
      <c r="BH30" s="47">
        <f t="shared" si="19"/>
        <v>0</v>
      </c>
      <c r="BI30" s="47">
        <v>0</v>
      </c>
      <c r="BJ30" s="47">
        <f t="shared" si="20"/>
        <v>0</v>
      </c>
      <c r="BK30" s="22"/>
      <c r="BL30" s="47">
        <f t="shared" si="21"/>
        <v>0</v>
      </c>
      <c r="BM30" s="47">
        <f t="shared" si="22"/>
        <v>0</v>
      </c>
      <c r="BN30" s="47">
        <f t="shared" si="23"/>
        <v>0</v>
      </c>
      <c r="BO30" s="47">
        <f t="shared" si="24"/>
        <v>0</v>
      </c>
      <c r="BP30" s="47">
        <f t="shared" si="25"/>
        <v>0</v>
      </c>
      <c r="BQ30" s="47">
        <f t="shared" si="26"/>
        <v>0</v>
      </c>
      <c r="BR30" s="47">
        <f t="shared" si="27"/>
        <v>0</v>
      </c>
      <c r="BS30" s="47">
        <f t="shared" si="28"/>
        <v>0</v>
      </c>
      <c r="BT30" s="47">
        <f t="shared" si="40"/>
        <v>0</v>
      </c>
      <c r="BU30" s="47">
        <f t="shared" si="42"/>
        <v>0</v>
      </c>
      <c r="BV30" s="47">
        <f t="shared" si="29"/>
        <v>0</v>
      </c>
      <c r="BW30" s="47">
        <f t="shared" si="41"/>
        <v>0</v>
      </c>
      <c r="BX30" s="47">
        <f t="shared" si="30"/>
        <v>0</v>
      </c>
      <c r="BY30" s="47">
        <f t="shared" si="31"/>
        <v>0</v>
      </c>
      <c r="BZ30" s="47">
        <f t="shared" si="32"/>
        <v>0</v>
      </c>
      <c r="CA30" s="47">
        <f t="shared" si="33"/>
        <v>0</v>
      </c>
      <c r="CB30" s="47">
        <f t="shared" si="34"/>
        <v>0</v>
      </c>
      <c r="CC30" s="47">
        <f t="shared" si="35"/>
        <v>0</v>
      </c>
      <c r="CD30" s="47">
        <f t="shared" si="36"/>
        <v>0</v>
      </c>
      <c r="CE30" s="47">
        <f t="shared" si="36"/>
        <v>0</v>
      </c>
      <c r="CF30" s="47">
        <f t="shared" si="37"/>
        <v>0</v>
      </c>
      <c r="CG30" s="47">
        <f t="shared" si="38"/>
        <v>0</v>
      </c>
      <c r="CH30" s="47">
        <f t="shared" si="39"/>
        <v>0</v>
      </c>
      <c r="CI30" s="46"/>
      <c r="CJ30" s="46"/>
      <c r="CK30" s="46"/>
      <c r="CL30" s="46"/>
      <c r="CM30" s="46"/>
      <c r="CN30" s="22"/>
    </row>
    <row r="31" spans="1:92">
      <c r="A31" s="42">
        <v>1335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46"/>
      <c r="AH31" s="46"/>
      <c r="AI31" s="46"/>
      <c r="AJ31" s="46"/>
      <c r="AK31" s="46"/>
      <c r="AL31" s="46"/>
      <c r="AM31" s="46"/>
      <c r="AN31" s="46"/>
      <c r="AO31" s="46"/>
      <c r="AP31" s="47">
        <f t="shared" si="1"/>
        <v>0</v>
      </c>
      <c r="AQ31" s="47">
        <f t="shared" si="2"/>
        <v>0</v>
      </c>
      <c r="AR31" s="47">
        <f t="shared" si="3"/>
        <v>0</v>
      </c>
      <c r="AS31" s="47">
        <f t="shared" si="4"/>
        <v>0</v>
      </c>
      <c r="AT31" s="47">
        <f t="shared" si="5"/>
        <v>0</v>
      </c>
      <c r="AU31" s="47">
        <f t="shared" si="6"/>
        <v>0</v>
      </c>
      <c r="AV31" s="47">
        <f t="shared" si="7"/>
        <v>0</v>
      </c>
      <c r="AW31" s="47">
        <f t="shared" si="8"/>
        <v>0</v>
      </c>
      <c r="AX31" s="47">
        <f t="shared" si="9"/>
        <v>0</v>
      </c>
      <c r="AY31" s="47">
        <f t="shared" si="10"/>
        <v>0</v>
      </c>
      <c r="AZ31" s="47">
        <f t="shared" si="11"/>
        <v>0</v>
      </c>
      <c r="BA31" s="47">
        <f t="shared" si="12"/>
        <v>0</v>
      </c>
      <c r="BB31" s="47">
        <f t="shared" si="13"/>
        <v>0</v>
      </c>
      <c r="BC31" s="47">
        <f t="shared" si="14"/>
        <v>0</v>
      </c>
      <c r="BD31" s="47">
        <f t="shared" si="15"/>
        <v>0</v>
      </c>
      <c r="BE31" s="47">
        <f t="shared" si="16"/>
        <v>0</v>
      </c>
      <c r="BF31" s="47">
        <f t="shared" si="17"/>
        <v>0</v>
      </c>
      <c r="BG31" s="47">
        <f t="shared" si="18"/>
        <v>0</v>
      </c>
      <c r="BH31" s="47">
        <f t="shared" si="19"/>
        <v>0</v>
      </c>
      <c r="BI31" s="47">
        <v>0</v>
      </c>
      <c r="BJ31" s="47">
        <f t="shared" si="20"/>
        <v>0</v>
      </c>
      <c r="BK31" s="22"/>
      <c r="BL31" s="47">
        <f t="shared" si="21"/>
        <v>0</v>
      </c>
      <c r="BM31" s="47">
        <f t="shared" si="22"/>
        <v>0</v>
      </c>
      <c r="BN31" s="47">
        <f t="shared" si="23"/>
        <v>0</v>
      </c>
      <c r="BO31" s="47">
        <f t="shared" si="24"/>
        <v>0</v>
      </c>
      <c r="BP31" s="47">
        <f t="shared" si="25"/>
        <v>0</v>
      </c>
      <c r="BQ31" s="47">
        <f t="shared" si="26"/>
        <v>0</v>
      </c>
      <c r="BR31" s="47">
        <f t="shared" si="27"/>
        <v>0</v>
      </c>
      <c r="BS31" s="47">
        <f t="shared" si="28"/>
        <v>0</v>
      </c>
      <c r="BT31" s="47">
        <f t="shared" si="40"/>
        <v>0</v>
      </c>
      <c r="BU31" s="47">
        <f t="shared" si="42"/>
        <v>0</v>
      </c>
      <c r="BV31" s="47">
        <f t="shared" si="29"/>
        <v>0</v>
      </c>
      <c r="BW31" s="47">
        <f t="shared" si="41"/>
        <v>0</v>
      </c>
      <c r="BX31" s="47">
        <f t="shared" si="30"/>
        <v>0</v>
      </c>
      <c r="BY31" s="47">
        <f t="shared" si="31"/>
        <v>0</v>
      </c>
      <c r="BZ31" s="47">
        <f t="shared" si="32"/>
        <v>0</v>
      </c>
      <c r="CA31" s="47">
        <f t="shared" si="33"/>
        <v>0</v>
      </c>
      <c r="CB31" s="47">
        <f t="shared" si="34"/>
        <v>0</v>
      </c>
      <c r="CC31" s="47">
        <f t="shared" si="35"/>
        <v>0</v>
      </c>
      <c r="CD31" s="47">
        <f t="shared" si="36"/>
        <v>0</v>
      </c>
      <c r="CE31" s="47">
        <f t="shared" si="36"/>
        <v>0</v>
      </c>
      <c r="CF31" s="47">
        <f t="shared" si="37"/>
        <v>0</v>
      </c>
      <c r="CG31" s="47">
        <f t="shared" si="38"/>
        <v>0</v>
      </c>
      <c r="CH31" s="47">
        <f t="shared" si="39"/>
        <v>0</v>
      </c>
      <c r="CI31" s="46"/>
      <c r="CJ31" s="46"/>
      <c r="CK31" s="46"/>
      <c r="CL31" s="46"/>
      <c r="CM31" s="46"/>
      <c r="CN31" s="22"/>
    </row>
    <row r="32" spans="1:92">
      <c r="A32" s="42">
        <v>1336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46"/>
      <c r="AH32" s="46"/>
      <c r="AI32" s="46"/>
      <c r="AJ32" s="46"/>
      <c r="AK32" s="46"/>
      <c r="AL32" s="46"/>
      <c r="AM32" s="46"/>
      <c r="AN32" s="46"/>
      <c r="AO32" s="46"/>
      <c r="AP32" s="47">
        <f t="shared" si="1"/>
        <v>0</v>
      </c>
      <c r="AQ32" s="47">
        <f t="shared" si="2"/>
        <v>0</v>
      </c>
      <c r="AR32" s="47">
        <f t="shared" si="3"/>
        <v>0</v>
      </c>
      <c r="AS32" s="47">
        <f t="shared" si="4"/>
        <v>0</v>
      </c>
      <c r="AT32" s="47">
        <f t="shared" si="5"/>
        <v>0</v>
      </c>
      <c r="AU32" s="47">
        <f t="shared" si="6"/>
        <v>0</v>
      </c>
      <c r="AV32" s="47">
        <f t="shared" si="7"/>
        <v>0</v>
      </c>
      <c r="AW32" s="47">
        <f t="shared" si="8"/>
        <v>0</v>
      </c>
      <c r="AX32" s="47">
        <f t="shared" si="9"/>
        <v>0</v>
      </c>
      <c r="AY32" s="47">
        <f t="shared" si="10"/>
        <v>0</v>
      </c>
      <c r="AZ32" s="47">
        <f t="shared" si="11"/>
        <v>0</v>
      </c>
      <c r="BA32" s="47">
        <f t="shared" si="12"/>
        <v>0</v>
      </c>
      <c r="BB32" s="47">
        <f t="shared" si="13"/>
        <v>0</v>
      </c>
      <c r="BC32" s="47">
        <f t="shared" si="14"/>
        <v>0</v>
      </c>
      <c r="BD32" s="47">
        <f t="shared" si="15"/>
        <v>0</v>
      </c>
      <c r="BE32" s="47">
        <f t="shared" si="16"/>
        <v>0</v>
      </c>
      <c r="BF32" s="47">
        <f t="shared" si="17"/>
        <v>0</v>
      </c>
      <c r="BG32" s="47">
        <f t="shared" si="18"/>
        <v>0</v>
      </c>
      <c r="BH32" s="47">
        <f t="shared" si="19"/>
        <v>0</v>
      </c>
      <c r="BI32" s="47">
        <v>0</v>
      </c>
      <c r="BJ32" s="47">
        <f t="shared" si="20"/>
        <v>0</v>
      </c>
      <c r="BK32" s="22"/>
      <c r="BL32" s="47">
        <f t="shared" si="21"/>
        <v>0</v>
      </c>
      <c r="BM32" s="47">
        <f t="shared" si="22"/>
        <v>0</v>
      </c>
      <c r="BN32" s="47">
        <f t="shared" si="23"/>
        <v>0</v>
      </c>
      <c r="BO32" s="47">
        <f t="shared" si="24"/>
        <v>0</v>
      </c>
      <c r="BP32" s="47">
        <f t="shared" si="25"/>
        <v>0</v>
      </c>
      <c r="BQ32" s="47">
        <f t="shared" si="26"/>
        <v>0</v>
      </c>
      <c r="BR32" s="47">
        <f t="shared" si="27"/>
        <v>0</v>
      </c>
      <c r="BS32" s="47">
        <f t="shared" si="28"/>
        <v>0</v>
      </c>
      <c r="BT32" s="47">
        <f t="shared" si="40"/>
        <v>0</v>
      </c>
      <c r="BU32" s="47">
        <f t="shared" si="42"/>
        <v>0</v>
      </c>
      <c r="BV32" s="47">
        <f t="shared" si="29"/>
        <v>0</v>
      </c>
      <c r="BW32" s="47">
        <f t="shared" si="41"/>
        <v>0</v>
      </c>
      <c r="BX32" s="47">
        <f t="shared" si="30"/>
        <v>0</v>
      </c>
      <c r="BY32" s="47">
        <f t="shared" si="31"/>
        <v>0</v>
      </c>
      <c r="BZ32" s="47">
        <f t="shared" si="32"/>
        <v>0</v>
      </c>
      <c r="CA32" s="47">
        <f t="shared" si="33"/>
        <v>0</v>
      </c>
      <c r="CB32" s="47">
        <f t="shared" si="34"/>
        <v>0</v>
      </c>
      <c r="CC32" s="47">
        <f t="shared" si="35"/>
        <v>0</v>
      </c>
      <c r="CD32" s="47">
        <f t="shared" si="36"/>
        <v>0</v>
      </c>
      <c r="CE32" s="47">
        <f t="shared" si="36"/>
        <v>0</v>
      </c>
      <c r="CF32" s="47">
        <f t="shared" si="37"/>
        <v>0</v>
      </c>
      <c r="CG32" s="47">
        <f t="shared" si="38"/>
        <v>0</v>
      </c>
      <c r="CH32" s="47">
        <f t="shared" si="39"/>
        <v>0</v>
      </c>
      <c r="CI32" s="46"/>
      <c r="CJ32" s="46"/>
      <c r="CK32" s="46"/>
      <c r="CL32" s="46"/>
      <c r="CM32" s="46"/>
      <c r="CN32" s="22"/>
    </row>
    <row r="33" spans="1:92">
      <c r="A33" s="42">
        <v>1337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46"/>
      <c r="AH33" s="46"/>
      <c r="AI33" s="46"/>
      <c r="AJ33" s="46"/>
      <c r="AK33" s="46"/>
      <c r="AL33" s="46"/>
      <c r="AM33" s="46"/>
      <c r="AN33" s="46"/>
      <c r="AO33" s="46"/>
      <c r="AP33" s="47">
        <f t="shared" si="1"/>
        <v>0</v>
      </c>
      <c r="AQ33" s="47">
        <f t="shared" si="2"/>
        <v>0</v>
      </c>
      <c r="AR33" s="47">
        <f t="shared" si="3"/>
        <v>0</v>
      </c>
      <c r="AS33" s="47">
        <f t="shared" si="4"/>
        <v>0</v>
      </c>
      <c r="AT33" s="47">
        <f t="shared" si="5"/>
        <v>0</v>
      </c>
      <c r="AU33" s="47">
        <f t="shared" si="6"/>
        <v>0</v>
      </c>
      <c r="AV33" s="47">
        <f t="shared" si="7"/>
        <v>0</v>
      </c>
      <c r="AW33" s="47">
        <f t="shared" si="8"/>
        <v>0</v>
      </c>
      <c r="AX33" s="47">
        <f t="shared" si="9"/>
        <v>0</v>
      </c>
      <c r="AY33" s="47">
        <f t="shared" si="10"/>
        <v>0</v>
      </c>
      <c r="AZ33" s="47">
        <f t="shared" si="11"/>
        <v>0</v>
      </c>
      <c r="BA33" s="47">
        <f t="shared" si="12"/>
        <v>0</v>
      </c>
      <c r="BB33" s="47">
        <f t="shared" si="13"/>
        <v>0</v>
      </c>
      <c r="BC33" s="47">
        <f t="shared" si="14"/>
        <v>0</v>
      </c>
      <c r="BD33" s="47">
        <f t="shared" si="15"/>
        <v>0</v>
      </c>
      <c r="BE33" s="47">
        <f t="shared" si="16"/>
        <v>0</v>
      </c>
      <c r="BF33" s="47">
        <f t="shared" si="17"/>
        <v>0</v>
      </c>
      <c r="BG33" s="47">
        <f t="shared" si="18"/>
        <v>0</v>
      </c>
      <c r="BH33" s="47">
        <f t="shared" si="19"/>
        <v>0</v>
      </c>
      <c r="BI33" s="47">
        <v>0</v>
      </c>
      <c r="BJ33" s="47">
        <f t="shared" si="20"/>
        <v>0</v>
      </c>
      <c r="BK33" s="22"/>
      <c r="BL33" s="47">
        <f t="shared" si="21"/>
        <v>0</v>
      </c>
      <c r="BM33" s="47">
        <f t="shared" si="22"/>
        <v>0</v>
      </c>
      <c r="BN33" s="47">
        <f t="shared" si="23"/>
        <v>0</v>
      </c>
      <c r="BO33" s="47">
        <f t="shared" si="24"/>
        <v>0</v>
      </c>
      <c r="BP33" s="47">
        <f t="shared" si="25"/>
        <v>0</v>
      </c>
      <c r="BQ33" s="47">
        <f t="shared" si="26"/>
        <v>0</v>
      </c>
      <c r="BR33" s="47">
        <f t="shared" si="27"/>
        <v>0</v>
      </c>
      <c r="BS33" s="47">
        <f t="shared" si="28"/>
        <v>0</v>
      </c>
      <c r="BT33" s="47">
        <f t="shared" si="40"/>
        <v>0</v>
      </c>
      <c r="BU33" s="47">
        <f t="shared" si="42"/>
        <v>0</v>
      </c>
      <c r="BV33" s="47">
        <f t="shared" si="29"/>
        <v>0</v>
      </c>
      <c r="BW33" s="47">
        <f t="shared" si="41"/>
        <v>0</v>
      </c>
      <c r="BX33" s="47">
        <f t="shared" si="30"/>
        <v>0</v>
      </c>
      <c r="BY33" s="47">
        <f t="shared" si="31"/>
        <v>0</v>
      </c>
      <c r="BZ33" s="47">
        <f t="shared" si="32"/>
        <v>0</v>
      </c>
      <c r="CA33" s="47">
        <f t="shared" si="33"/>
        <v>0</v>
      </c>
      <c r="CB33" s="47">
        <f t="shared" si="34"/>
        <v>0</v>
      </c>
      <c r="CC33" s="47">
        <f t="shared" si="35"/>
        <v>0</v>
      </c>
      <c r="CD33" s="47">
        <f t="shared" si="36"/>
        <v>0</v>
      </c>
      <c r="CE33" s="47">
        <f t="shared" si="36"/>
        <v>0</v>
      </c>
      <c r="CF33" s="47">
        <f t="shared" si="37"/>
        <v>0</v>
      </c>
      <c r="CG33" s="47">
        <f t="shared" si="38"/>
        <v>0</v>
      </c>
      <c r="CH33" s="47">
        <f t="shared" si="39"/>
        <v>0</v>
      </c>
      <c r="CI33" s="46"/>
      <c r="CJ33" s="46"/>
      <c r="CK33" s="46"/>
      <c r="CL33" s="46"/>
      <c r="CM33" s="46"/>
      <c r="CN33" s="22"/>
    </row>
    <row r="34" spans="1:92">
      <c r="A34" s="42">
        <v>1338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46"/>
      <c r="AH34" s="46"/>
      <c r="AI34" s="46"/>
      <c r="AJ34" s="46"/>
      <c r="AK34" s="46"/>
      <c r="AL34" s="46"/>
      <c r="AM34" s="46"/>
      <c r="AN34" s="46"/>
      <c r="AO34" s="46"/>
      <c r="AP34" s="47">
        <f t="shared" si="1"/>
        <v>0</v>
      </c>
      <c r="AQ34" s="47">
        <f t="shared" si="2"/>
        <v>0</v>
      </c>
      <c r="AR34" s="47">
        <f t="shared" si="3"/>
        <v>0</v>
      </c>
      <c r="AS34" s="47">
        <f t="shared" si="4"/>
        <v>0</v>
      </c>
      <c r="AT34" s="47">
        <f t="shared" si="5"/>
        <v>0</v>
      </c>
      <c r="AU34" s="47">
        <f t="shared" si="6"/>
        <v>0</v>
      </c>
      <c r="AV34" s="47">
        <f t="shared" si="7"/>
        <v>0</v>
      </c>
      <c r="AW34" s="47">
        <f t="shared" si="8"/>
        <v>0</v>
      </c>
      <c r="AX34" s="47">
        <f t="shared" si="9"/>
        <v>0</v>
      </c>
      <c r="AY34" s="47">
        <f t="shared" si="10"/>
        <v>0</v>
      </c>
      <c r="AZ34" s="47">
        <f t="shared" si="11"/>
        <v>0</v>
      </c>
      <c r="BA34" s="47">
        <f t="shared" si="12"/>
        <v>0</v>
      </c>
      <c r="BB34" s="47">
        <f t="shared" si="13"/>
        <v>0</v>
      </c>
      <c r="BC34" s="47">
        <f t="shared" si="14"/>
        <v>0</v>
      </c>
      <c r="BD34" s="47">
        <f t="shared" si="15"/>
        <v>0</v>
      </c>
      <c r="BE34" s="47">
        <f t="shared" si="16"/>
        <v>0</v>
      </c>
      <c r="BF34" s="47">
        <f t="shared" si="17"/>
        <v>0</v>
      </c>
      <c r="BG34" s="47">
        <f t="shared" si="18"/>
        <v>0</v>
      </c>
      <c r="BH34" s="47">
        <f t="shared" si="19"/>
        <v>0</v>
      </c>
      <c r="BI34" s="47">
        <v>0</v>
      </c>
      <c r="BJ34" s="47">
        <f t="shared" si="20"/>
        <v>0</v>
      </c>
      <c r="BK34" s="22"/>
      <c r="BL34" s="47">
        <f t="shared" si="21"/>
        <v>0</v>
      </c>
      <c r="BM34" s="47">
        <f t="shared" si="22"/>
        <v>0</v>
      </c>
      <c r="BN34" s="47">
        <f t="shared" si="23"/>
        <v>0</v>
      </c>
      <c r="BO34" s="47">
        <f t="shared" si="24"/>
        <v>0</v>
      </c>
      <c r="BP34" s="47">
        <f t="shared" si="25"/>
        <v>0</v>
      </c>
      <c r="BQ34" s="47">
        <f t="shared" si="26"/>
        <v>0</v>
      </c>
      <c r="BR34" s="47">
        <f t="shared" si="27"/>
        <v>0</v>
      </c>
      <c r="BS34" s="47">
        <f t="shared" si="28"/>
        <v>0</v>
      </c>
      <c r="BT34" s="47">
        <f t="shared" si="40"/>
        <v>0</v>
      </c>
      <c r="BU34" s="47">
        <f t="shared" si="42"/>
        <v>0</v>
      </c>
      <c r="BV34" s="47">
        <f t="shared" si="29"/>
        <v>0</v>
      </c>
      <c r="BW34" s="47">
        <f t="shared" si="41"/>
        <v>0</v>
      </c>
      <c r="BX34" s="47">
        <f t="shared" si="30"/>
        <v>0</v>
      </c>
      <c r="BY34" s="47">
        <f t="shared" si="31"/>
        <v>0</v>
      </c>
      <c r="BZ34" s="47">
        <f t="shared" si="32"/>
        <v>0</v>
      </c>
      <c r="CA34" s="47">
        <f t="shared" si="33"/>
        <v>0</v>
      </c>
      <c r="CB34" s="47">
        <f t="shared" si="34"/>
        <v>0</v>
      </c>
      <c r="CC34" s="47">
        <f t="shared" si="35"/>
        <v>0</v>
      </c>
      <c r="CD34" s="47">
        <f t="shared" si="36"/>
        <v>0</v>
      </c>
      <c r="CE34" s="47">
        <f t="shared" si="36"/>
        <v>0</v>
      </c>
      <c r="CF34" s="47">
        <f t="shared" si="37"/>
        <v>0</v>
      </c>
      <c r="CG34" s="47">
        <f t="shared" si="38"/>
        <v>0</v>
      </c>
      <c r="CH34" s="47">
        <f t="shared" si="39"/>
        <v>0</v>
      </c>
      <c r="CI34" s="46"/>
      <c r="CJ34" s="46"/>
      <c r="CK34" s="46"/>
      <c r="CL34" s="46"/>
      <c r="CM34" s="46"/>
      <c r="CN34" s="22"/>
    </row>
    <row r="35" spans="1:92">
      <c r="A35" s="42">
        <v>1339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46"/>
      <c r="AH35" s="46"/>
      <c r="AI35" s="46"/>
      <c r="AJ35" s="46"/>
      <c r="AK35" s="46"/>
      <c r="AL35" s="46"/>
      <c r="AM35" s="46"/>
      <c r="AN35" s="46"/>
      <c r="AO35" s="46"/>
      <c r="AP35" s="47">
        <f t="shared" si="1"/>
        <v>0</v>
      </c>
      <c r="AQ35" s="47">
        <f t="shared" si="2"/>
        <v>0</v>
      </c>
      <c r="AR35" s="47">
        <f t="shared" si="3"/>
        <v>0</v>
      </c>
      <c r="AS35" s="47">
        <f t="shared" si="4"/>
        <v>0</v>
      </c>
      <c r="AT35" s="47">
        <f t="shared" si="5"/>
        <v>0</v>
      </c>
      <c r="AU35" s="47">
        <f t="shared" si="6"/>
        <v>0</v>
      </c>
      <c r="AV35" s="47">
        <f t="shared" si="7"/>
        <v>0</v>
      </c>
      <c r="AW35" s="47">
        <f t="shared" si="8"/>
        <v>0</v>
      </c>
      <c r="AX35" s="47">
        <f t="shared" si="9"/>
        <v>0</v>
      </c>
      <c r="AY35" s="47">
        <f t="shared" si="10"/>
        <v>0</v>
      </c>
      <c r="AZ35" s="47">
        <f t="shared" si="11"/>
        <v>0</v>
      </c>
      <c r="BA35" s="47">
        <f t="shared" si="12"/>
        <v>0</v>
      </c>
      <c r="BB35" s="47">
        <f t="shared" si="13"/>
        <v>0</v>
      </c>
      <c r="BC35" s="47">
        <f t="shared" si="14"/>
        <v>0</v>
      </c>
      <c r="BD35" s="47">
        <f t="shared" si="15"/>
        <v>0</v>
      </c>
      <c r="BE35" s="47">
        <f t="shared" si="16"/>
        <v>0</v>
      </c>
      <c r="BF35" s="47">
        <f t="shared" si="17"/>
        <v>0</v>
      </c>
      <c r="BG35" s="47">
        <f t="shared" si="18"/>
        <v>0</v>
      </c>
      <c r="BH35" s="47">
        <f t="shared" si="19"/>
        <v>0</v>
      </c>
      <c r="BI35" s="47">
        <v>0</v>
      </c>
      <c r="BJ35" s="47">
        <f t="shared" si="20"/>
        <v>0</v>
      </c>
      <c r="BK35" s="22"/>
      <c r="BL35" s="47">
        <f t="shared" si="21"/>
        <v>0</v>
      </c>
      <c r="BM35" s="47">
        <f t="shared" si="22"/>
        <v>0</v>
      </c>
      <c r="BN35" s="47">
        <f t="shared" si="23"/>
        <v>0</v>
      </c>
      <c r="BO35" s="47">
        <f t="shared" si="24"/>
        <v>0</v>
      </c>
      <c r="BP35" s="47">
        <f t="shared" si="25"/>
        <v>0</v>
      </c>
      <c r="BQ35" s="47">
        <f t="shared" si="26"/>
        <v>0</v>
      </c>
      <c r="BR35" s="47">
        <f t="shared" si="27"/>
        <v>0</v>
      </c>
      <c r="BS35" s="47">
        <f t="shared" si="28"/>
        <v>0</v>
      </c>
      <c r="BT35" s="47">
        <f t="shared" si="40"/>
        <v>0</v>
      </c>
      <c r="BU35" s="47">
        <f t="shared" si="42"/>
        <v>0</v>
      </c>
      <c r="BV35" s="47">
        <f t="shared" si="29"/>
        <v>0</v>
      </c>
      <c r="BW35" s="47">
        <f t="shared" si="41"/>
        <v>0</v>
      </c>
      <c r="BX35" s="47">
        <f t="shared" si="30"/>
        <v>0</v>
      </c>
      <c r="BY35" s="47">
        <f t="shared" si="31"/>
        <v>0</v>
      </c>
      <c r="BZ35" s="47">
        <f t="shared" si="32"/>
        <v>0</v>
      </c>
      <c r="CA35" s="47">
        <f t="shared" si="33"/>
        <v>0</v>
      </c>
      <c r="CB35" s="47">
        <f t="shared" si="34"/>
        <v>0</v>
      </c>
      <c r="CC35" s="47">
        <f t="shared" si="35"/>
        <v>0</v>
      </c>
      <c r="CD35" s="47">
        <f t="shared" si="36"/>
        <v>0</v>
      </c>
      <c r="CE35" s="47">
        <f t="shared" si="36"/>
        <v>0</v>
      </c>
      <c r="CF35" s="47">
        <f t="shared" si="37"/>
        <v>0</v>
      </c>
      <c r="CG35" s="47">
        <f t="shared" si="38"/>
        <v>0</v>
      </c>
      <c r="CH35" s="47">
        <f t="shared" si="39"/>
        <v>0</v>
      </c>
      <c r="CI35" s="46"/>
      <c r="CJ35" s="46"/>
      <c r="CK35" s="46"/>
      <c r="CL35" s="46"/>
      <c r="CM35" s="46"/>
      <c r="CN35" s="22"/>
    </row>
    <row r="36" spans="1:92">
      <c r="A36" s="42">
        <v>1340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46"/>
      <c r="AH36" s="46"/>
      <c r="AI36" s="46"/>
      <c r="AJ36" s="46"/>
      <c r="AK36" s="46"/>
      <c r="AL36" s="46"/>
      <c r="AM36" s="46"/>
      <c r="AN36" s="46"/>
      <c r="AO36" s="46"/>
      <c r="AP36" s="47">
        <f t="shared" si="1"/>
        <v>0</v>
      </c>
      <c r="AQ36" s="47">
        <f t="shared" si="2"/>
        <v>0</v>
      </c>
      <c r="AR36" s="47">
        <f t="shared" si="3"/>
        <v>0</v>
      </c>
      <c r="AS36" s="47">
        <f t="shared" si="4"/>
        <v>0</v>
      </c>
      <c r="AT36" s="47">
        <f t="shared" si="5"/>
        <v>0</v>
      </c>
      <c r="AU36" s="47">
        <f t="shared" si="6"/>
        <v>0</v>
      </c>
      <c r="AV36" s="47">
        <f t="shared" si="7"/>
        <v>0</v>
      </c>
      <c r="AW36" s="47">
        <f t="shared" si="8"/>
        <v>0</v>
      </c>
      <c r="AX36" s="47">
        <f t="shared" si="9"/>
        <v>0</v>
      </c>
      <c r="AY36" s="47">
        <f t="shared" si="10"/>
        <v>0</v>
      </c>
      <c r="AZ36" s="47">
        <f t="shared" si="11"/>
        <v>0</v>
      </c>
      <c r="BA36" s="47">
        <f t="shared" si="12"/>
        <v>0</v>
      </c>
      <c r="BB36" s="47">
        <f t="shared" si="13"/>
        <v>0</v>
      </c>
      <c r="BC36" s="47">
        <f t="shared" si="14"/>
        <v>0</v>
      </c>
      <c r="BD36" s="47">
        <f t="shared" si="15"/>
        <v>0</v>
      </c>
      <c r="BE36" s="47">
        <f t="shared" si="16"/>
        <v>0</v>
      </c>
      <c r="BF36" s="47">
        <f t="shared" si="17"/>
        <v>0</v>
      </c>
      <c r="BG36" s="47">
        <f t="shared" si="18"/>
        <v>0</v>
      </c>
      <c r="BH36" s="47">
        <f t="shared" si="19"/>
        <v>0</v>
      </c>
      <c r="BI36" s="47">
        <v>0</v>
      </c>
      <c r="BJ36" s="47">
        <f t="shared" si="20"/>
        <v>0</v>
      </c>
      <c r="BK36" s="22"/>
      <c r="BL36" s="47">
        <f t="shared" si="21"/>
        <v>0</v>
      </c>
      <c r="BM36" s="47">
        <f t="shared" si="22"/>
        <v>0</v>
      </c>
      <c r="BN36" s="47">
        <f t="shared" si="23"/>
        <v>0</v>
      </c>
      <c r="BO36" s="47">
        <f t="shared" si="24"/>
        <v>0</v>
      </c>
      <c r="BP36" s="47">
        <f t="shared" si="25"/>
        <v>0</v>
      </c>
      <c r="BQ36" s="47">
        <f t="shared" si="26"/>
        <v>0</v>
      </c>
      <c r="BR36" s="47">
        <f t="shared" si="27"/>
        <v>0</v>
      </c>
      <c r="BS36" s="47">
        <f t="shared" si="28"/>
        <v>0</v>
      </c>
      <c r="BT36" s="47">
        <f t="shared" si="40"/>
        <v>0</v>
      </c>
      <c r="BU36" s="47">
        <f t="shared" si="42"/>
        <v>0</v>
      </c>
      <c r="BV36" s="47">
        <f t="shared" si="29"/>
        <v>0</v>
      </c>
      <c r="BW36" s="47">
        <f t="shared" si="41"/>
        <v>0</v>
      </c>
      <c r="BX36" s="47">
        <f t="shared" si="30"/>
        <v>0</v>
      </c>
      <c r="BY36" s="47">
        <f t="shared" si="31"/>
        <v>0</v>
      </c>
      <c r="BZ36" s="47">
        <f t="shared" si="32"/>
        <v>0</v>
      </c>
      <c r="CA36" s="47">
        <f t="shared" si="33"/>
        <v>0</v>
      </c>
      <c r="CB36" s="47">
        <f t="shared" si="34"/>
        <v>0</v>
      </c>
      <c r="CC36" s="47">
        <f t="shared" si="35"/>
        <v>0</v>
      </c>
      <c r="CD36" s="47">
        <f t="shared" si="36"/>
        <v>0</v>
      </c>
      <c r="CE36" s="47">
        <f t="shared" si="36"/>
        <v>0</v>
      </c>
      <c r="CF36" s="47">
        <f t="shared" si="37"/>
        <v>0</v>
      </c>
      <c r="CG36" s="47">
        <f t="shared" si="38"/>
        <v>0</v>
      </c>
      <c r="CH36" s="47">
        <f t="shared" si="39"/>
        <v>0</v>
      </c>
      <c r="CI36" s="46"/>
      <c r="CJ36" s="46"/>
      <c r="CK36" s="46"/>
      <c r="CL36" s="46"/>
      <c r="CM36" s="46"/>
      <c r="CN36" s="22"/>
    </row>
    <row r="37" spans="1:92">
      <c r="A37" s="42">
        <v>1341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46"/>
      <c r="AH37" s="46"/>
      <c r="AI37" s="46"/>
      <c r="AJ37" s="46"/>
      <c r="AK37" s="46"/>
      <c r="AL37" s="46"/>
      <c r="AM37" s="46"/>
      <c r="AN37" s="46"/>
      <c r="AO37" s="46"/>
      <c r="AP37" s="47">
        <f t="shared" si="1"/>
        <v>0</v>
      </c>
      <c r="AQ37" s="47">
        <f t="shared" si="2"/>
        <v>0</v>
      </c>
      <c r="AR37" s="47">
        <f t="shared" si="3"/>
        <v>0</v>
      </c>
      <c r="AS37" s="47">
        <f t="shared" si="4"/>
        <v>0</v>
      </c>
      <c r="AT37" s="47">
        <f t="shared" si="5"/>
        <v>0</v>
      </c>
      <c r="AU37" s="47">
        <f t="shared" si="6"/>
        <v>0</v>
      </c>
      <c r="AV37" s="47">
        <f t="shared" si="7"/>
        <v>0</v>
      </c>
      <c r="AW37" s="47">
        <f t="shared" si="8"/>
        <v>0</v>
      </c>
      <c r="AX37" s="47">
        <f t="shared" si="9"/>
        <v>0</v>
      </c>
      <c r="AY37" s="47">
        <f t="shared" si="10"/>
        <v>0</v>
      </c>
      <c r="AZ37" s="47">
        <f t="shared" si="11"/>
        <v>0</v>
      </c>
      <c r="BA37" s="47">
        <f t="shared" si="12"/>
        <v>0</v>
      </c>
      <c r="BB37" s="47">
        <f t="shared" si="13"/>
        <v>0</v>
      </c>
      <c r="BC37" s="47">
        <f t="shared" si="14"/>
        <v>0</v>
      </c>
      <c r="BD37" s="47">
        <f t="shared" si="15"/>
        <v>0</v>
      </c>
      <c r="BE37" s="47">
        <f t="shared" si="16"/>
        <v>0</v>
      </c>
      <c r="BF37" s="47">
        <f t="shared" si="17"/>
        <v>0</v>
      </c>
      <c r="BG37" s="47">
        <f t="shared" si="18"/>
        <v>0</v>
      </c>
      <c r="BH37" s="47">
        <f t="shared" si="19"/>
        <v>0</v>
      </c>
      <c r="BI37" s="47">
        <v>0</v>
      </c>
      <c r="BJ37" s="47">
        <f t="shared" si="20"/>
        <v>0</v>
      </c>
      <c r="BK37" s="22"/>
      <c r="BL37" s="47">
        <f t="shared" si="21"/>
        <v>0</v>
      </c>
      <c r="BM37" s="47">
        <f t="shared" si="22"/>
        <v>0</v>
      </c>
      <c r="BN37" s="47">
        <f t="shared" si="23"/>
        <v>0</v>
      </c>
      <c r="BO37" s="47">
        <f t="shared" si="24"/>
        <v>0</v>
      </c>
      <c r="BP37" s="47">
        <f t="shared" si="25"/>
        <v>0</v>
      </c>
      <c r="BQ37" s="47">
        <f t="shared" si="26"/>
        <v>0</v>
      </c>
      <c r="BR37" s="47">
        <f t="shared" si="27"/>
        <v>0</v>
      </c>
      <c r="BS37" s="47">
        <f t="shared" si="28"/>
        <v>0</v>
      </c>
      <c r="BT37" s="47">
        <f t="shared" si="40"/>
        <v>0</v>
      </c>
      <c r="BU37" s="47">
        <f t="shared" si="42"/>
        <v>0</v>
      </c>
      <c r="BV37" s="47">
        <f t="shared" si="29"/>
        <v>0</v>
      </c>
      <c r="BW37" s="47">
        <f t="shared" si="41"/>
        <v>0</v>
      </c>
      <c r="BX37" s="47">
        <f t="shared" si="30"/>
        <v>0</v>
      </c>
      <c r="BY37" s="47">
        <f t="shared" si="31"/>
        <v>0</v>
      </c>
      <c r="BZ37" s="47">
        <f t="shared" si="32"/>
        <v>0</v>
      </c>
      <c r="CA37" s="47">
        <f t="shared" si="33"/>
        <v>0</v>
      </c>
      <c r="CB37" s="47">
        <f t="shared" si="34"/>
        <v>0</v>
      </c>
      <c r="CC37" s="47">
        <f t="shared" si="35"/>
        <v>0</v>
      </c>
      <c r="CD37" s="47">
        <f t="shared" si="36"/>
        <v>0</v>
      </c>
      <c r="CE37" s="47">
        <f t="shared" si="36"/>
        <v>0</v>
      </c>
      <c r="CF37" s="47">
        <f t="shared" si="37"/>
        <v>0</v>
      </c>
      <c r="CG37" s="47">
        <f t="shared" si="38"/>
        <v>0</v>
      </c>
      <c r="CH37" s="47">
        <f t="shared" si="39"/>
        <v>0</v>
      </c>
      <c r="CI37" s="46"/>
      <c r="CJ37" s="46"/>
      <c r="CK37" s="46"/>
      <c r="CL37" s="46"/>
      <c r="CM37" s="46"/>
      <c r="CN37" s="22"/>
    </row>
    <row r="38" spans="1:92">
      <c r="A38" s="42">
        <v>1342</v>
      </c>
      <c r="B38" s="22"/>
      <c r="C38" s="34">
        <v>7.6</v>
      </c>
      <c r="D38" s="22"/>
      <c r="E38" s="22"/>
      <c r="F38" s="34">
        <v>6.33</v>
      </c>
      <c r="G38" s="34">
        <v>4.75</v>
      </c>
      <c r="H38" s="34">
        <v>3.26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47">
        <f>4.5*C38/100</f>
        <v>0.34199999999999997</v>
      </c>
      <c r="AH38" s="47">
        <f>4.5*F38/100</f>
        <v>0.28484999999999999</v>
      </c>
      <c r="AI38" s="47">
        <f>4.5*G38/100</f>
        <v>0.21375</v>
      </c>
      <c r="AJ38" s="47">
        <f>4.5*H38/100</f>
        <v>0.14669999999999997</v>
      </c>
      <c r="AK38" s="46"/>
      <c r="AL38" s="46"/>
      <c r="AM38" s="46"/>
      <c r="AN38" s="46"/>
      <c r="AO38" s="46"/>
      <c r="AP38" s="47">
        <f t="shared" si="1"/>
        <v>0</v>
      </c>
      <c r="AQ38" s="47">
        <f t="shared" si="2"/>
        <v>0</v>
      </c>
      <c r="AR38" s="47">
        <f t="shared" si="3"/>
        <v>0</v>
      </c>
      <c r="AS38" s="47">
        <f t="shared" si="4"/>
        <v>0</v>
      </c>
      <c r="AT38" s="47">
        <f t="shared" si="5"/>
        <v>0</v>
      </c>
      <c r="AU38" s="47">
        <f t="shared" si="6"/>
        <v>0</v>
      </c>
      <c r="AV38" s="47">
        <f t="shared" si="7"/>
        <v>0</v>
      </c>
      <c r="AW38" s="47">
        <f t="shared" si="8"/>
        <v>0</v>
      </c>
      <c r="AX38" s="47">
        <f t="shared" si="9"/>
        <v>0</v>
      </c>
      <c r="AY38" s="47">
        <f t="shared" si="10"/>
        <v>0</v>
      </c>
      <c r="AZ38" s="47">
        <f t="shared" si="11"/>
        <v>0</v>
      </c>
      <c r="BA38" s="47">
        <f t="shared" si="12"/>
        <v>0</v>
      </c>
      <c r="BB38" s="47">
        <f t="shared" si="13"/>
        <v>0</v>
      </c>
      <c r="BC38" s="47">
        <f t="shared" si="14"/>
        <v>0</v>
      </c>
      <c r="BD38" s="47">
        <f t="shared" si="15"/>
        <v>0</v>
      </c>
      <c r="BE38" s="47">
        <f t="shared" si="16"/>
        <v>0</v>
      </c>
      <c r="BF38" s="47">
        <f t="shared" si="17"/>
        <v>0</v>
      </c>
      <c r="BG38" s="47">
        <f t="shared" si="18"/>
        <v>0</v>
      </c>
      <c r="BH38" s="47">
        <f t="shared" si="19"/>
        <v>0</v>
      </c>
      <c r="BI38" s="47">
        <v>0</v>
      </c>
      <c r="BJ38" s="47">
        <f t="shared" si="20"/>
        <v>0</v>
      </c>
      <c r="BK38" s="22"/>
      <c r="BL38" s="47">
        <f t="shared" si="21"/>
        <v>0</v>
      </c>
      <c r="BM38" s="47">
        <f t="shared" si="22"/>
        <v>0</v>
      </c>
      <c r="BN38" s="47">
        <f t="shared" si="23"/>
        <v>0</v>
      </c>
      <c r="BO38" s="47">
        <f t="shared" si="24"/>
        <v>0</v>
      </c>
      <c r="BP38" s="47">
        <f t="shared" si="25"/>
        <v>0</v>
      </c>
      <c r="BQ38" s="47">
        <f t="shared" si="26"/>
        <v>0</v>
      </c>
      <c r="BR38" s="47">
        <f t="shared" si="27"/>
        <v>0</v>
      </c>
      <c r="BS38" s="47">
        <f t="shared" si="28"/>
        <v>0</v>
      </c>
      <c r="BT38" s="47">
        <f t="shared" si="40"/>
        <v>0</v>
      </c>
      <c r="BU38" s="47">
        <f t="shared" si="42"/>
        <v>0</v>
      </c>
      <c r="BV38" s="47">
        <f t="shared" si="29"/>
        <v>0</v>
      </c>
      <c r="BW38" s="47">
        <f t="shared" si="41"/>
        <v>0</v>
      </c>
      <c r="BX38" s="47">
        <f t="shared" si="30"/>
        <v>0</v>
      </c>
      <c r="BY38" s="47">
        <f t="shared" si="31"/>
        <v>0</v>
      </c>
      <c r="BZ38" s="47">
        <f t="shared" si="32"/>
        <v>0</v>
      </c>
      <c r="CA38" s="47">
        <f t="shared" si="33"/>
        <v>0</v>
      </c>
      <c r="CB38" s="47">
        <f t="shared" si="34"/>
        <v>0</v>
      </c>
      <c r="CC38" s="47">
        <f t="shared" si="35"/>
        <v>0</v>
      </c>
      <c r="CD38" s="47">
        <f t="shared" si="36"/>
        <v>0</v>
      </c>
      <c r="CE38" s="47">
        <f t="shared" si="36"/>
        <v>0</v>
      </c>
      <c r="CF38" s="47">
        <f t="shared" si="37"/>
        <v>0</v>
      </c>
      <c r="CG38" s="47">
        <f t="shared" si="38"/>
        <v>0</v>
      </c>
      <c r="CH38" s="47">
        <f t="shared" si="39"/>
        <v>0</v>
      </c>
      <c r="CI38" s="46"/>
      <c r="CJ38" s="46"/>
      <c r="CK38" s="46"/>
      <c r="CL38" s="46"/>
      <c r="CM38" s="46"/>
      <c r="CN38" s="22"/>
    </row>
    <row r="39" spans="1:92">
      <c r="A39" s="42">
        <v>1343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46"/>
      <c r="AH39" s="46"/>
      <c r="AI39" s="46"/>
      <c r="AJ39" s="46"/>
      <c r="AK39" s="46"/>
      <c r="AL39" s="46"/>
      <c r="AM39" s="46"/>
      <c r="AN39" s="46"/>
      <c r="AO39" s="46"/>
      <c r="AP39" s="47">
        <f t="shared" si="1"/>
        <v>0</v>
      </c>
      <c r="AQ39" s="47">
        <f t="shared" si="2"/>
        <v>0</v>
      </c>
      <c r="AR39" s="47">
        <f t="shared" si="3"/>
        <v>0</v>
      </c>
      <c r="AS39" s="47">
        <f t="shared" si="4"/>
        <v>0</v>
      </c>
      <c r="AT39" s="47">
        <f t="shared" si="5"/>
        <v>0</v>
      </c>
      <c r="AU39" s="47">
        <f t="shared" si="6"/>
        <v>0</v>
      </c>
      <c r="AV39" s="47">
        <f t="shared" si="7"/>
        <v>0</v>
      </c>
      <c r="AW39" s="47">
        <f t="shared" si="8"/>
        <v>0</v>
      </c>
      <c r="AX39" s="47">
        <f t="shared" si="9"/>
        <v>0</v>
      </c>
      <c r="AY39" s="47">
        <f t="shared" si="10"/>
        <v>0</v>
      </c>
      <c r="AZ39" s="47">
        <f t="shared" si="11"/>
        <v>0</v>
      </c>
      <c r="BA39" s="47">
        <f t="shared" si="12"/>
        <v>0</v>
      </c>
      <c r="BB39" s="47">
        <f t="shared" si="13"/>
        <v>0</v>
      </c>
      <c r="BC39" s="47">
        <f t="shared" si="14"/>
        <v>0</v>
      </c>
      <c r="BD39" s="47">
        <f t="shared" si="15"/>
        <v>0</v>
      </c>
      <c r="BE39" s="47">
        <f t="shared" si="16"/>
        <v>0</v>
      </c>
      <c r="BF39" s="47">
        <f t="shared" si="17"/>
        <v>0</v>
      </c>
      <c r="BG39" s="47">
        <f t="shared" si="18"/>
        <v>0</v>
      </c>
      <c r="BH39" s="47">
        <f t="shared" si="19"/>
        <v>0</v>
      </c>
      <c r="BI39" s="47">
        <v>0</v>
      </c>
      <c r="BJ39" s="47">
        <f t="shared" si="20"/>
        <v>0</v>
      </c>
      <c r="BK39" s="22"/>
      <c r="BL39" s="47">
        <f t="shared" si="21"/>
        <v>0</v>
      </c>
      <c r="BM39" s="47">
        <f t="shared" si="22"/>
        <v>0</v>
      </c>
      <c r="BN39" s="47">
        <f t="shared" si="23"/>
        <v>0</v>
      </c>
      <c r="BO39" s="47">
        <f t="shared" si="24"/>
        <v>0</v>
      </c>
      <c r="BP39" s="47">
        <f t="shared" si="25"/>
        <v>0</v>
      </c>
      <c r="BQ39" s="47">
        <f t="shared" si="26"/>
        <v>0</v>
      </c>
      <c r="BR39" s="47">
        <f t="shared" si="27"/>
        <v>0</v>
      </c>
      <c r="BS39" s="47">
        <f t="shared" si="28"/>
        <v>0</v>
      </c>
      <c r="BT39" s="47">
        <f t="shared" si="40"/>
        <v>0</v>
      </c>
      <c r="BU39" s="47">
        <f t="shared" si="42"/>
        <v>0</v>
      </c>
      <c r="BV39" s="47">
        <f t="shared" si="29"/>
        <v>0</v>
      </c>
      <c r="BW39" s="47">
        <f t="shared" si="41"/>
        <v>0</v>
      </c>
      <c r="BX39" s="47">
        <f t="shared" si="30"/>
        <v>0</v>
      </c>
      <c r="BY39" s="47">
        <f t="shared" si="31"/>
        <v>0</v>
      </c>
      <c r="BZ39" s="47">
        <f t="shared" si="32"/>
        <v>0</v>
      </c>
      <c r="CA39" s="47">
        <f t="shared" si="33"/>
        <v>0</v>
      </c>
      <c r="CB39" s="47">
        <f t="shared" si="34"/>
        <v>0</v>
      </c>
      <c r="CC39" s="47">
        <f t="shared" si="35"/>
        <v>0</v>
      </c>
      <c r="CD39" s="47">
        <f t="shared" si="36"/>
        <v>0</v>
      </c>
      <c r="CE39" s="47">
        <f t="shared" si="36"/>
        <v>0</v>
      </c>
      <c r="CF39" s="47">
        <f t="shared" si="37"/>
        <v>0</v>
      </c>
      <c r="CG39" s="47">
        <f t="shared" si="38"/>
        <v>0</v>
      </c>
      <c r="CH39" s="47">
        <f t="shared" si="39"/>
        <v>0</v>
      </c>
      <c r="CI39" s="46"/>
      <c r="CJ39" s="46"/>
      <c r="CK39" s="46"/>
      <c r="CL39" s="46"/>
      <c r="CM39" s="46"/>
      <c r="CN39" s="22"/>
    </row>
    <row r="40" spans="1:92">
      <c r="A40" s="42">
        <v>1344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46"/>
      <c r="AH40" s="46"/>
      <c r="AI40" s="46"/>
      <c r="AJ40" s="46"/>
      <c r="AK40" s="46"/>
      <c r="AL40" s="46"/>
      <c r="AM40" s="46"/>
      <c r="AN40" s="46"/>
      <c r="AO40" s="46"/>
      <c r="AP40" s="47">
        <f t="shared" si="1"/>
        <v>0</v>
      </c>
      <c r="AQ40" s="47">
        <f t="shared" si="2"/>
        <v>0</v>
      </c>
      <c r="AR40" s="47">
        <f t="shared" si="3"/>
        <v>0</v>
      </c>
      <c r="AS40" s="47">
        <f t="shared" si="4"/>
        <v>0</v>
      </c>
      <c r="AT40" s="47">
        <f t="shared" si="5"/>
        <v>0</v>
      </c>
      <c r="AU40" s="47">
        <f t="shared" si="6"/>
        <v>0</v>
      </c>
      <c r="AV40" s="47">
        <f t="shared" si="7"/>
        <v>0</v>
      </c>
      <c r="AW40" s="47">
        <f t="shared" si="8"/>
        <v>0</v>
      </c>
      <c r="AX40" s="47">
        <f t="shared" si="9"/>
        <v>0</v>
      </c>
      <c r="AY40" s="47">
        <f t="shared" si="10"/>
        <v>0</v>
      </c>
      <c r="AZ40" s="47">
        <f t="shared" si="11"/>
        <v>0</v>
      </c>
      <c r="BA40" s="47">
        <f t="shared" si="12"/>
        <v>0</v>
      </c>
      <c r="BB40" s="47">
        <f t="shared" si="13"/>
        <v>0</v>
      </c>
      <c r="BC40" s="47">
        <f t="shared" si="14"/>
        <v>0</v>
      </c>
      <c r="BD40" s="47">
        <f t="shared" si="15"/>
        <v>0</v>
      </c>
      <c r="BE40" s="47">
        <f t="shared" si="16"/>
        <v>0</v>
      </c>
      <c r="BF40" s="47">
        <f t="shared" si="17"/>
        <v>0</v>
      </c>
      <c r="BG40" s="47">
        <f t="shared" si="18"/>
        <v>0</v>
      </c>
      <c r="BH40" s="47">
        <f t="shared" si="19"/>
        <v>0</v>
      </c>
      <c r="BI40" s="47">
        <v>0</v>
      </c>
      <c r="BJ40" s="47">
        <f t="shared" si="20"/>
        <v>0</v>
      </c>
      <c r="BK40" s="22"/>
      <c r="BL40" s="47">
        <f t="shared" si="21"/>
        <v>0</v>
      </c>
      <c r="BM40" s="47">
        <f t="shared" si="22"/>
        <v>0</v>
      </c>
      <c r="BN40" s="47">
        <f t="shared" si="23"/>
        <v>0</v>
      </c>
      <c r="BO40" s="47">
        <f t="shared" si="24"/>
        <v>0</v>
      </c>
      <c r="BP40" s="47">
        <f t="shared" si="25"/>
        <v>0</v>
      </c>
      <c r="BQ40" s="47">
        <f t="shared" si="26"/>
        <v>0</v>
      </c>
      <c r="BR40" s="47">
        <f t="shared" si="27"/>
        <v>0</v>
      </c>
      <c r="BS40" s="47">
        <f t="shared" si="28"/>
        <v>0</v>
      </c>
      <c r="BT40" s="47">
        <f t="shared" si="40"/>
        <v>0</v>
      </c>
      <c r="BU40" s="47">
        <f t="shared" si="42"/>
        <v>0</v>
      </c>
      <c r="BV40" s="47">
        <f t="shared" si="29"/>
        <v>0</v>
      </c>
      <c r="BW40" s="47">
        <f t="shared" si="41"/>
        <v>0</v>
      </c>
      <c r="BX40" s="47">
        <f t="shared" si="30"/>
        <v>0</v>
      </c>
      <c r="BY40" s="47">
        <f t="shared" si="31"/>
        <v>0</v>
      </c>
      <c r="BZ40" s="47">
        <f t="shared" si="32"/>
        <v>0</v>
      </c>
      <c r="CA40" s="47">
        <f t="shared" si="33"/>
        <v>0</v>
      </c>
      <c r="CB40" s="47">
        <f t="shared" si="34"/>
        <v>0</v>
      </c>
      <c r="CC40" s="47">
        <f t="shared" si="35"/>
        <v>0</v>
      </c>
      <c r="CD40" s="47">
        <f t="shared" si="36"/>
        <v>0</v>
      </c>
      <c r="CE40" s="47">
        <f t="shared" si="36"/>
        <v>0</v>
      </c>
      <c r="CF40" s="47">
        <f t="shared" si="37"/>
        <v>0</v>
      </c>
      <c r="CG40" s="47">
        <f t="shared" si="38"/>
        <v>0</v>
      </c>
      <c r="CH40" s="47">
        <f t="shared" si="39"/>
        <v>0</v>
      </c>
      <c r="CI40" s="46"/>
      <c r="CJ40" s="46"/>
      <c r="CK40" s="46"/>
      <c r="CL40" s="46"/>
      <c r="CM40" s="46"/>
      <c r="CN40" s="22"/>
    </row>
    <row r="41" spans="1:92">
      <c r="A41" s="42">
        <v>1345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46"/>
      <c r="AH41" s="46"/>
      <c r="AI41" s="46"/>
      <c r="AJ41" s="46"/>
      <c r="AK41" s="46"/>
      <c r="AL41" s="46"/>
      <c r="AM41" s="46"/>
      <c r="AN41" s="46"/>
      <c r="AO41" s="46"/>
      <c r="AP41" s="47">
        <f t="shared" si="1"/>
        <v>0</v>
      </c>
      <c r="AQ41" s="47">
        <f t="shared" si="2"/>
        <v>0</v>
      </c>
      <c r="AR41" s="47">
        <f t="shared" si="3"/>
        <v>0</v>
      </c>
      <c r="AS41" s="47">
        <f t="shared" si="4"/>
        <v>0</v>
      </c>
      <c r="AT41" s="47">
        <f t="shared" si="5"/>
        <v>0</v>
      </c>
      <c r="AU41" s="47">
        <f t="shared" si="6"/>
        <v>0</v>
      </c>
      <c r="AV41" s="47">
        <f t="shared" si="7"/>
        <v>0</v>
      </c>
      <c r="AW41" s="47">
        <f t="shared" si="8"/>
        <v>0</v>
      </c>
      <c r="AX41" s="47">
        <f t="shared" si="9"/>
        <v>0</v>
      </c>
      <c r="AY41" s="47">
        <f t="shared" si="10"/>
        <v>0</v>
      </c>
      <c r="AZ41" s="47">
        <f t="shared" si="11"/>
        <v>0</v>
      </c>
      <c r="BA41" s="47">
        <f t="shared" si="12"/>
        <v>0</v>
      </c>
      <c r="BB41" s="47">
        <f t="shared" si="13"/>
        <v>0</v>
      </c>
      <c r="BC41" s="47">
        <f t="shared" si="14"/>
        <v>0</v>
      </c>
      <c r="BD41" s="47">
        <f t="shared" si="15"/>
        <v>0</v>
      </c>
      <c r="BE41" s="47">
        <f t="shared" si="16"/>
        <v>0</v>
      </c>
      <c r="BF41" s="47">
        <f t="shared" si="17"/>
        <v>0</v>
      </c>
      <c r="BG41" s="47">
        <f t="shared" si="18"/>
        <v>0</v>
      </c>
      <c r="BH41" s="47">
        <f t="shared" si="19"/>
        <v>0</v>
      </c>
      <c r="BI41" s="47">
        <v>0</v>
      </c>
      <c r="BJ41" s="47">
        <f t="shared" si="20"/>
        <v>0</v>
      </c>
      <c r="BK41" s="22"/>
      <c r="BL41" s="47">
        <f t="shared" si="21"/>
        <v>0</v>
      </c>
      <c r="BM41" s="47">
        <f t="shared" si="22"/>
        <v>0</v>
      </c>
      <c r="BN41" s="47">
        <f t="shared" si="23"/>
        <v>0</v>
      </c>
      <c r="BO41" s="47">
        <f t="shared" si="24"/>
        <v>0</v>
      </c>
      <c r="BP41" s="47">
        <f t="shared" si="25"/>
        <v>0</v>
      </c>
      <c r="BQ41" s="47">
        <f t="shared" si="26"/>
        <v>0</v>
      </c>
      <c r="BR41" s="47">
        <f t="shared" si="27"/>
        <v>0</v>
      </c>
      <c r="BS41" s="47">
        <f t="shared" si="28"/>
        <v>0</v>
      </c>
      <c r="BT41" s="47">
        <f t="shared" si="40"/>
        <v>0</v>
      </c>
      <c r="BU41" s="47">
        <f t="shared" si="42"/>
        <v>0</v>
      </c>
      <c r="BV41" s="47">
        <f t="shared" si="29"/>
        <v>0</v>
      </c>
      <c r="BW41" s="47">
        <f t="shared" si="41"/>
        <v>0</v>
      </c>
      <c r="BX41" s="47">
        <f t="shared" si="30"/>
        <v>0</v>
      </c>
      <c r="BY41" s="47">
        <f t="shared" si="31"/>
        <v>0</v>
      </c>
      <c r="BZ41" s="47">
        <f t="shared" si="32"/>
        <v>0</v>
      </c>
      <c r="CA41" s="47">
        <f t="shared" si="33"/>
        <v>0</v>
      </c>
      <c r="CB41" s="47">
        <f t="shared" si="34"/>
        <v>0</v>
      </c>
      <c r="CC41" s="47">
        <f t="shared" si="35"/>
        <v>0</v>
      </c>
      <c r="CD41" s="47">
        <f t="shared" ref="CD41:CE72" si="43">BD41/1000</f>
        <v>0</v>
      </c>
      <c r="CE41" s="47">
        <f t="shared" si="43"/>
        <v>0</v>
      </c>
      <c r="CF41" s="47">
        <f t="shared" si="37"/>
        <v>0</v>
      </c>
      <c r="CG41" s="47">
        <f t="shared" si="38"/>
        <v>0</v>
      </c>
      <c r="CH41" s="47">
        <f t="shared" si="39"/>
        <v>0</v>
      </c>
      <c r="CI41" s="46"/>
      <c r="CJ41" s="46"/>
      <c r="CK41" s="46"/>
      <c r="CL41" s="46"/>
      <c r="CM41" s="46"/>
      <c r="CN41" s="22"/>
    </row>
    <row r="42" spans="1:92">
      <c r="A42" s="42">
        <v>1346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46"/>
      <c r="AH42" s="46"/>
      <c r="AI42" s="46"/>
      <c r="AJ42" s="46"/>
      <c r="AK42" s="46"/>
      <c r="AL42" s="46"/>
      <c r="AM42" s="46"/>
      <c r="AN42" s="46"/>
      <c r="AO42" s="46"/>
      <c r="AP42" s="47">
        <f t="shared" si="1"/>
        <v>0</v>
      </c>
      <c r="AQ42" s="47">
        <f t="shared" si="2"/>
        <v>0</v>
      </c>
      <c r="AR42" s="47">
        <f t="shared" si="3"/>
        <v>0</v>
      </c>
      <c r="AS42" s="47">
        <f t="shared" si="4"/>
        <v>0</v>
      </c>
      <c r="AT42" s="47">
        <f t="shared" si="5"/>
        <v>0</v>
      </c>
      <c r="AU42" s="47">
        <f t="shared" si="6"/>
        <v>0</v>
      </c>
      <c r="AV42" s="47">
        <f t="shared" si="7"/>
        <v>0</v>
      </c>
      <c r="AW42" s="47">
        <f t="shared" si="8"/>
        <v>0</v>
      </c>
      <c r="AX42" s="47">
        <f t="shared" si="9"/>
        <v>0</v>
      </c>
      <c r="AY42" s="47">
        <f t="shared" si="10"/>
        <v>0</v>
      </c>
      <c r="AZ42" s="47">
        <f t="shared" si="11"/>
        <v>0</v>
      </c>
      <c r="BA42" s="47">
        <f t="shared" si="12"/>
        <v>0</v>
      </c>
      <c r="BB42" s="47">
        <f t="shared" si="13"/>
        <v>0</v>
      </c>
      <c r="BC42" s="47">
        <f t="shared" si="14"/>
        <v>0</v>
      </c>
      <c r="BD42" s="47">
        <f t="shared" si="15"/>
        <v>0</v>
      </c>
      <c r="BE42" s="47">
        <f t="shared" si="16"/>
        <v>0</v>
      </c>
      <c r="BF42" s="47">
        <f t="shared" si="17"/>
        <v>0</v>
      </c>
      <c r="BG42" s="47">
        <f t="shared" si="18"/>
        <v>0</v>
      </c>
      <c r="BH42" s="47">
        <f t="shared" si="19"/>
        <v>0</v>
      </c>
      <c r="BI42" s="47">
        <v>0</v>
      </c>
      <c r="BJ42" s="47">
        <f t="shared" si="20"/>
        <v>0</v>
      </c>
      <c r="BK42" s="22"/>
      <c r="BL42" s="47">
        <f t="shared" si="21"/>
        <v>0</v>
      </c>
      <c r="BM42" s="47">
        <f t="shared" si="22"/>
        <v>0</v>
      </c>
      <c r="BN42" s="47">
        <f t="shared" si="23"/>
        <v>0</v>
      </c>
      <c r="BO42" s="47">
        <f t="shared" si="24"/>
        <v>0</v>
      </c>
      <c r="BP42" s="47">
        <f t="shared" si="25"/>
        <v>0</v>
      </c>
      <c r="BQ42" s="47">
        <f t="shared" si="26"/>
        <v>0</v>
      </c>
      <c r="BR42" s="47">
        <f t="shared" si="27"/>
        <v>0</v>
      </c>
      <c r="BS42" s="47">
        <f t="shared" si="28"/>
        <v>0</v>
      </c>
      <c r="BT42" s="47">
        <f t="shared" si="40"/>
        <v>0</v>
      </c>
      <c r="BU42" s="47">
        <f t="shared" si="42"/>
        <v>0</v>
      </c>
      <c r="BV42" s="47">
        <f t="shared" si="29"/>
        <v>0</v>
      </c>
      <c r="BW42" s="47">
        <f t="shared" si="41"/>
        <v>0</v>
      </c>
      <c r="BX42" s="47">
        <f t="shared" si="30"/>
        <v>0</v>
      </c>
      <c r="BY42" s="47">
        <f t="shared" si="31"/>
        <v>0</v>
      </c>
      <c r="BZ42" s="47">
        <f t="shared" si="32"/>
        <v>0</v>
      </c>
      <c r="CA42" s="47">
        <f t="shared" si="33"/>
        <v>0</v>
      </c>
      <c r="CB42" s="47">
        <f t="shared" si="34"/>
        <v>0</v>
      </c>
      <c r="CC42" s="47">
        <f t="shared" si="35"/>
        <v>0</v>
      </c>
      <c r="CD42" s="47">
        <f t="shared" si="43"/>
        <v>0</v>
      </c>
      <c r="CE42" s="47">
        <f t="shared" si="43"/>
        <v>0</v>
      </c>
      <c r="CF42" s="47">
        <f t="shared" si="37"/>
        <v>0</v>
      </c>
      <c r="CG42" s="47">
        <f t="shared" si="38"/>
        <v>0</v>
      </c>
      <c r="CH42" s="47">
        <f t="shared" si="39"/>
        <v>0</v>
      </c>
      <c r="CI42" s="46"/>
      <c r="CJ42" s="46"/>
      <c r="CK42" s="46"/>
      <c r="CL42" s="46"/>
      <c r="CM42" s="46"/>
      <c r="CN42" s="22"/>
    </row>
    <row r="43" spans="1:92">
      <c r="A43" s="42">
        <v>1347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46"/>
      <c r="AH43" s="46"/>
      <c r="AI43" s="46"/>
      <c r="AJ43" s="46"/>
      <c r="AK43" s="46"/>
      <c r="AL43" s="46"/>
      <c r="AM43" s="46"/>
      <c r="AN43" s="46"/>
      <c r="AO43" s="46"/>
      <c r="AP43" s="47">
        <f t="shared" si="1"/>
        <v>0</v>
      </c>
      <c r="AQ43" s="47">
        <f t="shared" si="2"/>
        <v>0</v>
      </c>
      <c r="AR43" s="47">
        <f t="shared" si="3"/>
        <v>0</v>
      </c>
      <c r="AS43" s="47">
        <f t="shared" si="4"/>
        <v>0</v>
      </c>
      <c r="AT43" s="47">
        <f t="shared" si="5"/>
        <v>0</v>
      </c>
      <c r="AU43" s="47">
        <f t="shared" si="6"/>
        <v>0</v>
      </c>
      <c r="AV43" s="47">
        <f t="shared" si="7"/>
        <v>0</v>
      </c>
      <c r="AW43" s="47">
        <f t="shared" si="8"/>
        <v>0</v>
      </c>
      <c r="AX43" s="47">
        <f t="shared" si="9"/>
        <v>0</v>
      </c>
      <c r="AY43" s="47">
        <f t="shared" si="10"/>
        <v>0</v>
      </c>
      <c r="AZ43" s="47">
        <f t="shared" si="11"/>
        <v>0</v>
      </c>
      <c r="BA43" s="47">
        <f t="shared" si="12"/>
        <v>0</v>
      </c>
      <c r="BB43" s="47">
        <f t="shared" si="13"/>
        <v>0</v>
      </c>
      <c r="BC43" s="47">
        <f t="shared" si="14"/>
        <v>0</v>
      </c>
      <c r="BD43" s="47">
        <f t="shared" si="15"/>
        <v>0</v>
      </c>
      <c r="BE43" s="47">
        <f t="shared" si="16"/>
        <v>0</v>
      </c>
      <c r="BF43" s="47">
        <f t="shared" si="17"/>
        <v>0</v>
      </c>
      <c r="BG43" s="47">
        <f t="shared" si="18"/>
        <v>0</v>
      </c>
      <c r="BH43" s="47">
        <f t="shared" si="19"/>
        <v>0</v>
      </c>
      <c r="BI43" s="47">
        <v>0</v>
      </c>
      <c r="BJ43" s="47">
        <f t="shared" si="20"/>
        <v>0</v>
      </c>
      <c r="BK43" s="22"/>
      <c r="BL43" s="47">
        <f t="shared" si="21"/>
        <v>0</v>
      </c>
      <c r="BM43" s="47">
        <f t="shared" si="22"/>
        <v>0</v>
      </c>
      <c r="BN43" s="47">
        <f t="shared" si="23"/>
        <v>0</v>
      </c>
      <c r="BO43" s="47">
        <f t="shared" si="24"/>
        <v>0</v>
      </c>
      <c r="BP43" s="47">
        <f t="shared" si="25"/>
        <v>0</v>
      </c>
      <c r="BQ43" s="47">
        <f t="shared" si="26"/>
        <v>0</v>
      </c>
      <c r="BR43" s="47">
        <f t="shared" si="27"/>
        <v>0</v>
      </c>
      <c r="BS43" s="47">
        <f t="shared" si="28"/>
        <v>0</v>
      </c>
      <c r="BT43" s="47">
        <f t="shared" si="40"/>
        <v>0</v>
      </c>
      <c r="BU43" s="47">
        <f t="shared" si="42"/>
        <v>0</v>
      </c>
      <c r="BV43" s="47">
        <f t="shared" si="29"/>
        <v>0</v>
      </c>
      <c r="BW43" s="47">
        <f t="shared" si="41"/>
        <v>0</v>
      </c>
      <c r="BX43" s="47">
        <f t="shared" si="30"/>
        <v>0</v>
      </c>
      <c r="BY43" s="47">
        <f t="shared" si="31"/>
        <v>0</v>
      </c>
      <c r="BZ43" s="47">
        <f t="shared" si="32"/>
        <v>0</v>
      </c>
      <c r="CA43" s="47">
        <f t="shared" si="33"/>
        <v>0</v>
      </c>
      <c r="CB43" s="47">
        <f t="shared" si="34"/>
        <v>0</v>
      </c>
      <c r="CC43" s="47">
        <f t="shared" si="35"/>
        <v>0</v>
      </c>
      <c r="CD43" s="47">
        <f t="shared" si="43"/>
        <v>0</v>
      </c>
      <c r="CE43" s="47">
        <f t="shared" si="43"/>
        <v>0</v>
      </c>
      <c r="CF43" s="47">
        <f t="shared" si="37"/>
        <v>0</v>
      </c>
      <c r="CG43" s="47">
        <f t="shared" si="38"/>
        <v>0</v>
      </c>
      <c r="CH43" s="47">
        <f t="shared" si="39"/>
        <v>0</v>
      </c>
      <c r="CI43" s="46"/>
      <c r="CJ43" s="46"/>
      <c r="CK43" s="46"/>
      <c r="CL43" s="46"/>
      <c r="CM43" s="46"/>
      <c r="CN43" s="22"/>
    </row>
    <row r="44" spans="1:92">
      <c r="A44" s="42">
        <v>1348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46"/>
      <c r="AH44" s="46"/>
      <c r="AI44" s="46"/>
      <c r="AJ44" s="46"/>
      <c r="AK44" s="46"/>
      <c r="AL44" s="46"/>
      <c r="AM44" s="46"/>
      <c r="AN44" s="46"/>
      <c r="AO44" s="46"/>
      <c r="AP44" s="47">
        <f t="shared" si="1"/>
        <v>0</v>
      </c>
      <c r="AQ44" s="47">
        <f t="shared" si="2"/>
        <v>0</v>
      </c>
      <c r="AR44" s="47">
        <f t="shared" si="3"/>
        <v>0</v>
      </c>
      <c r="AS44" s="47">
        <f t="shared" si="4"/>
        <v>0</v>
      </c>
      <c r="AT44" s="47">
        <f t="shared" si="5"/>
        <v>0</v>
      </c>
      <c r="AU44" s="47">
        <f t="shared" si="6"/>
        <v>0</v>
      </c>
      <c r="AV44" s="47">
        <f t="shared" si="7"/>
        <v>0</v>
      </c>
      <c r="AW44" s="47">
        <f t="shared" si="8"/>
        <v>0</v>
      </c>
      <c r="AX44" s="47">
        <f t="shared" si="9"/>
        <v>0</v>
      </c>
      <c r="AY44" s="47">
        <f t="shared" si="10"/>
        <v>0</v>
      </c>
      <c r="AZ44" s="47">
        <f t="shared" si="11"/>
        <v>0</v>
      </c>
      <c r="BA44" s="47">
        <f t="shared" si="12"/>
        <v>0</v>
      </c>
      <c r="BB44" s="47">
        <f t="shared" si="13"/>
        <v>0</v>
      </c>
      <c r="BC44" s="47">
        <f t="shared" si="14"/>
        <v>0</v>
      </c>
      <c r="BD44" s="47">
        <f t="shared" si="15"/>
        <v>0</v>
      </c>
      <c r="BE44" s="47">
        <f t="shared" si="16"/>
        <v>0</v>
      </c>
      <c r="BF44" s="47">
        <f t="shared" si="17"/>
        <v>0</v>
      </c>
      <c r="BG44" s="47">
        <f t="shared" si="18"/>
        <v>0</v>
      </c>
      <c r="BH44" s="47">
        <f t="shared" si="19"/>
        <v>0</v>
      </c>
      <c r="BI44" s="47">
        <v>0</v>
      </c>
      <c r="BJ44" s="47">
        <f t="shared" si="20"/>
        <v>0</v>
      </c>
      <c r="BK44" s="22"/>
      <c r="BL44" s="47">
        <f t="shared" si="21"/>
        <v>0</v>
      </c>
      <c r="BM44" s="47">
        <f t="shared" si="22"/>
        <v>0</v>
      </c>
      <c r="BN44" s="47">
        <f t="shared" si="23"/>
        <v>0</v>
      </c>
      <c r="BO44" s="47">
        <f t="shared" si="24"/>
        <v>0</v>
      </c>
      <c r="BP44" s="47">
        <f t="shared" si="25"/>
        <v>0</v>
      </c>
      <c r="BQ44" s="47">
        <f t="shared" si="26"/>
        <v>0</v>
      </c>
      <c r="BR44" s="47">
        <f t="shared" si="27"/>
        <v>0</v>
      </c>
      <c r="BS44" s="47">
        <f t="shared" si="28"/>
        <v>0</v>
      </c>
      <c r="BT44" s="47">
        <f t="shared" si="40"/>
        <v>0</v>
      </c>
      <c r="BU44" s="47">
        <f t="shared" si="42"/>
        <v>0</v>
      </c>
      <c r="BV44" s="47">
        <f t="shared" si="29"/>
        <v>0</v>
      </c>
      <c r="BW44" s="47">
        <f t="shared" si="41"/>
        <v>0</v>
      </c>
      <c r="BX44" s="47">
        <f t="shared" si="30"/>
        <v>0</v>
      </c>
      <c r="BY44" s="47">
        <f t="shared" si="31"/>
        <v>0</v>
      </c>
      <c r="BZ44" s="47">
        <f t="shared" si="32"/>
        <v>0</v>
      </c>
      <c r="CA44" s="47">
        <f t="shared" si="33"/>
        <v>0</v>
      </c>
      <c r="CB44" s="47">
        <f t="shared" si="34"/>
        <v>0</v>
      </c>
      <c r="CC44" s="47">
        <f t="shared" si="35"/>
        <v>0</v>
      </c>
      <c r="CD44" s="47">
        <f t="shared" si="43"/>
        <v>0</v>
      </c>
      <c r="CE44" s="47">
        <f t="shared" si="43"/>
        <v>0</v>
      </c>
      <c r="CF44" s="47">
        <f t="shared" si="37"/>
        <v>0</v>
      </c>
      <c r="CG44" s="47">
        <f t="shared" si="38"/>
        <v>0</v>
      </c>
      <c r="CH44" s="47">
        <f t="shared" si="39"/>
        <v>0</v>
      </c>
      <c r="CI44" s="46"/>
      <c r="CJ44" s="46"/>
      <c r="CK44" s="46"/>
      <c r="CL44" s="46"/>
      <c r="CM44" s="46"/>
      <c r="CN44" s="22"/>
    </row>
    <row r="45" spans="1:92">
      <c r="A45" s="42">
        <v>1349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46"/>
      <c r="AH45" s="46"/>
      <c r="AI45" s="46"/>
      <c r="AJ45" s="46"/>
      <c r="AK45" s="46"/>
      <c r="AL45" s="46"/>
      <c r="AM45" s="46"/>
      <c r="AN45" s="46"/>
      <c r="AO45" s="46"/>
      <c r="AP45" s="47">
        <f t="shared" si="1"/>
        <v>0</v>
      </c>
      <c r="AQ45" s="47">
        <f t="shared" si="2"/>
        <v>0</v>
      </c>
      <c r="AR45" s="47">
        <f t="shared" si="3"/>
        <v>0</v>
      </c>
      <c r="AS45" s="47">
        <f t="shared" si="4"/>
        <v>0</v>
      </c>
      <c r="AT45" s="47">
        <f t="shared" si="5"/>
        <v>0</v>
      </c>
      <c r="AU45" s="47">
        <f t="shared" si="6"/>
        <v>0</v>
      </c>
      <c r="AV45" s="47">
        <f t="shared" si="7"/>
        <v>0</v>
      </c>
      <c r="AW45" s="47">
        <f t="shared" si="8"/>
        <v>0</v>
      </c>
      <c r="AX45" s="47">
        <f t="shared" si="9"/>
        <v>0</v>
      </c>
      <c r="AY45" s="47">
        <f t="shared" si="10"/>
        <v>0</v>
      </c>
      <c r="AZ45" s="47">
        <f t="shared" si="11"/>
        <v>0</v>
      </c>
      <c r="BA45" s="47">
        <f t="shared" si="12"/>
        <v>0</v>
      </c>
      <c r="BB45" s="47">
        <f t="shared" si="13"/>
        <v>0</v>
      </c>
      <c r="BC45" s="47">
        <f t="shared" si="14"/>
        <v>0</v>
      </c>
      <c r="BD45" s="47">
        <f t="shared" si="15"/>
        <v>0</v>
      </c>
      <c r="BE45" s="47">
        <f t="shared" si="16"/>
        <v>0</v>
      </c>
      <c r="BF45" s="47">
        <f t="shared" si="17"/>
        <v>0</v>
      </c>
      <c r="BG45" s="47">
        <f t="shared" si="18"/>
        <v>0</v>
      </c>
      <c r="BH45" s="47">
        <f t="shared" si="19"/>
        <v>0</v>
      </c>
      <c r="BI45" s="47">
        <v>0</v>
      </c>
      <c r="BJ45" s="47">
        <f t="shared" si="20"/>
        <v>0</v>
      </c>
      <c r="BK45" s="22"/>
      <c r="BL45" s="47">
        <f t="shared" si="21"/>
        <v>0</v>
      </c>
      <c r="BM45" s="47">
        <f t="shared" si="22"/>
        <v>0</v>
      </c>
      <c r="BN45" s="47">
        <f t="shared" si="23"/>
        <v>0</v>
      </c>
      <c r="BO45" s="47">
        <f t="shared" si="24"/>
        <v>0</v>
      </c>
      <c r="BP45" s="47">
        <f t="shared" si="25"/>
        <v>0</v>
      </c>
      <c r="BQ45" s="47">
        <f t="shared" si="26"/>
        <v>0</v>
      </c>
      <c r="BR45" s="47">
        <f t="shared" si="27"/>
        <v>0</v>
      </c>
      <c r="BS45" s="47">
        <f t="shared" si="28"/>
        <v>0</v>
      </c>
      <c r="BT45" s="47">
        <f t="shared" si="40"/>
        <v>0</v>
      </c>
      <c r="BU45" s="47">
        <f t="shared" si="42"/>
        <v>0</v>
      </c>
      <c r="BV45" s="47">
        <f t="shared" si="29"/>
        <v>0</v>
      </c>
      <c r="BW45" s="47">
        <f t="shared" si="41"/>
        <v>0</v>
      </c>
      <c r="BX45" s="47">
        <f t="shared" si="30"/>
        <v>0</v>
      </c>
      <c r="BY45" s="47">
        <f t="shared" si="31"/>
        <v>0</v>
      </c>
      <c r="BZ45" s="47">
        <f t="shared" si="32"/>
        <v>0</v>
      </c>
      <c r="CA45" s="47">
        <f t="shared" si="33"/>
        <v>0</v>
      </c>
      <c r="CB45" s="47">
        <f t="shared" si="34"/>
        <v>0</v>
      </c>
      <c r="CC45" s="47">
        <f t="shared" si="35"/>
        <v>0</v>
      </c>
      <c r="CD45" s="47">
        <f t="shared" si="43"/>
        <v>0</v>
      </c>
      <c r="CE45" s="47">
        <f t="shared" si="43"/>
        <v>0</v>
      </c>
      <c r="CF45" s="47">
        <f t="shared" si="37"/>
        <v>0</v>
      </c>
      <c r="CG45" s="47">
        <f t="shared" si="38"/>
        <v>0</v>
      </c>
      <c r="CH45" s="47">
        <f t="shared" si="39"/>
        <v>0</v>
      </c>
      <c r="CI45" s="46"/>
      <c r="CJ45" s="46"/>
      <c r="CK45" s="46"/>
      <c r="CL45" s="46"/>
      <c r="CM45" s="46"/>
      <c r="CN45" s="22"/>
    </row>
    <row r="46" spans="1:92">
      <c r="A46" s="42">
        <v>1350</v>
      </c>
      <c r="B46" s="34"/>
      <c r="C46" s="22"/>
      <c r="D46" s="22"/>
      <c r="E46" s="22"/>
      <c r="F46" s="34">
        <v>5.85</v>
      </c>
      <c r="G46" s="34">
        <v>2.8</v>
      </c>
      <c r="H46" s="34">
        <v>1.39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46"/>
      <c r="AH46" s="47">
        <f>4.5*F46/100</f>
        <v>0.26324999999999998</v>
      </c>
      <c r="AI46" s="47">
        <f>4.5*G46/100</f>
        <v>0.126</v>
      </c>
      <c r="AJ46" s="47">
        <f>4.5*H46/100</f>
        <v>6.2549999999999994E-2</v>
      </c>
      <c r="AK46" s="46"/>
      <c r="AL46" s="46"/>
      <c r="AM46" s="46"/>
      <c r="AN46" s="46"/>
      <c r="AO46" s="46"/>
      <c r="AP46" s="47">
        <f t="shared" si="1"/>
        <v>0</v>
      </c>
      <c r="AQ46" s="47">
        <f t="shared" si="2"/>
        <v>0</v>
      </c>
      <c r="AR46" s="47">
        <f t="shared" si="3"/>
        <v>0</v>
      </c>
      <c r="AS46" s="47">
        <f t="shared" si="4"/>
        <v>0</v>
      </c>
      <c r="AT46" s="47">
        <f t="shared" si="5"/>
        <v>0</v>
      </c>
      <c r="AU46" s="47">
        <f t="shared" si="6"/>
        <v>0</v>
      </c>
      <c r="AV46" s="47">
        <f t="shared" si="7"/>
        <v>0</v>
      </c>
      <c r="AW46" s="47">
        <f t="shared" si="8"/>
        <v>0</v>
      </c>
      <c r="AX46" s="47">
        <f t="shared" si="9"/>
        <v>0</v>
      </c>
      <c r="AY46" s="47">
        <f t="shared" si="10"/>
        <v>0</v>
      </c>
      <c r="AZ46" s="47">
        <f t="shared" si="11"/>
        <v>0</v>
      </c>
      <c r="BA46" s="47">
        <f t="shared" si="12"/>
        <v>0</v>
      </c>
      <c r="BB46" s="47">
        <f t="shared" si="13"/>
        <v>0</v>
      </c>
      <c r="BC46" s="47">
        <f t="shared" si="14"/>
        <v>0</v>
      </c>
      <c r="BD46" s="47">
        <f t="shared" si="15"/>
        <v>0</v>
      </c>
      <c r="BE46" s="47">
        <f t="shared" si="16"/>
        <v>0</v>
      </c>
      <c r="BF46" s="47">
        <f t="shared" si="17"/>
        <v>0</v>
      </c>
      <c r="BG46" s="47">
        <f t="shared" si="18"/>
        <v>0</v>
      </c>
      <c r="BH46" s="47">
        <f t="shared" si="19"/>
        <v>0</v>
      </c>
      <c r="BI46" s="47">
        <v>0</v>
      </c>
      <c r="BJ46" s="47">
        <f t="shared" si="20"/>
        <v>0</v>
      </c>
      <c r="BK46" s="22"/>
      <c r="BL46" s="47">
        <f t="shared" si="21"/>
        <v>0</v>
      </c>
      <c r="BM46" s="47">
        <f t="shared" si="22"/>
        <v>0</v>
      </c>
      <c r="BN46" s="47">
        <f t="shared" si="23"/>
        <v>0</v>
      </c>
      <c r="BO46" s="47">
        <f t="shared" si="24"/>
        <v>0</v>
      </c>
      <c r="BP46" s="47">
        <f t="shared" si="25"/>
        <v>0</v>
      </c>
      <c r="BQ46" s="47">
        <f t="shared" si="26"/>
        <v>0</v>
      </c>
      <c r="BR46" s="47">
        <f t="shared" si="27"/>
        <v>0</v>
      </c>
      <c r="BS46" s="47">
        <f t="shared" si="28"/>
        <v>0</v>
      </c>
      <c r="BT46" s="47">
        <f t="shared" si="40"/>
        <v>0</v>
      </c>
      <c r="BU46" s="47">
        <f t="shared" si="42"/>
        <v>0</v>
      </c>
      <c r="BV46" s="47">
        <f t="shared" si="29"/>
        <v>0</v>
      </c>
      <c r="BW46" s="47">
        <f t="shared" si="41"/>
        <v>0</v>
      </c>
      <c r="BX46" s="47">
        <f t="shared" si="30"/>
        <v>0</v>
      </c>
      <c r="BY46" s="47">
        <f t="shared" si="31"/>
        <v>0</v>
      </c>
      <c r="BZ46" s="47">
        <f t="shared" si="32"/>
        <v>0</v>
      </c>
      <c r="CA46" s="47">
        <f t="shared" si="33"/>
        <v>0</v>
      </c>
      <c r="CB46" s="47">
        <f t="shared" si="34"/>
        <v>0</v>
      </c>
      <c r="CC46" s="47">
        <f t="shared" si="35"/>
        <v>0</v>
      </c>
      <c r="CD46" s="47">
        <f t="shared" si="43"/>
        <v>0</v>
      </c>
      <c r="CE46" s="47">
        <f t="shared" si="43"/>
        <v>0</v>
      </c>
      <c r="CF46" s="47">
        <f t="shared" si="37"/>
        <v>0</v>
      </c>
      <c r="CG46" s="47">
        <f t="shared" si="38"/>
        <v>0</v>
      </c>
      <c r="CH46" s="47">
        <f t="shared" si="39"/>
        <v>0</v>
      </c>
      <c r="CI46" s="46"/>
      <c r="CJ46" s="46"/>
      <c r="CK46" s="46"/>
      <c r="CL46" s="46"/>
      <c r="CM46" s="46"/>
      <c r="CN46" s="22"/>
    </row>
    <row r="47" spans="1:92">
      <c r="A47" s="42">
        <v>1351</v>
      </c>
      <c r="B47" s="22"/>
      <c r="C47" s="34">
        <v>7.55</v>
      </c>
      <c r="D47" s="22"/>
      <c r="E47" s="22"/>
      <c r="F47" s="34">
        <v>6.16</v>
      </c>
      <c r="G47" s="34">
        <v>2.8</v>
      </c>
      <c r="H47" s="22"/>
      <c r="I47" s="22"/>
      <c r="J47" s="22"/>
      <c r="K47" s="22"/>
      <c r="L47" s="22"/>
      <c r="M47" s="34">
        <v>7.94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47">
        <f t="shared" ref="AG47:AG52" si="44">4.5*C47/100</f>
        <v>0.33975</v>
      </c>
      <c r="AH47" s="47">
        <f t="shared" ref="AH47:AI52" si="45">4.5*F47/100</f>
        <v>0.2772</v>
      </c>
      <c r="AI47" s="47">
        <f t="shared" si="45"/>
        <v>0.126</v>
      </c>
      <c r="AJ47" s="46"/>
      <c r="AK47" s="46"/>
      <c r="AL47" s="46"/>
      <c r="AM47" s="46"/>
      <c r="AN47" s="46"/>
      <c r="AO47" s="46"/>
      <c r="AP47" s="47">
        <f t="shared" si="1"/>
        <v>0</v>
      </c>
      <c r="AQ47" s="47">
        <f t="shared" si="2"/>
        <v>0</v>
      </c>
      <c r="AR47" s="47">
        <f t="shared" si="3"/>
        <v>0</v>
      </c>
      <c r="AS47" s="47">
        <f t="shared" si="4"/>
        <v>0</v>
      </c>
      <c r="AT47" s="47">
        <f t="shared" si="5"/>
        <v>0.35730000000000006</v>
      </c>
      <c r="AU47" s="47">
        <f t="shared" si="6"/>
        <v>0</v>
      </c>
      <c r="AV47" s="47">
        <f t="shared" si="7"/>
        <v>0</v>
      </c>
      <c r="AW47" s="47">
        <f t="shared" si="8"/>
        <v>0</v>
      </c>
      <c r="AX47" s="47">
        <f t="shared" si="9"/>
        <v>0</v>
      </c>
      <c r="AY47" s="47">
        <f t="shared" si="10"/>
        <v>0</v>
      </c>
      <c r="AZ47" s="47">
        <f t="shared" si="11"/>
        <v>0</v>
      </c>
      <c r="BA47" s="47">
        <f t="shared" si="12"/>
        <v>0</v>
      </c>
      <c r="BB47" s="47">
        <f t="shared" si="13"/>
        <v>0</v>
      </c>
      <c r="BC47" s="47">
        <f t="shared" si="14"/>
        <v>0</v>
      </c>
      <c r="BD47" s="47">
        <f t="shared" si="15"/>
        <v>0</v>
      </c>
      <c r="BE47" s="47">
        <f t="shared" si="16"/>
        <v>0</v>
      </c>
      <c r="BF47" s="47">
        <f t="shared" si="17"/>
        <v>0</v>
      </c>
      <c r="BG47" s="47">
        <f t="shared" si="18"/>
        <v>0</v>
      </c>
      <c r="BH47" s="47">
        <f t="shared" si="19"/>
        <v>0</v>
      </c>
      <c r="BI47" s="47">
        <v>0</v>
      </c>
      <c r="BJ47" s="47">
        <f t="shared" si="20"/>
        <v>0</v>
      </c>
      <c r="BK47" s="22"/>
      <c r="BL47" s="47">
        <f t="shared" si="21"/>
        <v>0</v>
      </c>
      <c r="BM47" s="47">
        <f t="shared" si="22"/>
        <v>0.35730000000000006</v>
      </c>
      <c r="BN47" s="47">
        <f t="shared" si="23"/>
        <v>0</v>
      </c>
      <c r="BO47" s="47">
        <f t="shared" si="24"/>
        <v>0</v>
      </c>
      <c r="BP47" s="47">
        <f t="shared" si="25"/>
        <v>0</v>
      </c>
      <c r="BQ47" s="47">
        <f t="shared" si="26"/>
        <v>0</v>
      </c>
      <c r="BR47" s="47">
        <f t="shared" si="27"/>
        <v>0</v>
      </c>
      <c r="BS47" s="47">
        <f t="shared" si="28"/>
        <v>0</v>
      </c>
      <c r="BT47" s="47">
        <f t="shared" si="40"/>
        <v>0</v>
      </c>
      <c r="BU47" s="47">
        <f t="shared" si="42"/>
        <v>0</v>
      </c>
      <c r="BV47" s="47">
        <f t="shared" si="29"/>
        <v>0</v>
      </c>
      <c r="BW47" s="47">
        <f t="shared" si="41"/>
        <v>0</v>
      </c>
      <c r="BX47" s="47">
        <f t="shared" si="30"/>
        <v>0</v>
      </c>
      <c r="BY47" s="47">
        <f t="shared" si="31"/>
        <v>0</v>
      </c>
      <c r="BZ47" s="47">
        <f t="shared" si="32"/>
        <v>0</v>
      </c>
      <c r="CA47" s="47">
        <f t="shared" si="33"/>
        <v>0</v>
      </c>
      <c r="CB47" s="47">
        <f t="shared" si="34"/>
        <v>0</v>
      </c>
      <c r="CC47" s="47">
        <f t="shared" si="35"/>
        <v>0</v>
      </c>
      <c r="CD47" s="47">
        <f t="shared" si="43"/>
        <v>0</v>
      </c>
      <c r="CE47" s="47">
        <f t="shared" si="43"/>
        <v>0</v>
      </c>
      <c r="CF47" s="47">
        <f t="shared" si="37"/>
        <v>0</v>
      </c>
      <c r="CG47" s="47">
        <f t="shared" si="38"/>
        <v>0</v>
      </c>
      <c r="CH47" s="47">
        <f t="shared" si="39"/>
        <v>0</v>
      </c>
      <c r="CI47" s="46"/>
      <c r="CJ47" s="46"/>
      <c r="CK47" s="46"/>
      <c r="CL47" s="46"/>
      <c r="CM47" s="46"/>
      <c r="CN47" s="22"/>
    </row>
    <row r="48" spans="1:92">
      <c r="A48" s="42">
        <v>1352</v>
      </c>
      <c r="B48" s="22"/>
      <c r="C48" s="34">
        <v>5.6</v>
      </c>
      <c r="D48" s="22"/>
      <c r="E48" s="22"/>
      <c r="F48" s="34">
        <v>4.83</v>
      </c>
      <c r="G48" s="34">
        <v>3.42</v>
      </c>
      <c r="H48" s="22"/>
      <c r="I48" s="22"/>
      <c r="J48" s="22"/>
      <c r="K48" s="22"/>
      <c r="L48" s="22"/>
      <c r="M48" s="34">
        <v>11.21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34">
        <v>2.4500000000000002</v>
      </c>
      <c r="Z48" s="22"/>
      <c r="AA48" s="22"/>
      <c r="AB48" s="22"/>
      <c r="AC48" s="22"/>
      <c r="AD48" s="22"/>
      <c r="AE48" s="22"/>
      <c r="AF48" s="22"/>
      <c r="AG48" s="47">
        <f t="shared" si="44"/>
        <v>0.252</v>
      </c>
      <c r="AH48" s="47">
        <f t="shared" si="45"/>
        <v>0.21734999999999999</v>
      </c>
      <c r="AI48" s="47">
        <f t="shared" si="45"/>
        <v>0.15390000000000001</v>
      </c>
      <c r="AJ48" s="46"/>
      <c r="AK48" s="46"/>
      <c r="AL48" s="46"/>
      <c r="AM48" s="46"/>
      <c r="AN48" s="46"/>
      <c r="AO48" s="46"/>
      <c r="AP48" s="47">
        <f t="shared" si="1"/>
        <v>0</v>
      </c>
      <c r="AQ48" s="47">
        <f t="shared" si="2"/>
        <v>0</v>
      </c>
      <c r="AR48" s="47">
        <f t="shared" si="3"/>
        <v>0</v>
      </c>
      <c r="AS48" s="47">
        <f t="shared" si="4"/>
        <v>0</v>
      </c>
      <c r="AT48" s="47">
        <f t="shared" si="5"/>
        <v>0.50445000000000007</v>
      </c>
      <c r="AU48" s="47">
        <f t="shared" si="6"/>
        <v>0</v>
      </c>
      <c r="AV48" s="47">
        <f t="shared" si="7"/>
        <v>0</v>
      </c>
      <c r="AW48" s="47">
        <f t="shared" si="8"/>
        <v>0</v>
      </c>
      <c r="AX48" s="47">
        <f t="shared" si="9"/>
        <v>0</v>
      </c>
      <c r="AY48" s="47">
        <f t="shared" si="10"/>
        <v>0</v>
      </c>
      <c r="AZ48" s="47">
        <f t="shared" si="11"/>
        <v>0</v>
      </c>
      <c r="BA48" s="47">
        <f t="shared" si="12"/>
        <v>0</v>
      </c>
      <c r="BB48" s="47">
        <f t="shared" si="13"/>
        <v>0</v>
      </c>
      <c r="BC48" s="47">
        <f t="shared" si="14"/>
        <v>0</v>
      </c>
      <c r="BD48" s="47">
        <f t="shared" si="15"/>
        <v>0</v>
      </c>
      <c r="BE48" s="47">
        <f t="shared" si="16"/>
        <v>0</v>
      </c>
      <c r="BF48" s="47">
        <f t="shared" si="17"/>
        <v>0.11025</v>
      </c>
      <c r="BG48" s="47">
        <f t="shared" si="18"/>
        <v>0</v>
      </c>
      <c r="BH48" s="47">
        <f t="shared" si="19"/>
        <v>0</v>
      </c>
      <c r="BI48" s="47">
        <v>0</v>
      </c>
      <c r="BJ48" s="47">
        <f t="shared" si="20"/>
        <v>0</v>
      </c>
      <c r="BK48" s="22"/>
      <c r="BL48" s="47">
        <f t="shared" si="21"/>
        <v>0</v>
      </c>
      <c r="BM48" s="47">
        <f t="shared" si="22"/>
        <v>0.50445000000000007</v>
      </c>
      <c r="BN48" s="47">
        <f t="shared" si="23"/>
        <v>0</v>
      </c>
      <c r="BO48" s="47">
        <f t="shared" si="24"/>
        <v>0</v>
      </c>
      <c r="BP48" s="47">
        <f t="shared" si="25"/>
        <v>0</v>
      </c>
      <c r="BQ48" s="47">
        <f t="shared" si="26"/>
        <v>0</v>
      </c>
      <c r="BR48" s="47">
        <f t="shared" si="27"/>
        <v>0</v>
      </c>
      <c r="BS48" s="47">
        <f t="shared" si="28"/>
        <v>0</v>
      </c>
      <c r="BT48" s="47">
        <f t="shared" si="40"/>
        <v>0</v>
      </c>
      <c r="BU48" s="47">
        <f t="shared" si="42"/>
        <v>0</v>
      </c>
      <c r="BV48" s="47">
        <f t="shared" si="29"/>
        <v>0</v>
      </c>
      <c r="BW48" s="47">
        <f t="shared" si="41"/>
        <v>0</v>
      </c>
      <c r="BX48" s="47">
        <f t="shared" si="30"/>
        <v>0</v>
      </c>
      <c r="BY48" s="47">
        <f t="shared" si="31"/>
        <v>0</v>
      </c>
      <c r="BZ48" s="47">
        <f t="shared" si="32"/>
        <v>0</v>
      </c>
      <c r="CA48" s="47">
        <f t="shared" si="33"/>
        <v>0</v>
      </c>
      <c r="CB48" s="47">
        <f t="shared" si="34"/>
        <v>0</v>
      </c>
      <c r="CC48" s="47">
        <f t="shared" si="35"/>
        <v>0</v>
      </c>
      <c r="CD48" s="47">
        <f t="shared" si="43"/>
        <v>0</v>
      </c>
      <c r="CE48" s="47">
        <f t="shared" si="43"/>
        <v>0</v>
      </c>
      <c r="CF48" s="47">
        <f t="shared" si="37"/>
        <v>0.11025</v>
      </c>
      <c r="CG48" s="47">
        <f t="shared" si="38"/>
        <v>0</v>
      </c>
      <c r="CH48" s="47">
        <f t="shared" si="39"/>
        <v>0</v>
      </c>
      <c r="CI48" s="46"/>
      <c r="CJ48" s="46"/>
      <c r="CK48" s="46"/>
      <c r="CL48" s="46"/>
      <c r="CM48" s="46"/>
      <c r="CN48" s="22"/>
    </row>
    <row r="49" spans="1:92">
      <c r="A49" s="42">
        <v>1353</v>
      </c>
      <c r="B49" s="22"/>
      <c r="C49" s="34">
        <v>4.67</v>
      </c>
      <c r="D49" s="22"/>
      <c r="E49" s="22"/>
      <c r="F49" s="34">
        <v>3.89</v>
      </c>
      <c r="G49" s="34">
        <v>2.33</v>
      </c>
      <c r="H49" s="34">
        <v>2.52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47">
        <f t="shared" si="44"/>
        <v>0.21015</v>
      </c>
      <c r="AH49" s="47">
        <f t="shared" si="45"/>
        <v>0.17504999999999998</v>
      </c>
      <c r="AI49" s="47">
        <f t="shared" si="45"/>
        <v>0.10485</v>
      </c>
      <c r="AJ49" s="47">
        <f>4.5*H49/100</f>
        <v>0.1134</v>
      </c>
      <c r="AK49" s="46"/>
      <c r="AL49" s="46"/>
      <c r="AM49" s="46"/>
      <c r="AN49" s="46"/>
      <c r="AO49" s="46"/>
      <c r="AP49" s="47">
        <f t="shared" si="1"/>
        <v>0</v>
      </c>
      <c r="AQ49" s="47">
        <f t="shared" si="2"/>
        <v>0</v>
      </c>
      <c r="AR49" s="47">
        <f t="shared" si="3"/>
        <v>0</v>
      </c>
      <c r="AS49" s="47">
        <f t="shared" si="4"/>
        <v>0</v>
      </c>
      <c r="AT49" s="47">
        <f t="shared" si="5"/>
        <v>0</v>
      </c>
      <c r="AU49" s="47">
        <f t="shared" si="6"/>
        <v>0</v>
      </c>
      <c r="AV49" s="47">
        <f t="shared" si="7"/>
        <v>0</v>
      </c>
      <c r="AW49" s="47">
        <f t="shared" si="8"/>
        <v>0</v>
      </c>
      <c r="AX49" s="47">
        <f t="shared" si="9"/>
        <v>0</v>
      </c>
      <c r="AY49" s="47">
        <f t="shared" si="10"/>
        <v>0</v>
      </c>
      <c r="AZ49" s="47">
        <f t="shared" si="11"/>
        <v>0</v>
      </c>
      <c r="BA49" s="47">
        <f t="shared" si="12"/>
        <v>0</v>
      </c>
      <c r="BB49" s="47">
        <f t="shared" si="13"/>
        <v>0</v>
      </c>
      <c r="BC49" s="47">
        <f t="shared" si="14"/>
        <v>0</v>
      </c>
      <c r="BD49" s="47">
        <f t="shared" si="15"/>
        <v>0</v>
      </c>
      <c r="BE49" s="47">
        <f t="shared" si="16"/>
        <v>0</v>
      </c>
      <c r="BF49" s="47">
        <f t="shared" si="17"/>
        <v>0</v>
      </c>
      <c r="BG49" s="47">
        <f t="shared" si="18"/>
        <v>0</v>
      </c>
      <c r="BH49" s="47">
        <f t="shared" si="19"/>
        <v>0</v>
      </c>
      <c r="BI49" s="47">
        <v>0</v>
      </c>
      <c r="BJ49" s="47">
        <f t="shared" si="20"/>
        <v>0</v>
      </c>
      <c r="BK49" s="22"/>
      <c r="BL49" s="47">
        <f t="shared" si="21"/>
        <v>0</v>
      </c>
      <c r="BM49" s="47">
        <f t="shared" si="22"/>
        <v>0</v>
      </c>
      <c r="BN49" s="47">
        <f t="shared" si="23"/>
        <v>0</v>
      </c>
      <c r="BO49" s="47">
        <f t="shared" si="24"/>
        <v>0</v>
      </c>
      <c r="BP49" s="47">
        <f t="shared" si="25"/>
        <v>0</v>
      </c>
      <c r="BQ49" s="47">
        <f t="shared" si="26"/>
        <v>0</v>
      </c>
      <c r="BR49" s="47">
        <f t="shared" si="27"/>
        <v>0</v>
      </c>
      <c r="BS49" s="47">
        <f t="shared" si="28"/>
        <v>0</v>
      </c>
      <c r="BT49" s="47">
        <f t="shared" si="40"/>
        <v>0</v>
      </c>
      <c r="BU49" s="47">
        <f t="shared" si="42"/>
        <v>0</v>
      </c>
      <c r="BV49" s="47">
        <f t="shared" si="29"/>
        <v>0</v>
      </c>
      <c r="BW49" s="47">
        <f t="shared" si="41"/>
        <v>0</v>
      </c>
      <c r="BX49" s="47">
        <f t="shared" si="30"/>
        <v>0</v>
      </c>
      <c r="BY49" s="47">
        <f t="shared" si="31"/>
        <v>0</v>
      </c>
      <c r="BZ49" s="47">
        <f t="shared" si="32"/>
        <v>0</v>
      </c>
      <c r="CA49" s="47">
        <f t="shared" si="33"/>
        <v>0</v>
      </c>
      <c r="CB49" s="47">
        <f t="shared" si="34"/>
        <v>0</v>
      </c>
      <c r="CC49" s="47">
        <f t="shared" si="35"/>
        <v>0</v>
      </c>
      <c r="CD49" s="47">
        <f t="shared" si="43"/>
        <v>0</v>
      </c>
      <c r="CE49" s="47">
        <f t="shared" si="43"/>
        <v>0</v>
      </c>
      <c r="CF49" s="47">
        <f t="shared" si="37"/>
        <v>0</v>
      </c>
      <c r="CG49" s="47">
        <f t="shared" si="38"/>
        <v>0</v>
      </c>
      <c r="CH49" s="47">
        <f t="shared" si="39"/>
        <v>0</v>
      </c>
      <c r="CI49" s="46"/>
      <c r="CJ49" s="46"/>
      <c r="CK49" s="46"/>
      <c r="CL49" s="46"/>
      <c r="CM49" s="46"/>
      <c r="CN49" s="22"/>
    </row>
    <row r="50" spans="1:92">
      <c r="A50" s="42">
        <v>1354</v>
      </c>
      <c r="B50" s="22"/>
      <c r="C50" s="34">
        <v>5.14</v>
      </c>
      <c r="D50" s="22"/>
      <c r="E50" s="22"/>
      <c r="F50" s="34">
        <v>4.05</v>
      </c>
      <c r="G50" s="34">
        <v>2.4900000000000002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47">
        <f t="shared" si="44"/>
        <v>0.23129999999999998</v>
      </c>
      <c r="AH50" s="47">
        <f t="shared" si="45"/>
        <v>0.18224999999999997</v>
      </c>
      <c r="AI50" s="47">
        <f t="shared" si="45"/>
        <v>0.11205000000000002</v>
      </c>
      <c r="AJ50" s="46"/>
      <c r="AK50" s="46"/>
      <c r="AL50" s="46"/>
      <c r="AM50" s="46"/>
      <c r="AN50" s="46"/>
      <c r="AO50" s="46"/>
      <c r="AP50" s="47">
        <f t="shared" si="1"/>
        <v>0</v>
      </c>
      <c r="AQ50" s="47">
        <f t="shared" si="2"/>
        <v>0</v>
      </c>
      <c r="AR50" s="47">
        <f t="shared" si="3"/>
        <v>0</v>
      </c>
      <c r="AS50" s="47">
        <f t="shared" si="4"/>
        <v>0</v>
      </c>
      <c r="AT50" s="47">
        <f t="shared" si="5"/>
        <v>0</v>
      </c>
      <c r="AU50" s="47">
        <f t="shared" si="6"/>
        <v>0</v>
      </c>
      <c r="AV50" s="47">
        <f t="shared" si="7"/>
        <v>0</v>
      </c>
      <c r="AW50" s="47">
        <f t="shared" si="8"/>
        <v>0</v>
      </c>
      <c r="AX50" s="47">
        <f t="shared" si="9"/>
        <v>0</v>
      </c>
      <c r="AY50" s="47">
        <f t="shared" si="10"/>
        <v>0</v>
      </c>
      <c r="AZ50" s="47">
        <f t="shared" si="11"/>
        <v>0</v>
      </c>
      <c r="BA50" s="47">
        <f t="shared" si="12"/>
        <v>0</v>
      </c>
      <c r="BB50" s="47">
        <f t="shared" si="13"/>
        <v>0</v>
      </c>
      <c r="BC50" s="47">
        <f t="shared" si="14"/>
        <v>0</v>
      </c>
      <c r="BD50" s="47">
        <f t="shared" si="15"/>
        <v>0</v>
      </c>
      <c r="BE50" s="47">
        <f t="shared" si="16"/>
        <v>0</v>
      </c>
      <c r="BF50" s="47">
        <f t="shared" si="17"/>
        <v>0</v>
      </c>
      <c r="BG50" s="47">
        <f t="shared" si="18"/>
        <v>0</v>
      </c>
      <c r="BH50" s="47">
        <f t="shared" si="19"/>
        <v>0</v>
      </c>
      <c r="BI50" s="47">
        <v>0</v>
      </c>
      <c r="BJ50" s="47">
        <f t="shared" si="20"/>
        <v>0</v>
      </c>
      <c r="BK50" s="22"/>
      <c r="BL50" s="47">
        <f t="shared" si="21"/>
        <v>0</v>
      </c>
      <c r="BM50" s="47">
        <f t="shared" si="22"/>
        <v>0</v>
      </c>
      <c r="BN50" s="47">
        <f t="shared" si="23"/>
        <v>0</v>
      </c>
      <c r="BO50" s="47">
        <f t="shared" si="24"/>
        <v>0</v>
      </c>
      <c r="BP50" s="47">
        <f t="shared" si="25"/>
        <v>0</v>
      </c>
      <c r="BQ50" s="47">
        <f t="shared" si="26"/>
        <v>0</v>
      </c>
      <c r="BR50" s="47">
        <f t="shared" si="27"/>
        <v>0</v>
      </c>
      <c r="BS50" s="47">
        <f t="shared" si="28"/>
        <v>0</v>
      </c>
      <c r="BT50" s="47">
        <f t="shared" si="40"/>
        <v>0</v>
      </c>
      <c r="BU50" s="47">
        <f t="shared" si="42"/>
        <v>0</v>
      </c>
      <c r="BV50" s="47">
        <f t="shared" si="29"/>
        <v>0</v>
      </c>
      <c r="BW50" s="47">
        <f t="shared" si="41"/>
        <v>0</v>
      </c>
      <c r="BX50" s="47">
        <f t="shared" si="30"/>
        <v>0</v>
      </c>
      <c r="BY50" s="47">
        <f t="shared" si="31"/>
        <v>0</v>
      </c>
      <c r="BZ50" s="47">
        <f t="shared" si="32"/>
        <v>0</v>
      </c>
      <c r="CA50" s="47">
        <f t="shared" si="33"/>
        <v>0</v>
      </c>
      <c r="CB50" s="47">
        <f t="shared" si="34"/>
        <v>0</v>
      </c>
      <c r="CC50" s="47">
        <f t="shared" si="35"/>
        <v>0</v>
      </c>
      <c r="CD50" s="47">
        <f t="shared" si="43"/>
        <v>0</v>
      </c>
      <c r="CE50" s="47">
        <f t="shared" si="43"/>
        <v>0</v>
      </c>
      <c r="CF50" s="47">
        <f t="shared" si="37"/>
        <v>0</v>
      </c>
      <c r="CG50" s="47">
        <f t="shared" si="38"/>
        <v>0</v>
      </c>
      <c r="CH50" s="47">
        <f t="shared" si="39"/>
        <v>0</v>
      </c>
      <c r="CI50" s="46"/>
      <c r="CJ50" s="46"/>
      <c r="CK50" s="46"/>
      <c r="CL50" s="46"/>
      <c r="CM50" s="46"/>
      <c r="CN50" s="22"/>
    </row>
    <row r="51" spans="1:92">
      <c r="A51" s="42">
        <v>1355</v>
      </c>
      <c r="B51" s="22"/>
      <c r="C51" s="34">
        <v>5.6</v>
      </c>
      <c r="D51" s="22"/>
      <c r="E51" s="22"/>
      <c r="F51" s="34">
        <v>4.3600000000000003</v>
      </c>
      <c r="G51" s="34">
        <v>2.65</v>
      </c>
      <c r="H51" s="34">
        <v>2.08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47">
        <f t="shared" si="44"/>
        <v>0.252</v>
      </c>
      <c r="AH51" s="47">
        <f t="shared" si="45"/>
        <v>0.19620000000000001</v>
      </c>
      <c r="AI51" s="47">
        <f t="shared" si="45"/>
        <v>0.11924999999999999</v>
      </c>
      <c r="AJ51" s="47">
        <f>4.5*H51/100</f>
        <v>9.3599999999999989E-2</v>
      </c>
      <c r="AK51" s="46"/>
      <c r="AL51" s="46"/>
      <c r="AM51" s="46"/>
      <c r="AN51" s="46"/>
      <c r="AO51" s="46"/>
      <c r="AP51" s="47">
        <f t="shared" si="1"/>
        <v>0</v>
      </c>
      <c r="AQ51" s="47">
        <f t="shared" si="2"/>
        <v>0</v>
      </c>
      <c r="AR51" s="47">
        <f t="shared" si="3"/>
        <v>0</v>
      </c>
      <c r="AS51" s="47">
        <f t="shared" si="4"/>
        <v>0</v>
      </c>
      <c r="AT51" s="47">
        <f t="shared" si="5"/>
        <v>0</v>
      </c>
      <c r="AU51" s="47">
        <f t="shared" si="6"/>
        <v>0</v>
      </c>
      <c r="AV51" s="47">
        <f t="shared" si="7"/>
        <v>0</v>
      </c>
      <c r="AW51" s="47">
        <f t="shared" si="8"/>
        <v>0</v>
      </c>
      <c r="AX51" s="47">
        <f t="shared" si="9"/>
        <v>0</v>
      </c>
      <c r="AY51" s="47">
        <f t="shared" si="10"/>
        <v>0</v>
      </c>
      <c r="AZ51" s="47">
        <f t="shared" si="11"/>
        <v>0</v>
      </c>
      <c r="BA51" s="47">
        <f t="shared" si="12"/>
        <v>0</v>
      </c>
      <c r="BB51" s="47">
        <f t="shared" si="13"/>
        <v>0</v>
      </c>
      <c r="BC51" s="47">
        <f t="shared" si="14"/>
        <v>0</v>
      </c>
      <c r="BD51" s="47">
        <f t="shared" si="15"/>
        <v>0</v>
      </c>
      <c r="BE51" s="47">
        <f t="shared" si="16"/>
        <v>0</v>
      </c>
      <c r="BF51" s="47">
        <f t="shared" si="17"/>
        <v>0</v>
      </c>
      <c r="BG51" s="47">
        <f t="shared" si="18"/>
        <v>0</v>
      </c>
      <c r="BH51" s="47">
        <f t="shared" si="19"/>
        <v>0</v>
      </c>
      <c r="BI51" s="47">
        <v>0</v>
      </c>
      <c r="BJ51" s="47">
        <f t="shared" si="20"/>
        <v>0</v>
      </c>
      <c r="BK51" s="22"/>
      <c r="BL51" s="47">
        <f t="shared" si="21"/>
        <v>0</v>
      </c>
      <c r="BM51" s="47">
        <f t="shared" si="22"/>
        <v>0</v>
      </c>
      <c r="BN51" s="47">
        <f t="shared" si="23"/>
        <v>0</v>
      </c>
      <c r="BO51" s="47">
        <f t="shared" si="24"/>
        <v>0</v>
      </c>
      <c r="BP51" s="47">
        <f t="shared" si="25"/>
        <v>0</v>
      </c>
      <c r="BQ51" s="47">
        <f t="shared" si="26"/>
        <v>0</v>
      </c>
      <c r="BR51" s="47">
        <f t="shared" si="27"/>
        <v>0</v>
      </c>
      <c r="BS51" s="47">
        <f t="shared" si="28"/>
        <v>0</v>
      </c>
      <c r="BT51" s="47">
        <f t="shared" si="40"/>
        <v>0</v>
      </c>
      <c r="BU51" s="47">
        <f t="shared" si="42"/>
        <v>0</v>
      </c>
      <c r="BV51" s="47">
        <f t="shared" si="29"/>
        <v>0</v>
      </c>
      <c r="BW51" s="47">
        <f t="shared" si="41"/>
        <v>0</v>
      </c>
      <c r="BX51" s="47">
        <f t="shared" si="30"/>
        <v>0</v>
      </c>
      <c r="BY51" s="47">
        <f t="shared" si="31"/>
        <v>0</v>
      </c>
      <c r="BZ51" s="47">
        <f t="shared" si="32"/>
        <v>0</v>
      </c>
      <c r="CA51" s="47">
        <f t="shared" si="33"/>
        <v>0</v>
      </c>
      <c r="CB51" s="47">
        <f t="shared" si="34"/>
        <v>0</v>
      </c>
      <c r="CC51" s="47">
        <f t="shared" si="35"/>
        <v>0</v>
      </c>
      <c r="CD51" s="47">
        <f t="shared" si="43"/>
        <v>0</v>
      </c>
      <c r="CE51" s="47">
        <f t="shared" si="43"/>
        <v>0</v>
      </c>
      <c r="CF51" s="47">
        <f t="shared" si="37"/>
        <v>0</v>
      </c>
      <c r="CG51" s="47">
        <f t="shared" si="38"/>
        <v>0</v>
      </c>
      <c r="CH51" s="47">
        <f t="shared" si="39"/>
        <v>0</v>
      </c>
      <c r="CI51" s="46"/>
      <c r="CJ51" s="46"/>
      <c r="CK51" s="46"/>
      <c r="CL51" s="46"/>
      <c r="CM51" s="46"/>
      <c r="CN51" s="22"/>
    </row>
    <row r="52" spans="1:92">
      <c r="A52" s="42">
        <v>1356</v>
      </c>
      <c r="B52" s="22"/>
      <c r="C52" s="34">
        <v>6.23</v>
      </c>
      <c r="D52" s="22"/>
      <c r="E52" s="22"/>
      <c r="F52" s="34">
        <v>5.45</v>
      </c>
      <c r="G52" s="34">
        <v>3.11</v>
      </c>
      <c r="H52" s="34">
        <v>2.4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47">
        <f t="shared" si="44"/>
        <v>0.28035000000000004</v>
      </c>
      <c r="AH52" s="47">
        <f t="shared" si="45"/>
        <v>0.24525000000000002</v>
      </c>
      <c r="AI52" s="47">
        <f t="shared" si="45"/>
        <v>0.13994999999999999</v>
      </c>
      <c r="AJ52" s="47">
        <f>4.5*H52/100</f>
        <v>0.10799999999999998</v>
      </c>
      <c r="AK52" s="46"/>
      <c r="AL52" s="46"/>
      <c r="AM52" s="46"/>
      <c r="AN52" s="46"/>
      <c r="AO52" s="46"/>
      <c r="AP52" s="47">
        <f t="shared" si="1"/>
        <v>0</v>
      </c>
      <c r="AQ52" s="47">
        <f t="shared" si="2"/>
        <v>0</v>
      </c>
      <c r="AR52" s="47">
        <f t="shared" si="3"/>
        <v>0</v>
      </c>
      <c r="AS52" s="47">
        <f t="shared" si="4"/>
        <v>0</v>
      </c>
      <c r="AT52" s="47">
        <f t="shared" si="5"/>
        <v>0</v>
      </c>
      <c r="AU52" s="47">
        <f t="shared" si="6"/>
        <v>0</v>
      </c>
      <c r="AV52" s="47">
        <f t="shared" si="7"/>
        <v>0</v>
      </c>
      <c r="AW52" s="47">
        <f t="shared" si="8"/>
        <v>0</v>
      </c>
      <c r="AX52" s="47">
        <f t="shared" si="9"/>
        <v>0</v>
      </c>
      <c r="AY52" s="47">
        <f t="shared" si="10"/>
        <v>0</v>
      </c>
      <c r="AZ52" s="47">
        <f t="shared" si="11"/>
        <v>0</v>
      </c>
      <c r="BA52" s="47">
        <f t="shared" si="12"/>
        <v>0</v>
      </c>
      <c r="BB52" s="47">
        <f t="shared" si="13"/>
        <v>0</v>
      </c>
      <c r="BC52" s="47">
        <f t="shared" si="14"/>
        <v>0</v>
      </c>
      <c r="BD52" s="47">
        <f t="shared" si="15"/>
        <v>0</v>
      </c>
      <c r="BE52" s="47">
        <f t="shared" si="16"/>
        <v>0</v>
      </c>
      <c r="BF52" s="47">
        <f t="shared" si="17"/>
        <v>0</v>
      </c>
      <c r="BG52" s="47">
        <f t="shared" si="18"/>
        <v>0</v>
      </c>
      <c r="BH52" s="47">
        <f t="shared" si="19"/>
        <v>0</v>
      </c>
      <c r="BI52" s="47">
        <v>0</v>
      </c>
      <c r="BJ52" s="47">
        <f t="shared" si="20"/>
        <v>0</v>
      </c>
      <c r="BK52" s="22"/>
      <c r="BL52" s="47">
        <f t="shared" si="21"/>
        <v>0</v>
      </c>
      <c r="BM52" s="47">
        <f t="shared" si="22"/>
        <v>0</v>
      </c>
      <c r="BN52" s="47">
        <f t="shared" si="23"/>
        <v>0</v>
      </c>
      <c r="BO52" s="47">
        <f t="shared" si="24"/>
        <v>0</v>
      </c>
      <c r="BP52" s="47">
        <f t="shared" si="25"/>
        <v>0</v>
      </c>
      <c r="BQ52" s="47">
        <f t="shared" si="26"/>
        <v>0</v>
      </c>
      <c r="BR52" s="47">
        <f t="shared" si="27"/>
        <v>0</v>
      </c>
      <c r="BS52" s="47">
        <f t="shared" si="28"/>
        <v>0</v>
      </c>
      <c r="BT52" s="47">
        <f t="shared" si="40"/>
        <v>0</v>
      </c>
      <c r="BU52" s="47">
        <f t="shared" si="42"/>
        <v>0</v>
      </c>
      <c r="BV52" s="47">
        <f t="shared" si="29"/>
        <v>0</v>
      </c>
      <c r="BW52" s="47">
        <f t="shared" si="41"/>
        <v>0</v>
      </c>
      <c r="BX52" s="47">
        <f t="shared" si="30"/>
        <v>0</v>
      </c>
      <c r="BY52" s="47">
        <f t="shared" si="31"/>
        <v>0</v>
      </c>
      <c r="BZ52" s="47">
        <f t="shared" si="32"/>
        <v>0</v>
      </c>
      <c r="CA52" s="47">
        <f t="shared" si="33"/>
        <v>0</v>
      </c>
      <c r="CB52" s="47">
        <f t="shared" si="34"/>
        <v>0</v>
      </c>
      <c r="CC52" s="47">
        <f t="shared" si="35"/>
        <v>0</v>
      </c>
      <c r="CD52" s="47">
        <f t="shared" si="43"/>
        <v>0</v>
      </c>
      <c r="CE52" s="47">
        <f t="shared" si="43"/>
        <v>0</v>
      </c>
      <c r="CF52" s="47">
        <f t="shared" si="37"/>
        <v>0</v>
      </c>
      <c r="CG52" s="47">
        <f t="shared" si="38"/>
        <v>0</v>
      </c>
      <c r="CH52" s="47">
        <f t="shared" si="39"/>
        <v>0</v>
      </c>
      <c r="CI52" s="46"/>
      <c r="CJ52" s="46"/>
      <c r="CK52" s="46"/>
      <c r="CL52" s="46"/>
      <c r="CM52" s="46"/>
      <c r="CN52" s="22"/>
    </row>
    <row r="53" spans="1:92">
      <c r="A53" s="42">
        <v>1357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46"/>
      <c r="AH53" s="46"/>
      <c r="AI53" s="46"/>
      <c r="AJ53" s="46"/>
      <c r="AK53" s="46"/>
      <c r="AL53" s="46"/>
      <c r="AM53" s="46"/>
      <c r="AN53" s="46"/>
      <c r="AO53" s="46"/>
      <c r="AP53" s="47">
        <f t="shared" si="1"/>
        <v>0</v>
      </c>
      <c r="AQ53" s="47">
        <f t="shared" si="2"/>
        <v>0</v>
      </c>
      <c r="AR53" s="47">
        <f t="shared" si="3"/>
        <v>0</v>
      </c>
      <c r="AS53" s="47">
        <f t="shared" si="4"/>
        <v>0</v>
      </c>
      <c r="AT53" s="47">
        <f t="shared" si="5"/>
        <v>0</v>
      </c>
      <c r="AU53" s="47">
        <f t="shared" si="6"/>
        <v>0</v>
      </c>
      <c r="AV53" s="47">
        <f t="shared" si="7"/>
        <v>0</v>
      </c>
      <c r="AW53" s="47">
        <f t="shared" si="8"/>
        <v>0</v>
      </c>
      <c r="AX53" s="47">
        <f t="shared" si="9"/>
        <v>0</v>
      </c>
      <c r="AY53" s="47">
        <f t="shared" si="10"/>
        <v>0</v>
      </c>
      <c r="AZ53" s="47">
        <f t="shared" si="11"/>
        <v>0</v>
      </c>
      <c r="BA53" s="47">
        <f t="shared" si="12"/>
        <v>0</v>
      </c>
      <c r="BB53" s="47">
        <f t="shared" si="13"/>
        <v>0</v>
      </c>
      <c r="BC53" s="47">
        <f t="shared" si="14"/>
        <v>0</v>
      </c>
      <c r="BD53" s="47">
        <f t="shared" si="15"/>
        <v>0</v>
      </c>
      <c r="BE53" s="47">
        <f t="shared" si="16"/>
        <v>0</v>
      </c>
      <c r="BF53" s="47">
        <f t="shared" si="17"/>
        <v>0</v>
      </c>
      <c r="BG53" s="47">
        <f t="shared" si="18"/>
        <v>0</v>
      </c>
      <c r="BH53" s="47">
        <f t="shared" si="19"/>
        <v>0</v>
      </c>
      <c r="BI53" s="47">
        <v>0</v>
      </c>
      <c r="BJ53" s="47">
        <f t="shared" si="20"/>
        <v>0</v>
      </c>
      <c r="BK53" s="22"/>
      <c r="BL53" s="47">
        <f t="shared" si="21"/>
        <v>0</v>
      </c>
      <c r="BM53" s="47">
        <f t="shared" si="22"/>
        <v>0</v>
      </c>
      <c r="BN53" s="47">
        <f t="shared" si="23"/>
        <v>0</v>
      </c>
      <c r="BO53" s="47">
        <f t="shared" si="24"/>
        <v>0</v>
      </c>
      <c r="BP53" s="47">
        <f t="shared" si="25"/>
        <v>0</v>
      </c>
      <c r="BQ53" s="47">
        <f t="shared" si="26"/>
        <v>0</v>
      </c>
      <c r="BR53" s="47">
        <f t="shared" si="27"/>
        <v>0</v>
      </c>
      <c r="BS53" s="47">
        <f t="shared" si="28"/>
        <v>0</v>
      </c>
      <c r="BT53" s="47">
        <f t="shared" si="40"/>
        <v>0</v>
      </c>
      <c r="BU53" s="47">
        <f t="shared" si="42"/>
        <v>0</v>
      </c>
      <c r="BV53" s="47">
        <f t="shared" si="29"/>
        <v>0</v>
      </c>
      <c r="BW53" s="47">
        <f t="shared" si="41"/>
        <v>0</v>
      </c>
      <c r="BX53" s="47">
        <f t="shared" si="30"/>
        <v>0</v>
      </c>
      <c r="BY53" s="47">
        <f t="shared" si="31"/>
        <v>0</v>
      </c>
      <c r="BZ53" s="47">
        <f t="shared" si="32"/>
        <v>0</v>
      </c>
      <c r="CA53" s="47">
        <f t="shared" si="33"/>
        <v>0</v>
      </c>
      <c r="CB53" s="47">
        <f t="shared" si="34"/>
        <v>0</v>
      </c>
      <c r="CC53" s="47">
        <f t="shared" si="35"/>
        <v>0</v>
      </c>
      <c r="CD53" s="47">
        <f t="shared" si="43"/>
        <v>0</v>
      </c>
      <c r="CE53" s="47">
        <f t="shared" si="43"/>
        <v>0</v>
      </c>
      <c r="CF53" s="47">
        <f t="shared" si="37"/>
        <v>0</v>
      </c>
      <c r="CG53" s="47">
        <f t="shared" si="38"/>
        <v>0</v>
      </c>
      <c r="CH53" s="47">
        <f t="shared" si="39"/>
        <v>0</v>
      </c>
      <c r="CI53" s="46"/>
      <c r="CJ53" s="46"/>
      <c r="CK53" s="46"/>
      <c r="CL53" s="46"/>
      <c r="CM53" s="46"/>
      <c r="CN53" s="22"/>
    </row>
    <row r="54" spans="1:92">
      <c r="A54" s="42">
        <v>1358</v>
      </c>
      <c r="B54" s="22"/>
      <c r="C54" s="34">
        <v>5.6</v>
      </c>
      <c r="D54" s="22"/>
      <c r="E54" s="22"/>
      <c r="F54" s="34">
        <v>4.2</v>
      </c>
      <c r="G54" s="34">
        <v>2.33</v>
      </c>
      <c r="H54" s="34">
        <v>1.95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47">
        <f>4.5*C54/100</f>
        <v>0.252</v>
      </c>
      <c r="AH54" s="47">
        <f t="shared" ref="AH54:AJ55" si="46">4.5*F54/100</f>
        <v>0.18900000000000003</v>
      </c>
      <c r="AI54" s="47">
        <f t="shared" si="46"/>
        <v>0.10485</v>
      </c>
      <c r="AJ54" s="47">
        <f t="shared" si="46"/>
        <v>8.7750000000000009E-2</v>
      </c>
      <c r="AK54" s="46"/>
      <c r="AL54" s="46"/>
      <c r="AM54" s="46"/>
      <c r="AN54" s="46"/>
      <c r="AO54" s="46"/>
      <c r="AP54" s="47">
        <f t="shared" si="1"/>
        <v>0</v>
      </c>
      <c r="AQ54" s="47">
        <f t="shared" si="2"/>
        <v>0</v>
      </c>
      <c r="AR54" s="47">
        <f t="shared" si="3"/>
        <v>0</v>
      </c>
      <c r="AS54" s="47">
        <f t="shared" si="4"/>
        <v>0</v>
      </c>
      <c r="AT54" s="47">
        <f t="shared" si="5"/>
        <v>0</v>
      </c>
      <c r="AU54" s="47">
        <f t="shared" si="6"/>
        <v>0</v>
      </c>
      <c r="AV54" s="47">
        <f t="shared" si="7"/>
        <v>0</v>
      </c>
      <c r="AW54" s="47">
        <f t="shared" si="8"/>
        <v>0</v>
      </c>
      <c r="AX54" s="47">
        <f t="shared" si="9"/>
        <v>0</v>
      </c>
      <c r="AY54" s="47">
        <f t="shared" si="10"/>
        <v>0</v>
      </c>
      <c r="AZ54" s="47">
        <f t="shared" si="11"/>
        <v>0</v>
      </c>
      <c r="BA54" s="47">
        <f t="shared" si="12"/>
        <v>0</v>
      </c>
      <c r="BB54" s="47">
        <f t="shared" si="13"/>
        <v>0</v>
      </c>
      <c r="BC54" s="47">
        <f t="shared" si="14"/>
        <v>0</v>
      </c>
      <c r="BD54" s="47">
        <f t="shared" si="15"/>
        <v>0</v>
      </c>
      <c r="BE54" s="47">
        <f t="shared" si="16"/>
        <v>0</v>
      </c>
      <c r="BF54" s="47">
        <f t="shared" si="17"/>
        <v>0</v>
      </c>
      <c r="BG54" s="47">
        <f t="shared" si="18"/>
        <v>0</v>
      </c>
      <c r="BH54" s="47">
        <f t="shared" si="19"/>
        <v>0</v>
      </c>
      <c r="BI54" s="47">
        <v>0</v>
      </c>
      <c r="BJ54" s="47">
        <f t="shared" si="20"/>
        <v>0</v>
      </c>
      <c r="BK54" s="22"/>
      <c r="BL54" s="47">
        <f t="shared" si="21"/>
        <v>0</v>
      </c>
      <c r="BM54" s="47">
        <f t="shared" si="22"/>
        <v>0</v>
      </c>
      <c r="BN54" s="47">
        <f t="shared" si="23"/>
        <v>0</v>
      </c>
      <c r="BO54" s="47">
        <f t="shared" si="24"/>
        <v>0</v>
      </c>
      <c r="BP54" s="47">
        <f t="shared" si="25"/>
        <v>0</v>
      </c>
      <c r="BQ54" s="47">
        <f t="shared" si="26"/>
        <v>0</v>
      </c>
      <c r="BR54" s="47">
        <f t="shared" si="27"/>
        <v>0</v>
      </c>
      <c r="BS54" s="47">
        <f t="shared" si="28"/>
        <v>0</v>
      </c>
      <c r="BT54" s="47">
        <f t="shared" si="40"/>
        <v>0</v>
      </c>
      <c r="BU54" s="47">
        <f t="shared" si="42"/>
        <v>0</v>
      </c>
      <c r="BV54" s="47">
        <f t="shared" si="29"/>
        <v>0</v>
      </c>
      <c r="BW54" s="47">
        <f t="shared" si="41"/>
        <v>0</v>
      </c>
      <c r="BX54" s="47">
        <f t="shared" si="30"/>
        <v>0</v>
      </c>
      <c r="BY54" s="47">
        <f t="shared" si="31"/>
        <v>0</v>
      </c>
      <c r="BZ54" s="47">
        <f t="shared" si="32"/>
        <v>0</v>
      </c>
      <c r="CA54" s="47">
        <f t="shared" si="33"/>
        <v>0</v>
      </c>
      <c r="CB54" s="47">
        <f t="shared" si="34"/>
        <v>0</v>
      </c>
      <c r="CC54" s="47">
        <f t="shared" si="35"/>
        <v>0</v>
      </c>
      <c r="CD54" s="47">
        <f t="shared" si="43"/>
        <v>0</v>
      </c>
      <c r="CE54" s="47">
        <f t="shared" si="43"/>
        <v>0</v>
      </c>
      <c r="CF54" s="47">
        <f t="shared" si="37"/>
        <v>0</v>
      </c>
      <c r="CG54" s="47">
        <f t="shared" si="38"/>
        <v>0</v>
      </c>
      <c r="CH54" s="47">
        <f t="shared" si="39"/>
        <v>0</v>
      </c>
      <c r="CI54" s="46"/>
      <c r="CJ54" s="46"/>
      <c r="CK54" s="46"/>
      <c r="CL54" s="46"/>
      <c r="CM54" s="46"/>
      <c r="CN54" s="22"/>
    </row>
    <row r="55" spans="1:92">
      <c r="A55" s="42">
        <v>1359</v>
      </c>
      <c r="B55" s="22"/>
      <c r="C55" s="34">
        <v>5.45</v>
      </c>
      <c r="D55" s="22"/>
      <c r="E55" s="22"/>
      <c r="F55" s="34">
        <v>4.4000000000000004</v>
      </c>
      <c r="G55" s="34">
        <v>2.2400000000000002</v>
      </c>
      <c r="H55" s="34">
        <v>1.87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47">
        <f>4.5*C55/100</f>
        <v>0.24525000000000002</v>
      </c>
      <c r="AH55" s="47">
        <f t="shared" si="46"/>
        <v>0.19800000000000001</v>
      </c>
      <c r="AI55" s="47">
        <f t="shared" si="46"/>
        <v>0.10080000000000001</v>
      </c>
      <c r="AJ55" s="47">
        <f t="shared" si="46"/>
        <v>8.4150000000000003E-2</v>
      </c>
      <c r="AK55" s="46"/>
      <c r="AL55" s="46"/>
      <c r="AM55" s="46"/>
      <c r="AN55" s="46"/>
      <c r="AO55" s="46"/>
      <c r="AP55" s="47">
        <f t="shared" si="1"/>
        <v>0</v>
      </c>
      <c r="AQ55" s="47">
        <f t="shared" si="2"/>
        <v>0</v>
      </c>
      <c r="AR55" s="47">
        <f t="shared" si="3"/>
        <v>0</v>
      </c>
      <c r="AS55" s="47">
        <f t="shared" si="4"/>
        <v>0</v>
      </c>
      <c r="AT55" s="47">
        <f t="shared" si="5"/>
        <v>0</v>
      </c>
      <c r="AU55" s="47">
        <f t="shared" si="6"/>
        <v>0</v>
      </c>
      <c r="AV55" s="47">
        <f t="shared" si="7"/>
        <v>0</v>
      </c>
      <c r="AW55" s="47">
        <f t="shared" si="8"/>
        <v>0</v>
      </c>
      <c r="AX55" s="47">
        <f t="shared" si="9"/>
        <v>0</v>
      </c>
      <c r="AY55" s="47">
        <f t="shared" si="10"/>
        <v>0</v>
      </c>
      <c r="AZ55" s="47">
        <f t="shared" si="11"/>
        <v>0</v>
      </c>
      <c r="BA55" s="47">
        <f t="shared" si="12"/>
        <v>0</v>
      </c>
      <c r="BB55" s="47">
        <f t="shared" si="13"/>
        <v>0</v>
      </c>
      <c r="BC55" s="47">
        <f t="shared" si="14"/>
        <v>0</v>
      </c>
      <c r="BD55" s="47">
        <f t="shared" si="15"/>
        <v>0</v>
      </c>
      <c r="BE55" s="47">
        <f t="shared" si="16"/>
        <v>0</v>
      </c>
      <c r="BF55" s="47">
        <f t="shared" si="17"/>
        <v>0</v>
      </c>
      <c r="BG55" s="47">
        <f t="shared" si="18"/>
        <v>0</v>
      </c>
      <c r="BH55" s="47">
        <f t="shared" si="19"/>
        <v>0</v>
      </c>
      <c r="BI55" s="47">
        <v>0</v>
      </c>
      <c r="BJ55" s="47">
        <f t="shared" si="20"/>
        <v>0</v>
      </c>
      <c r="BK55" s="22"/>
      <c r="BL55" s="47">
        <f t="shared" si="21"/>
        <v>0</v>
      </c>
      <c r="BM55" s="47">
        <f t="shared" si="22"/>
        <v>0</v>
      </c>
      <c r="BN55" s="47">
        <f t="shared" si="23"/>
        <v>0</v>
      </c>
      <c r="BO55" s="47">
        <f t="shared" si="24"/>
        <v>0</v>
      </c>
      <c r="BP55" s="47">
        <f t="shared" si="25"/>
        <v>0</v>
      </c>
      <c r="BQ55" s="47">
        <f t="shared" si="26"/>
        <v>0</v>
      </c>
      <c r="BR55" s="47">
        <f t="shared" si="27"/>
        <v>0</v>
      </c>
      <c r="BS55" s="47">
        <f t="shared" si="28"/>
        <v>0</v>
      </c>
      <c r="BT55" s="47">
        <f t="shared" si="40"/>
        <v>0</v>
      </c>
      <c r="BU55" s="47">
        <f t="shared" si="42"/>
        <v>0</v>
      </c>
      <c r="BV55" s="47">
        <f t="shared" si="29"/>
        <v>0</v>
      </c>
      <c r="BW55" s="47">
        <f t="shared" si="41"/>
        <v>0</v>
      </c>
      <c r="BX55" s="47">
        <f t="shared" si="30"/>
        <v>0</v>
      </c>
      <c r="BY55" s="47">
        <f t="shared" si="31"/>
        <v>0</v>
      </c>
      <c r="BZ55" s="47">
        <f t="shared" si="32"/>
        <v>0</v>
      </c>
      <c r="CA55" s="47">
        <f t="shared" si="33"/>
        <v>0</v>
      </c>
      <c r="CB55" s="47">
        <f t="shared" si="34"/>
        <v>0</v>
      </c>
      <c r="CC55" s="47">
        <f t="shared" si="35"/>
        <v>0</v>
      </c>
      <c r="CD55" s="47">
        <f t="shared" si="43"/>
        <v>0</v>
      </c>
      <c r="CE55" s="47">
        <f t="shared" si="43"/>
        <v>0</v>
      </c>
      <c r="CF55" s="47">
        <f t="shared" si="37"/>
        <v>0</v>
      </c>
      <c r="CG55" s="47">
        <f t="shared" si="38"/>
        <v>0</v>
      </c>
      <c r="CH55" s="47">
        <f t="shared" si="39"/>
        <v>0</v>
      </c>
      <c r="CI55" s="46"/>
      <c r="CJ55" s="46"/>
      <c r="CK55" s="46"/>
      <c r="CL55" s="46"/>
      <c r="CM55" s="46"/>
      <c r="CN55" s="22"/>
    </row>
    <row r="56" spans="1:92">
      <c r="A56" s="42">
        <v>1360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46"/>
      <c r="AH56" s="46"/>
      <c r="AI56" s="46"/>
      <c r="AJ56" s="46"/>
      <c r="AK56" s="46"/>
      <c r="AL56" s="46"/>
      <c r="AM56" s="46"/>
      <c r="AN56" s="46"/>
      <c r="AO56" s="46"/>
      <c r="AP56" s="47">
        <f t="shared" si="1"/>
        <v>0</v>
      </c>
      <c r="AQ56" s="47">
        <f t="shared" si="2"/>
        <v>0</v>
      </c>
      <c r="AR56" s="47">
        <f t="shared" si="3"/>
        <v>0</v>
      </c>
      <c r="AS56" s="47">
        <f t="shared" si="4"/>
        <v>0</v>
      </c>
      <c r="AT56" s="47">
        <f t="shared" si="5"/>
        <v>0</v>
      </c>
      <c r="AU56" s="47">
        <f t="shared" si="6"/>
        <v>0</v>
      </c>
      <c r="AV56" s="47">
        <f t="shared" si="7"/>
        <v>0</v>
      </c>
      <c r="AW56" s="47">
        <f t="shared" si="8"/>
        <v>0</v>
      </c>
      <c r="AX56" s="47">
        <f t="shared" si="9"/>
        <v>0</v>
      </c>
      <c r="AY56" s="47">
        <f t="shared" si="10"/>
        <v>0</v>
      </c>
      <c r="AZ56" s="47">
        <f t="shared" si="11"/>
        <v>0</v>
      </c>
      <c r="BA56" s="47">
        <f t="shared" si="12"/>
        <v>0</v>
      </c>
      <c r="BB56" s="47">
        <f t="shared" si="13"/>
        <v>0</v>
      </c>
      <c r="BC56" s="47">
        <f t="shared" si="14"/>
        <v>0</v>
      </c>
      <c r="BD56" s="47">
        <f t="shared" si="15"/>
        <v>0</v>
      </c>
      <c r="BE56" s="47">
        <f t="shared" si="16"/>
        <v>0</v>
      </c>
      <c r="BF56" s="47">
        <f t="shared" si="17"/>
        <v>0</v>
      </c>
      <c r="BG56" s="47">
        <f t="shared" si="18"/>
        <v>0</v>
      </c>
      <c r="BH56" s="47">
        <f t="shared" si="19"/>
        <v>0</v>
      </c>
      <c r="BI56" s="47">
        <v>0</v>
      </c>
      <c r="BJ56" s="47">
        <f t="shared" si="20"/>
        <v>0</v>
      </c>
      <c r="BK56" s="22"/>
      <c r="BL56" s="47">
        <f t="shared" si="21"/>
        <v>0</v>
      </c>
      <c r="BM56" s="47">
        <f t="shared" si="22"/>
        <v>0</v>
      </c>
      <c r="BN56" s="47">
        <f t="shared" si="23"/>
        <v>0</v>
      </c>
      <c r="BO56" s="47">
        <f t="shared" si="24"/>
        <v>0</v>
      </c>
      <c r="BP56" s="47">
        <f t="shared" si="25"/>
        <v>0</v>
      </c>
      <c r="BQ56" s="47">
        <f t="shared" si="26"/>
        <v>0</v>
      </c>
      <c r="BR56" s="47">
        <f t="shared" si="27"/>
        <v>0</v>
      </c>
      <c r="BS56" s="47">
        <f t="shared" si="28"/>
        <v>0</v>
      </c>
      <c r="BT56" s="47">
        <f t="shared" si="40"/>
        <v>0</v>
      </c>
      <c r="BU56" s="47">
        <f t="shared" si="42"/>
        <v>0</v>
      </c>
      <c r="BV56" s="47">
        <f t="shared" si="29"/>
        <v>0</v>
      </c>
      <c r="BW56" s="47">
        <f t="shared" si="41"/>
        <v>0</v>
      </c>
      <c r="BX56" s="47">
        <f t="shared" si="30"/>
        <v>0</v>
      </c>
      <c r="BY56" s="47">
        <f t="shared" si="31"/>
        <v>0</v>
      </c>
      <c r="BZ56" s="47">
        <f t="shared" si="32"/>
        <v>0</v>
      </c>
      <c r="CA56" s="47">
        <f t="shared" si="33"/>
        <v>0</v>
      </c>
      <c r="CB56" s="47">
        <f t="shared" si="34"/>
        <v>0</v>
      </c>
      <c r="CC56" s="47">
        <f t="shared" si="35"/>
        <v>0</v>
      </c>
      <c r="CD56" s="47">
        <f t="shared" si="43"/>
        <v>0</v>
      </c>
      <c r="CE56" s="47">
        <f t="shared" si="43"/>
        <v>0</v>
      </c>
      <c r="CF56" s="47">
        <f t="shared" si="37"/>
        <v>0</v>
      </c>
      <c r="CG56" s="47">
        <f t="shared" si="38"/>
        <v>0</v>
      </c>
      <c r="CH56" s="47">
        <f t="shared" si="39"/>
        <v>0</v>
      </c>
      <c r="CI56" s="46"/>
      <c r="CJ56" s="46"/>
      <c r="CK56" s="46"/>
      <c r="CL56" s="46"/>
      <c r="CM56" s="46"/>
      <c r="CN56" s="22"/>
    </row>
    <row r="57" spans="1:92">
      <c r="A57" s="42">
        <v>1361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46"/>
      <c r="AH57" s="46"/>
      <c r="AI57" s="46"/>
      <c r="AJ57" s="46"/>
      <c r="AK57" s="46"/>
      <c r="AL57" s="46"/>
      <c r="AM57" s="46"/>
      <c r="AN57" s="46"/>
      <c r="AO57" s="46"/>
      <c r="AP57" s="47">
        <f t="shared" si="1"/>
        <v>0</v>
      </c>
      <c r="AQ57" s="47">
        <f t="shared" si="2"/>
        <v>0</v>
      </c>
      <c r="AR57" s="47">
        <f t="shared" si="3"/>
        <v>0</v>
      </c>
      <c r="AS57" s="47">
        <f t="shared" si="4"/>
        <v>0</v>
      </c>
      <c r="AT57" s="47">
        <f t="shared" si="5"/>
        <v>0</v>
      </c>
      <c r="AU57" s="47">
        <f t="shared" si="6"/>
        <v>0</v>
      </c>
      <c r="AV57" s="47">
        <f t="shared" si="7"/>
        <v>0</v>
      </c>
      <c r="AW57" s="47">
        <f t="shared" si="8"/>
        <v>0</v>
      </c>
      <c r="AX57" s="47">
        <f t="shared" si="9"/>
        <v>0</v>
      </c>
      <c r="AY57" s="47">
        <f t="shared" si="10"/>
        <v>0</v>
      </c>
      <c r="AZ57" s="47">
        <f t="shared" si="11"/>
        <v>0</v>
      </c>
      <c r="BA57" s="47">
        <f t="shared" si="12"/>
        <v>0</v>
      </c>
      <c r="BB57" s="47">
        <f t="shared" si="13"/>
        <v>0</v>
      </c>
      <c r="BC57" s="47">
        <f t="shared" si="14"/>
        <v>0</v>
      </c>
      <c r="BD57" s="47">
        <f t="shared" si="15"/>
        <v>0</v>
      </c>
      <c r="BE57" s="47">
        <f t="shared" si="16"/>
        <v>0</v>
      </c>
      <c r="BF57" s="47">
        <f t="shared" si="17"/>
        <v>0</v>
      </c>
      <c r="BG57" s="47">
        <f t="shared" si="18"/>
        <v>0</v>
      </c>
      <c r="BH57" s="47">
        <f t="shared" si="19"/>
        <v>0</v>
      </c>
      <c r="BI57" s="47">
        <v>0</v>
      </c>
      <c r="BJ57" s="47">
        <f t="shared" si="20"/>
        <v>0</v>
      </c>
      <c r="BK57" s="22"/>
      <c r="BL57" s="47">
        <f t="shared" si="21"/>
        <v>0</v>
      </c>
      <c r="BM57" s="47">
        <f t="shared" si="22"/>
        <v>0</v>
      </c>
      <c r="BN57" s="47">
        <f t="shared" si="23"/>
        <v>0</v>
      </c>
      <c r="BO57" s="47">
        <f t="shared" si="24"/>
        <v>0</v>
      </c>
      <c r="BP57" s="47">
        <f t="shared" si="25"/>
        <v>0</v>
      </c>
      <c r="BQ57" s="47">
        <f t="shared" si="26"/>
        <v>0</v>
      </c>
      <c r="BR57" s="47">
        <f t="shared" si="27"/>
        <v>0</v>
      </c>
      <c r="BS57" s="47">
        <f t="shared" si="28"/>
        <v>0</v>
      </c>
      <c r="BT57" s="47">
        <f t="shared" si="40"/>
        <v>0</v>
      </c>
      <c r="BU57" s="47">
        <f t="shared" si="42"/>
        <v>0</v>
      </c>
      <c r="BV57" s="47">
        <f t="shared" si="29"/>
        <v>0</v>
      </c>
      <c r="BW57" s="47">
        <f t="shared" si="41"/>
        <v>0</v>
      </c>
      <c r="BX57" s="47">
        <f t="shared" si="30"/>
        <v>0</v>
      </c>
      <c r="BY57" s="47">
        <f t="shared" si="31"/>
        <v>0</v>
      </c>
      <c r="BZ57" s="47">
        <f t="shared" si="32"/>
        <v>0</v>
      </c>
      <c r="CA57" s="47">
        <f t="shared" si="33"/>
        <v>0</v>
      </c>
      <c r="CB57" s="47">
        <f t="shared" si="34"/>
        <v>0</v>
      </c>
      <c r="CC57" s="47">
        <f t="shared" si="35"/>
        <v>0</v>
      </c>
      <c r="CD57" s="47">
        <f t="shared" si="43"/>
        <v>0</v>
      </c>
      <c r="CE57" s="47">
        <f t="shared" si="43"/>
        <v>0</v>
      </c>
      <c r="CF57" s="47">
        <f t="shared" si="37"/>
        <v>0</v>
      </c>
      <c r="CG57" s="47">
        <f t="shared" si="38"/>
        <v>0</v>
      </c>
      <c r="CH57" s="47">
        <f t="shared" si="39"/>
        <v>0</v>
      </c>
      <c r="CI57" s="46"/>
      <c r="CJ57" s="46"/>
      <c r="CK57" s="46"/>
      <c r="CL57" s="46"/>
      <c r="CM57" s="46"/>
      <c r="CN57" s="22"/>
    </row>
    <row r="58" spans="1:92">
      <c r="A58" s="42">
        <v>1362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46"/>
      <c r="AH58" s="46"/>
      <c r="AI58" s="46"/>
      <c r="AJ58" s="46"/>
      <c r="AK58" s="46"/>
      <c r="AL58" s="46"/>
      <c r="AM58" s="46"/>
      <c r="AN58" s="46"/>
      <c r="AO58" s="46"/>
      <c r="AP58" s="47">
        <f t="shared" si="1"/>
        <v>0</v>
      </c>
      <c r="AQ58" s="47">
        <f t="shared" si="2"/>
        <v>0</v>
      </c>
      <c r="AR58" s="47">
        <f t="shared" si="3"/>
        <v>0</v>
      </c>
      <c r="AS58" s="47">
        <f t="shared" si="4"/>
        <v>0</v>
      </c>
      <c r="AT58" s="47">
        <f t="shared" si="5"/>
        <v>0</v>
      </c>
      <c r="AU58" s="47">
        <f t="shared" si="6"/>
        <v>0</v>
      </c>
      <c r="AV58" s="47">
        <f t="shared" si="7"/>
        <v>0</v>
      </c>
      <c r="AW58" s="47">
        <f t="shared" si="8"/>
        <v>0</v>
      </c>
      <c r="AX58" s="47">
        <f t="shared" si="9"/>
        <v>0</v>
      </c>
      <c r="AY58" s="47">
        <f t="shared" si="10"/>
        <v>0</v>
      </c>
      <c r="AZ58" s="47">
        <f t="shared" si="11"/>
        <v>0</v>
      </c>
      <c r="BA58" s="47">
        <f t="shared" si="12"/>
        <v>0</v>
      </c>
      <c r="BB58" s="47">
        <f t="shared" si="13"/>
        <v>0</v>
      </c>
      <c r="BC58" s="47">
        <f t="shared" si="14"/>
        <v>0</v>
      </c>
      <c r="BD58" s="47">
        <f t="shared" si="15"/>
        <v>0</v>
      </c>
      <c r="BE58" s="47">
        <f t="shared" si="16"/>
        <v>0</v>
      </c>
      <c r="BF58" s="47">
        <f t="shared" si="17"/>
        <v>0</v>
      </c>
      <c r="BG58" s="47">
        <f t="shared" si="18"/>
        <v>0</v>
      </c>
      <c r="BH58" s="47">
        <f t="shared" si="19"/>
        <v>0</v>
      </c>
      <c r="BI58" s="47">
        <v>0</v>
      </c>
      <c r="BJ58" s="47">
        <f t="shared" si="20"/>
        <v>0</v>
      </c>
      <c r="BK58" s="22"/>
      <c r="BL58" s="47">
        <f t="shared" si="21"/>
        <v>0</v>
      </c>
      <c r="BM58" s="47">
        <f t="shared" si="22"/>
        <v>0</v>
      </c>
      <c r="BN58" s="47">
        <f t="shared" si="23"/>
        <v>0</v>
      </c>
      <c r="BO58" s="47">
        <f t="shared" si="24"/>
        <v>0</v>
      </c>
      <c r="BP58" s="47">
        <f t="shared" si="25"/>
        <v>0</v>
      </c>
      <c r="BQ58" s="47">
        <f t="shared" si="26"/>
        <v>0</v>
      </c>
      <c r="BR58" s="47">
        <f t="shared" si="27"/>
        <v>0</v>
      </c>
      <c r="BS58" s="47">
        <f t="shared" si="28"/>
        <v>0</v>
      </c>
      <c r="BT58" s="47">
        <f t="shared" si="40"/>
        <v>0</v>
      </c>
      <c r="BU58" s="47">
        <f t="shared" si="42"/>
        <v>0</v>
      </c>
      <c r="BV58" s="47">
        <f t="shared" si="29"/>
        <v>0</v>
      </c>
      <c r="BW58" s="47">
        <f t="shared" si="41"/>
        <v>0</v>
      </c>
      <c r="BX58" s="47">
        <f t="shared" si="30"/>
        <v>0</v>
      </c>
      <c r="BY58" s="47">
        <f t="shared" si="31"/>
        <v>0</v>
      </c>
      <c r="BZ58" s="47">
        <f t="shared" si="32"/>
        <v>0</v>
      </c>
      <c r="CA58" s="47">
        <f t="shared" si="33"/>
        <v>0</v>
      </c>
      <c r="CB58" s="47">
        <f t="shared" si="34"/>
        <v>0</v>
      </c>
      <c r="CC58" s="47">
        <f t="shared" si="35"/>
        <v>0</v>
      </c>
      <c r="CD58" s="47">
        <f t="shared" si="43"/>
        <v>0</v>
      </c>
      <c r="CE58" s="47">
        <f t="shared" si="43"/>
        <v>0</v>
      </c>
      <c r="CF58" s="47">
        <f t="shared" si="37"/>
        <v>0</v>
      </c>
      <c r="CG58" s="47">
        <f t="shared" si="38"/>
        <v>0</v>
      </c>
      <c r="CH58" s="47">
        <f t="shared" si="39"/>
        <v>0</v>
      </c>
      <c r="CI58" s="46"/>
      <c r="CJ58" s="46"/>
      <c r="CK58" s="46"/>
      <c r="CL58" s="46"/>
      <c r="CM58" s="46"/>
      <c r="CN58" s="22"/>
    </row>
    <row r="59" spans="1:92">
      <c r="A59" s="42">
        <v>1363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46"/>
      <c r="AH59" s="46"/>
      <c r="AI59" s="46"/>
      <c r="AJ59" s="46"/>
      <c r="AK59" s="46"/>
      <c r="AL59" s="46"/>
      <c r="AM59" s="46"/>
      <c r="AN59" s="46"/>
      <c r="AO59" s="46"/>
      <c r="AP59" s="47">
        <f t="shared" si="1"/>
        <v>0</v>
      </c>
      <c r="AQ59" s="47">
        <f t="shared" si="2"/>
        <v>0</v>
      </c>
      <c r="AR59" s="47">
        <f t="shared" si="3"/>
        <v>0</v>
      </c>
      <c r="AS59" s="47">
        <f t="shared" si="4"/>
        <v>0</v>
      </c>
      <c r="AT59" s="47">
        <f t="shared" si="5"/>
        <v>0</v>
      </c>
      <c r="AU59" s="47">
        <f t="shared" si="6"/>
        <v>0</v>
      </c>
      <c r="AV59" s="47">
        <f t="shared" si="7"/>
        <v>0</v>
      </c>
      <c r="AW59" s="47">
        <f t="shared" si="8"/>
        <v>0</v>
      </c>
      <c r="AX59" s="47">
        <f t="shared" si="9"/>
        <v>0</v>
      </c>
      <c r="AY59" s="47">
        <f t="shared" si="10"/>
        <v>0</v>
      </c>
      <c r="AZ59" s="47">
        <f t="shared" si="11"/>
        <v>0</v>
      </c>
      <c r="BA59" s="47">
        <f t="shared" si="12"/>
        <v>0</v>
      </c>
      <c r="BB59" s="47">
        <f t="shared" si="13"/>
        <v>0</v>
      </c>
      <c r="BC59" s="47">
        <f t="shared" si="14"/>
        <v>0</v>
      </c>
      <c r="BD59" s="47">
        <f t="shared" si="15"/>
        <v>0</v>
      </c>
      <c r="BE59" s="47">
        <f t="shared" si="16"/>
        <v>0</v>
      </c>
      <c r="BF59" s="47">
        <f t="shared" si="17"/>
        <v>0</v>
      </c>
      <c r="BG59" s="47">
        <f t="shared" si="18"/>
        <v>0</v>
      </c>
      <c r="BH59" s="47">
        <f t="shared" si="19"/>
        <v>0</v>
      </c>
      <c r="BI59" s="47">
        <v>0</v>
      </c>
      <c r="BJ59" s="47">
        <f t="shared" si="20"/>
        <v>0</v>
      </c>
      <c r="BK59" s="22"/>
      <c r="BL59" s="47">
        <f t="shared" si="21"/>
        <v>0</v>
      </c>
      <c r="BM59" s="47">
        <f t="shared" si="22"/>
        <v>0</v>
      </c>
      <c r="BN59" s="47">
        <f t="shared" si="23"/>
        <v>0</v>
      </c>
      <c r="BO59" s="47">
        <f t="shared" si="24"/>
        <v>0</v>
      </c>
      <c r="BP59" s="47">
        <f t="shared" si="25"/>
        <v>0</v>
      </c>
      <c r="BQ59" s="47">
        <f t="shared" si="26"/>
        <v>0</v>
      </c>
      <c r="BR59" s="47">
        <f t="shared" si="27"/>
        <v>0</v>
      </c>
      <c r="BS59" s="47">
        <f t="shared" si="28"/>
        <v>0</v>
      </c>
      <c r="BT59" s="47">
        <f t="shared" si="40"/>
        <v>0</v>
      </c>
      <c r="BU59" s="47">
        <f t="shared" si="42"/>
        <v>0</v>
      </c>
      <c r="BV59" s="47">
        <f t="shared" si="29"/>
        <v>0</v>
      </c>
      <c r="BW59" s="47">
        <f t="shared" si="41"/>
        <v>0</v>
      </c>
      <c r="BX59" s="47">
        <f t="shared" si="30"/>
        <v>0</v>
      </c>
      <c r="BY59" s="47">
        <f t="shared" si="31"/>
        <v>0</v>
      </c>
      <c r="BZ59" s="47">
        <f t="shared" si="32"/>
        <v>0</v>
      </c>
      <c r="CA59" s="47">
        <f t="shared" si="33"/>
        <v>0</v>
      </c>
      <c r="CB59" s="47">
        <f t="shared" si="34"/>
        <v>0</v>
      </c>
      <c r="CC59" s="47">
        <f t="shared" si="35"/>
        <v>0</v>
      </c>
      <c r="CD59" s="47">
        <f t="shared" si="43"/>
        <v>0</v>
      </c>
      <c r="CE59" s="47">
        <f t="shared" si="43"/>
        <v>0</v>
      </c>
      <c r="CF59" s="47">
        <f t="shared" si="37"/>
        <v>0</v>
      </c>
      <c r="CG59" s="47">
        <f t="shared" si="38"/>
        <v>0</v>
      </c>
      <c r="CH59" s="47">
        <f t="shared" si="39"/>
        <v>0</v>
      </c>
      <c r="CI59" s="46"/>
      <c r="CJ59" s="46"/>
      <c r="CK59" s="46"/>
      <c r="CL59" s="46"/>
      <c r="CM59" s="46"/>
      <c r="CN59" s="22"/>
    </row>
    <row r="60" spans="1:92">
      <c r="A60" s="42">
        <v>1364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46"/>
      <c r="AH60" s="46"/>
      <c r="AI60" s="46"/>
      <c r="AJ60" s="46"/>
      <c r="AK60" s="46"/>
      <c r="AL60" s="46"/>
      <c r="AM60" s="46"/>
      <c r="AN60" s="46"/>
      <c r="AO60" s="46"/>
      <c r="AP60" s="47">
        <f t="shared" si="1"/>
        <v>0</v>
      </c>
      <c r="AQ60" s="47">
        <f t="shared" si="2"/>
        <v>0</v>
      </c>
      <c r="AR60" s="47">
        <f t="shared" si="3"/>
        <v>0</v>
      </c>
      <c r="AS60" s="47">
        <f t="shared" si="4"/>
        <v>0</v>
      </c>
      <c r="AT60" s="47">
        <f t="shared" si="5"/>
        <v>0</v>
      </c>
      <c r="AU60" s="47">
        <f t="shared" si="6"/>
        <v>0</v>
      </c>
      <c r="AV60" s="47">
        <f t="shared" si="7"/>
        <v>0</v>
      </c>
      <c r="AW60" s="47">
        <f t="shared" si="8"/>
        <v>0</v>
      </c>
      <c r="AX60" s="47">
        <f t="shared" si="9"/>
        <v>0</v>
      </c>
      <c r="AY60" s="47">
        <f t="shared" si="10"/>
        <v>0</v>
      </c>
      <c r="AZ60" s="47">
        <f t="shared" si="11"/>
        <v>0</v>
      </c>
      <c r="BA60" s="47">
        <f t="shared" si="12"/>
        <v>0</v>
      </c>
      <c r="BB60" s="47">
        <f t="shared" si="13"/>
        <v>0</v>
      </c>
      <c r="BC60" s="47">
        <f t="shared" si="14"/>
        <v>0</v>
      </c>
      <c r="BD60" s="47">
        <f t="shared" si="15"/>
        <v>0</v>
      </c>
      <c r="BE60" s="47">
        <f t="shared" si="16"/>
        <v>0</v>
      </c>
      <c r="BF60" s="47">
        <f t="shared" si="17"/>
        <v>0</v>
      </c>
      <c r="BG60" s="47">
        <f t="shared" si="18"/>
        <v>0</v>
      </c>
      <c r="BH60" s="47">
        <f t="shared" si="19"/>
        <v>0</v>
      </c>
      <c r="BI60" s="47">
        <v>0</v>
      </c>
      <c r="BJ60" s="47">
        <f t="shared" si="20"/>
        <v>0</v>
      </c>
      <c r="BK60" s="22"/>
      <c r="BL60" s="47">
        <f t="shared" si="21"/>
        <v>0</v>
      </c>
      <c r="BM60" s="47">
        <f t="shared" si="22"/>
        <v>0</v>
      </c>
      <c r="BN60" s="47">
        <f t="shared" si="23"/>
        <v>0</v>
      </c>
      <c r="BO60" s="47">
        <f t="shared" si="24"/>
        <v>0</v>
      </c>
      <c r="BP60" s="47">
        <f t="shared" si="25"/>
        <v>0</v>
      </c>
      <c r="BQ60" s="47">
        <f t="shared" si="26"/>
        <v>0</v>
      </c>
      <c r="BR60" s="47">
        <f t="shared" si="27"/>
        <v>0</v>
      </c>
      <c r="BS60" s="47">
        <f t="shared" si="28"/>
        <v>0</v>
      </c>
      <c r="BT60" s="47">
        <f t="shared" si="40"/>
        <v>0</v>
      </c>
      <c r="BU60" s="47">
        <f t="shared" si="42"/>
        <v>0</v>
      </c>
      <c r="BV60" s="47">
        <f t="shared" si="29"/>
        <v>0</v>
      </c>
      <c r="BW60" s="47">
        <f t="shared" si="41"/>
        <v>0</v>
      </c>
      <c r="BX60" s="47">
        <f t="shared" si="30"/>
        <v>0</v>
      </c>
      <c r="BY60" s="47">
        <f t="shared" si="31"/>
        <v>0</v>
      </c>
      <c r="BZ60" s="47">
        <f t="shared" si="32"/>
        <v>0</v>
      </c>
      <c r="CA60" s="47">
        <f t="shared" si="33"/>
        <v>0</v>
      </c>
      <c r="CB60" s="47">
        <f t="shared" si="34"/>
        <v>0</v>
      </c>
      <c r="CC60" s="47">
        <f t="shared" si="35"/>
        <v>0</v>
      </c>
      <c r="CD60" s="47">
        <f t="shared" si="43"/>
        <v>0</v>
      </c>
      <c r="CE60" s="47">
        <f t="shared" si="43"/>
        <v>0</v>
      </c>
      <c r="CF60" s="47">
        <f t="shared" si="37"/>
        <v>0</v>
      </c>
      <c r="CG60" s="47">
        <f t="shared" si="38"/>
        <v>0</v>
      </c>
      <c r="CH60" s="47">
        <f t="shared" si="39"/>
        <v>0</v>
      </c>
      <c r="CI60" s="46"/>
      <c r="CJ60" s="46"/>
      <c r="CK60" s="46"/>
      <c r="CL60" s="46"/>
      <c r="CM60" s="46"/>
      <c r="CN60" s="22"/>
    </row>
    <row r="61" spans="1:92">
      <c r="A61" s="42">
        <v>1365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46"/>
      <c r="AH61" s="46"/>
      <c r="AI61" s="46"/>
      <c r="AJ61" s="46"/>
      <c r="AK61" s="46"/>
      <c r="AL61" s="46"/>
      <c r="AM61" s="46"/>
      <c r="AN61" s="46"/>
      <c r="AO61" s="46"/>
      <c r="AP61" s="47">
        <f t="shared" si="1"/>
        <v>0</v>
      </c>
      <c r="AQ61" s="47">
        <f t="shared" si="2"/>
        <v>0</v>
      </c>
      <c r="AR61" s="47">
        <f t="shared" si="3"/>
        <v>0</v>
      </c>
      <c r="AS61" s="47">
        <f t="shared" si="4"/>
        <v>0</v>
      </c>
      <c r="AT61" s="47">
        <f t="shared" si="5"/>
        <v>0</v>
      </c>
      <c r="AU61" s="47">
        <f t="shared" si="6"/>
        <v>0</v>
      </c>
      <c r="AV61" s="47">
        <f t="shared" si="7"/>
        <v>0</v>
      </c>
      <c r="AW61" s="47">
        <f t="shared" si="8"/>
        <v>0</v>
      </c>
      <c r="AX61" s="47">
        <f t="shared" si="9"/>
        <v>0</v>
      </c>
      <c r="AY61" s="47">
        <f t="shared" si="10"/>
        <v>0</v>
      </c>
      <c r="AZ61" s="47">
        <f t="shared" si="11"/>
        <v>0</v>
      </c>
      <c r="BA61" s="47">
        <f t="shared" si="12"/>
        <v>0</v>
      </c>
      <c r="BB61" s="47">
        <f t="shared" si="13"/>
        <v>0</v>
      </c>
      <c r="BC61" s="47">
        <f t="shared" si="14"/>
        <v>0</v>
      </c>
      <c r="BD61" s="47">
        <f t="shared" si="15"/>
        <v>0</v>
      </c>
      <c r="BE61" s="47">
        <f t="shared" si="16"/>
        <v>0</v>
      </c>
      <c r="BF61" s="47">
        <f t="shared" si="17"/>
        <v>0</v>
      </c>
      <c r="BG61" s="47">
        <f t="shared" si="18"/>
        <v>0</v>
      </c>
      <c r="BH61" s="47">
        <f t="shared" si="19"/>
        <v>0</v>
      </c>
      <c r="BI61" s="47">
        <v>0</v>
      </c>
      <c r="BJ61" s="47">
        <f t="shared" si="20"/>
        <v>0</v>
      </c>
      <c r="BK61" s="22"/>
      <c r="BL61" s="47">
        <f t="shared" si="21"/>
        <v>0</v>
      </c>
      <c r="BM61" s="47">
        <f t="shared" si="22"/>
        <v>0</v>
      </c>
      <c r="BN61" s="47">
        <f t="shared" si="23"/>
        <v>0</v>
      </c>
      <c r="BO61" s="47">
        <f t="shared" si="24"/>
        <v>0</v>
      </c>
      <c r="BP61" s="47">
        <f t="shared" si="25"/>
        <v>0</v>
      </c>
      <c r="BQ61" s="47">
        <f t="shared" si="26"/>
        <v>0</v>
      </c>
      <c r="BR61" s="47">
        <f t="shared" si="27"/>
        <v>0</v>
      </c>
      <c r="BS61" s="47">
        <f t="shared" si="28"/>
        <v>0</v>
      </c>
      <c r="BT61" s="47">
        <f t="shared" si="40"/>
        <v>0</v>
      </c>
      <c r="BU61" s="47">
        <f t="shared" si="42"/>
        <v>0</v>
      </c>
      <c r="BV61" s="47">
        <f t="shared" si="29"/>
        <v>0</v>
      </c>
      <c r="BW61" s="47">
        <f t="shared" si="41"/>
        <v>0</v>
      </c>
      <c r="BX61" s="47">
        <f t="shared" si="30"/>
        <v>0</v>
      </c>
      <c r="BY61" s="47">
        <f t="shared" si="31"/>
        <v>0</v>
      </c>
      <c r="BZ61" s="47">
        <f t="shared" si="32"/>
        <v>0</v>
      </c>
      <c r="CA61" s="47">
        <f t="shared" si="33"/>
        <v>0</v>
      </c>
      <c r="CB61" s="47">
        <f t="shared" si="34"/>
        <v>0</v>
      </c>
      <c r="CC61" s="47">
        <f t="shared" si="35"/>
        <v>0</v>
      </c>
      <c r="CD61" s="47">
        <f t="shared" si="43"/>
        <v>0</v>
      </c>
      <c r="CE61" s="47">
        <f t="shared" si="43"/>
        <v>0</v>
      </c>
      <c r="CF61" s="47">
        <f t="shared" si="37"/>
        <v>0</v>
      </c>
      <c r="CG61" s="47">
        <f t="shared" si="38"/>
        <v>0</v>
      </c>
      <c r="CH61" s="47">
        <f t="shared" si="39"/>
        <v>0</v>
      </c>
      <c r="CI61" s="46"/>
      <c r="CJ61" s="46"/>
      <c r="CK61" s="46"/>
      <c r="CL61" s="46"/>
      <c r="CM61" s="46"/>
      <c r="CN61" s="22"/>
    </row>
    <row r="62" spans="1:92">
      <c r="A62" s="42">
        <v>1366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46"/>
      <c r="AH62" s="46"/>
      <c r="AI62" s="46"/>
      <c r="AJ62" s="46"/>
      <c r="AK62" s="46"/>
      <c r="AL62" s="46"/>
      <c r="AM62" s="46"/>
      <c r="AN62" s="46"/>
      <c r="AO62" s="46"/>
      <c r="AP62" s="47">
        <f t="shared" si="1"/>
        <v>0</v>
      </c>
      <c r="AQ62" s="47">
        <f t="shared" si="2"/>
        <v>0</v>
      </c>
      <c r="AR62" s="47">
        <f t="shared" si="3"/>
        <v>0</v>
      </c>
      <c r="AS62" s="47">
        <f t="shared" si="4"/>
        <v>0</v>
      </c>
      <c r="AT62" s="47">
        <f t="shared" si="5"/>
        <v>0</v>
      </c>
      <c r="AU62" s="47">
        <f t="shared" si="6"/>
        <v>0</v>
      </c>
      <c r="AV62" s="47">
        <f t="shared" si="7"/>
        <v>0</v>
      </c>
      <c r="AW62" s="47">
        <f t="shared" si="8"/>
        <v>0</v>
      </c>
      <c r="AX62" s="47">
        <f t="shared" si="9"/>
        <v>0</v>
      </c>
      <c r="AY62" s="47">
        <f t="shared" si="10"/>
        <v>0</v>
      </c>
      <c r="AZ62" s="47">
        <f t="shared" si="11"/>
        <v>0</v>
      </c>
      <c r="BA62" s="47">
        <f t="shared" si="12"/>
        <v>0</v>
      </c>
      <c r="BB62" s="47">
        <f t="shared" si="13"/>
        <v>0</v>
      </c>
      <c r="BC62" s="47">
        <f t="shared" si="14"/>
        <v>0</v>
      </c>
      <c r="BD62" s="47">
        <f t="shared" si="15"/>
        <v>0</v>
      </c>
      <c r="BE62" s="47">
        <f t="shared" si="16"/>
        <v>0</v>
      </c>
      <c r="BF62" s="47">
        <f t="shared" si="17"/>
        <v>0</v>
      </c>
      <c r="BG62" s="47">
        <f t="shared" si="18"/>
        <v>0</v>
      </c>
      <c r="BH62" s="47">
        <f t="shared" si="19"/>
        <v>0</v>
      </c>
      <c r="BI62" s="47">
        <v>0</v>
      </c>
      <c r="BJ62" s="47">
        <f t="shared" si="20"/>
        <v>0</v>
      </c>
      <c r="BK62" s="22"/>
      <c r="BL62" s="47">
        <f t="shared" si="21"/>
        <v>0</v>
      </c>
      <c r="BM62" s="47">
        <f t="shared" si="22"/>
        <v>0</v>
      </c>
      <c r="BN62" s="47">
        <f t="shared" si="23"/>
        <v>0</v>
      </c>
      <c r="BO62" s="47">
        <f t="shared" si="24"/>
        <v>0</v>
      </c>
      <c r="BP62" s="47">
        <f t="shared" si="25"/>
        <v>0</v>
      </c>
      <c r="BQ62" s="47">
        <f t="shared" si="26"/>
        <v>0</v>
      </c>
      <c r="BR62" s="47">
        <f t="shared" si="27"/>
        <v>0</v>
      </c>
      <c r="BS62" s="47">
        <f t="shared" si="28"/>
        <v>0</v>
      </c>
      <c r="BT62" s="47">
        <f t="shared" si="40"/>
        <v>0</v>
      </c>
      <c r="BU62" s="47">
        <f t="shared" si="42"/>
        <v>0</v>
      </c>
      <c r="BV62" s="47">
        <f t="shared" si="29"/>
        <v>0</v>
      </c>
      <c r="BW62" s="47">
        <f t="shared" si="41"/>
        <v>0</v>
      </c>
      <c r="BX62" s="47">
        <f t="shared" si="30"/>
        <v>0</v>
      </c>
      <c r="BY62" s="47">
        <f t="shared" si="31"/>
        <v>0</v>
      </c>
      <c r="BZ62" s="47">
        <f t="shared" si="32"/>
        <v>0</v>
      </c>
      <c r="CA62" s="47">
        <f t="shared" si="33"/>
        <v>0</v>
      </c>
      <c r="CB62" s="47">
        <f t="shared" si="34"/>
        <v>0</v>
      </c>
      <c r="CC62" s="47">
        <f t="shared" si="35"/>
        <v>0</v>
      </c>
      <c r="CD62" s="47">
        <f t="shared" si="43"/>
        <v>0</v>
      </c>
      <c r="CE62" s="47">
        <f t="shared" si="43"/>
        <v>0</v>
      </c>
      <c r="CF62" s="47">
        <f t="shared" si="37"/>
        <v>0</v>
      </c>
      <c r="CG62" s="47">
        <f t="shared" si="38"/>
        <v>0</v>
      </c>
      <c r="CH62" s="47">
        <f t="shared" si="39"/>
        <v>0</v>
      </c>
      <c r="CI62" s="46"/>
      <c r="CJ62" s="46"/>
      <c r="CK62" s="46"/>
      <c r="CL62" s="46"/>
      <c r="CM62" s="46"/>
      <c r="CN62" s="22"/>
    </row>
    <row r="63" spans="1:92">
      <c r="A63" s="42">
        <v>1367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46"/>
      <c r="AH63" s="46"/>
      <c r="AI63" s="46"/>
      <c r="AJ63" s="46"/>
      <c r="AK63" s="46"/>
      <c r="AL63" s="46"/>
      <c r="AM63" s="46"/>
      <c r="AN63" s="46"/>
      <c r="AO63" s="46"/>
      <c r="AP63" s="47">
        <f t="shared" si="1"/>
        <v>0</v>
      </c>
      <c r="AQ63" s="47">
        <f t="shared" si="2"/>
        <v>0</v>
      </c>
      <c r="AR63" s="47">
        <f t="shared" si="3"/>
        <v>0</v>
      </c>
      <c r="AS63" s="47">
        <f t="shared" si="4"/>
        <v>0</v>
      </c>
      <c r="AT63" s="47">
        <f t="shared" si="5"/>
        <v>0</v>
      </c>
      <c r="AU63" s="47">
        <f t="shared" si="6"/>
        <v>0</v>
      </c>
      <c r="AV63" s="47">
        <f t="shared" si="7"/>
        <v>0</v>
      </c>
      <c r="AW63" s="47">
        <f t="shared" si="8"/>
        <v>0</v>
      </c>
      <c r="AX63" s="47">
        <f t="shared" si="9"/>
        <v>0</v>
      </c>
      <c r="AY63" s="47">
        <f t="shared" si="10"/>
        <v>0</v>
      </c>
      <c r="AZ63" s="47">
        <f t="shared" si="11"/>
        <v>0</v>
      </c>
      <c r="BA63" s="47">
        <f t="shared" si="12"/>
        <v>0</v>
      </c>
      <c r="BB63" s="47">
        <f t="shared" si="13"/>
        <v>0</v>
      </c>
      <c r="BC63" s="47">
        <f t="shared" si="14"/>
        <v>0</v>
      </c>
      <c r="BD63" s="47">
        <f t="shared" si="15"/>
        <v>0</v>
      </c>
      <c r="BE63" s="47">
        <f t="shared" si="16"/>
        <v>0</v>
      </c>
      <c r="BF63" s="47">
        <f t="shared" si="17"/>
        <v>0</v>
      </c>
      <c r="BG63" s="47">
        <f t="shared" si="18"/>
        <v>0</v>
      </c>
      <c r="BH63" s="47">
        <f t="shared" si="19"/>
        <v>0</v>
      </c>
      <c r="BI63" s="47">
        <v>0</v>
      </c>
      <c r="BJ63" s="47">
        <f t="shared" si="20"/>
        <v>0</v>
      </c>
      <c r="BK63" s="22"/>
      <c r="BL63" s="47">
        <f t="shared" si="21"/>
        <v>0</v>
      </c>
      <c r="BM63" s="47">
        <f t="shared" si="22"/>
        <v>0</v>
      </c>
      <c r="BN63" s="47">
        <f t="shared" si="23"/>
        <v>0</v>
      </c>
      <c r="BO63" s="47">
        <f t="shared" si="24"/>
        <v>0</v>
      </c>
      <c r="BP63" s="47">
        <f t="shared" si="25"/>
        <v>0</v>
      </c>
      <c r="BQ63" s="47">
        <f t="shared" si="26"/>
        <v>0</v>
      </c>
      <c r="BR63" s="47">
        <f t="shared" si="27"/>
        <v>0</v>
      </c>
      <c r="BS63" s="47">
        <f t="shared" si="28"/>
        <v>0</v>
      </c>
      <c r="BT63" s="47">
        <f t="shared" si="40"/>
        <v>0</v>
      </c>
      <c r="BU63" s="47">
        <f t="shared" si="42"/>
        <v>0</v>
      </c>
      <c r="BV63" s="47">
        <f t="shared" si="29"/>
        <v>0</v>
      </c>
      <c r="BW63" s="47">
        <f t="shared" si="41"/>
        <v>0</v>
      </c>
      <c r="BX63" s="47">
        <f t="shared" si="30"/>
        <v>0</v>
      </c>
      <c r="BY63" s="47">
        <f t="shared" si="31"/>
        <v>0</v>
      </c>
      <c r="BZ63" s="47">
        <f t="shared" si="32"/>
        <v>0</v>
      </c>
      <c r="CA63" s="47">
        <f t="shared" si="33"/>
        <v>0</v>
      </c>
      <c r="CB63" s="47">
        <f t="shared" si="34"/>
        <v>0</v>
      </c>
      <c r="CC63" s="47">
        <f t="shared" si="35"/>
        <v>0</v>
      </c>
      <c r="CD63" s="47">
        <f t="shared" si="43"/>
        <v>0</v>
      </c>
      <c r="CE63" s="47">
        <f t="shared" si="43"/>
        <v>0</v>
      </c>
      <c r="CF63" s="47">
        <f t="shared" si="37"/>
        <v>0</v>
      </c>
      <c r="CG63" s="47">
        <f t="shared" si="38"/>
        <v>0</v>
      </c>
      <c r="CH63" s="47">
        <f t="shared" si="39"/>
        <v>0</v>
      </c>
      <c r="CI63" s="46"/>
      <c r="CJ63" s="46"/>
      <c r="CK63" s="46"/>
      <c r="CL63" s="46"/>
      <c r="CM63" s="46"/>
      <c r="CN63" s="22"/>
    </row>
    <row r="64" spans="1:92">
      <c r="A64" s="42">
        <v>1368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46"/>
      <c r="AH64" s="46"/>
      <c r="AI64" s="46"/>
      <c r="AJ64" s="46"/>
      <c r="AK64" s="46"/>
      <c r="AL64" s="46"/>
      <c r="AM64" s="46"/>
      <c r="AN64" s="46"/>
      <c r="AO64" s="46"/>
      <c r="AP64" s="47">
        <f t="shared" si="1"/>
        <v>0</v>
      </c>
      <c r="AQ64" s="47">
        <f t="shared" si="2"/>
        <v>0</v>
      </c>
      <c r="AR64" s="47">
        <f t="shared" si="3"/>
        <v>0</v>
      </c>
      <c r="AS64" s="47">
        <f t="shared" si="4"/>
        <v>0</v>
      </c>
      <c r="AT64" s="47">
        <f t="shared" si="5"/>
        <v>0</v>
      </c>
      <c r="AU64" s="47">
        <f t="shared" si="6"/>
        <v>0</v>
      </c>
      <c r="AV64" s="47">
        <f t="shared" si="7"/>
        <v>0</v>
      </c>
      <c r="AW64" s="47">
        <f t="shared" si="8"/>
        <v>0</v>
      </c>
      <c r="AX64" s="47">
        <f t="shared" si="9"/>
        <v>0</v>
      </c>
      <c r="AY64" s="47">
        <f t="shared" si="10"/>
        <v>0</v>
      </c>
      <c r="AZ64" s="47">
        <f t="shared" si="11"/>
        <v>0</v>
      </c>
      <c r="BA64" s="47">
        <f t="shared" si="12"/>
        <v>0</v>
      </c>
      <c r="BB64" s="47">
        <f t="shared" si="13"/>
        <v>0</v>
      </c>
      <c r="BC64" s="47">
        <f t="shared" si="14"/>
        <v>0</v>
      </c>
      <c r="BD64" s="47">
        <f t="shared" si="15"/>
        <v>0</v>
      </c>
      <c r="BE64" s="47">
        <f t="shared" si="16"/>
        <v>0</v>
      </c>
      <c r="BF64" s="47">
        <f t="shared" si="17"/>
        <v>0</v>
      </c>
      <c r="BG64" s="47">
        <f t="shared" si="18"/>
        <v>0</v>
      </c>
      <c r="BH64" s="47">
        <f t="shared" si="19"/>
        <v>0</v>
      </c>
      <c r="BI64" s="47">
        <v>0</v>
      </c>
      <c r="BJ64" s="47">
        <f t="shared" si="20"/>
        <v>0</v>
      </c>
      <c r="BK64" s="22"/>
      <c r="BL64" s="47">
        <f t="shared" si="21"/>
        <v>0</v>
      </c>
      <c r="BM64" s="47">
        <f t="shared" si="22"/>
        <v>0</v>
      </c>
      <c r="BN64" s="47">
        <f t="shared" si="23"/>
        <v>0</v>
      </c>
      <c r="BO64" s="47">
        <f t="shared" si="24"/>
        <v>0</v>
      </c>
      <c r="BP64" s="47">
        <f t="shared" si="25"/>
        <v>0</v>
      </c>
      <c r="BQ64" s="47">
        <f t="shared" si="26"/>
        <v>0</v>
      </c>
      <c r="BR64" s="47">
        <f t="shared" si="27"/>
        <v>0</v>
      </c>
      <c r="BS64" s="47">
        <f t="shared" si="28"/>
        <v>0</v>
      </c>
      <c r="BT64" s="47">
        <f t="shared" si="40"/>
        <v>0</v>
      </c>
      <c r="BU64" s="47">
        <f t="shared" si="42"/>
        <v>0</v>
      </c>
      <c r="BV64" s="47">
        <f t="shared" si="29"/>
        <v>0</v>
      </c>
      <c r="BW64" s="47">
        <f t="shared" si="41"/>
        <v>0</v>
      </c>
      <c r="BX64" s="47">
        <f t="shared" si="30"/>
        <v>0</v>
      </c>
      <c r="BY64" s="47">
        <f t="shared" si="31"/>
        <v>0</v>
      </c>
      <c r="BZ64" s="47">
        <f t="shared" si="32"/>
        <v>0</v>
      </c>
      <c r="CA64" s="47">
        <f t="shared" si="33"/>
        <v>0</v>
      </c>
      <c r="CB64" s="47">
        <f t="shared" si="34"/>
        <v>0</v>
      </c>
      <c r="CC64" s="47">
        <f t="shared" si="35"/>
        <v>0</v>
      </c>
      <c r="CD64" s="47">
        <f t="shared" si="43"/>
        <v>0</v>
      </c>
      <c r="CE64" s="47">
        <f t="shared" si="43"/>
        <v>0</v>
      </c>
      <c r="CF64" s="47">
        <f t="shared" si="37"/>
        <v>0</v>
      </c>
      <c r="CG64" s="47">
        <f t="shared" si="38"/>
        <v>0</v>
      </c>
      <c r="CH64" s="47">
        <f t="shared" si="39"/>
        <v>0</v>
      </c>
      <c r="CI64" s="46"/>
      <c r="CJ64" s="46"/>
      <c r="CK64" s="46"/>
      <c r="CL64" s="46"/>
      <c r="CM64" s="46"/>
      <c r="CN64" s="22"/>
    </row>
    <row r="65" spans="1:92">
      <c r="A65" s="42">
        <v>1369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46"/>
      <c r="AH65" s="46"/>
      <c r="AI65" s="46"/>
      <c r="AJ65" s="46"/>
      <c r="AK65" s="46"/>
      <c r="AL65" s="46"/>
      <c r="AM65" s="46"/>
      <c r="AN65" s="46"/>
      <c r="AO65" s="46"/>
      <c r="AP65" s="47">
        <f t="shared" si="1"/>
        <v>0</v>
      </c>
      <c r="AQ65" s="47">
        <f t="shared" si="2"/>
        <v>0</v>
      </c>
      <c r="AR65" s="47">
        <f t="shared" si="3"/>
        <v>0</v>
      </c>
      <c r="AS65" s="47">
        <f t="shared" si="4"/>
        <v>0</v>
      </c>
      <c r="AT65" s="47">
        <f t="shared" si="5"/>
        <v>0</v>
      </c>
      <c r="AU65" s="47">
        <f t="shared" si="6"/>
        <v>0</v>
      </c>
      <c r="AV65" s="47">
        <f t="shared" si="7"/>
        <v>0</v>
      </c>
      <c r="AW65" s="47">
        <f t="shared" si="8"/>
        <v>0</v>
      </c>
      <c r="AX65" s="47">
        <f t="shared" si="9"/>
        <v>0</v>
      </c>
      <c r="AY65" s="47">
        <f t="shared" si="10"/>
        <v>0</v>
      </c>
      <c r="AZ65" s="47">
        <f t="shared" si="11"/>
        <v>0</v>
      </c>
      <c r="BA65" s="47">
        <f t="shared" si="12"/>
        <v>0</v>
      </c>
      <c r="BB65" s="47">
        <f t="shared" si="13"/>
        <v>0</v>
      </c>
      <c r="BC65" s="47">
        <f t="shared" si="14"/>
        <v>0</v>
      </c>
      <c r="BD65" s="47">
        <f t="shared" si="15"/>
        <v>0</v>
      </c>
      <c r="BE65" s="47">
        <f t="shared" si="16"/>
        <v>0</v>
      </c>
      <c r="BF65" s="47">
        <f t="shared" si="17"/>
        <v>0</v>
      </c>
      <c r="BG65" s="47">
        <f t="shared" si="18"/>
        <v>0</v>
      </c>
      <c r="BH65" s="47">
        <f t="shared" si="19"/>
        <v>0</v>
      </c>
      <c r="BI65" s="47">
        <v>0</v>
      </c>
      <c r="BJ65" s="47">
        <f t="shared" si="20"/>
        <v>0</v>
      </c>
      <c r="BK65" s="22"/>
      <c r="BL65" s="47">
        <f t="shared" si="21"/>
        <v>0</v>
      </c>
      <c r="BM65" s="47">
        <f t="shared" si="22"/>
        <v>0</v>
      </c>
      <c r="BN65" s="47">
        <f t="shared" si="23"/>
        <v>0</v>
      </c>
      <c r="BO65" s="47">
        <f t="shared" si="24"/>
        <v>0</v>
      </c>
      <c r="BP65" s="47">
        <f t="shared" si="25"/>
        <v>0</v>
      </c>
      <c r="BQ65" s="47">
        <f t="shared" si="26"/>
        <v>0</v>
      </c>
      <c r="BR65" s="47">
        <f t="shared" si="27"/>
        <v>0</v>
      </c>
      <c r="BS65" s="47">
        <f t="shared" si="28"/>
        <v>0</v>
      </c>
      <c r="BT65" s="47">
        <f t="shared" si="40"/>
        <v>0</v>
      </c>
      <c r="BU65" s="47">
        <f t="shared" si="42"/>
        <v>0</v>
      </c>
      <c r="BV65" s="47">
        <f t="shared" si="29"/>
        <v>0</v>
      </c>
      <c r="BW65" s="47">
        <f t="shared" si="41"/>
        <v>0</v>
      </c>
      <c r="BX65" s="47">
        <f t="shared" si="30"/>
        <v>0</v>
      </c>
      <c r="BY65" s="47">
        <f t="shared" si="31"/>
        <v>0</v>
      </c>
      <c r="BZ65" s="47">
        <f t="shared" si="32"/>
        <v>0</v>
      </c>
      <c r="CA65" s="47">
        <f t="shared" si="33"/>
        <v>0</v>
      </c>
      <c r="CB65" s="47">
        <f t="shared" si="34"/>
        <v>0</v>
      </c>
      <c r="CC65" s="47">
        <f t="shared" si="35"/>
        <v>0</v>
      </c>
      <c r="CD65" s="47">
        <f t="shared" si="43"/>
        <v>0</v>
      </c>
      <c r="CE65" s="47">
        <f t="shared" si="43"/>
        <v>0</v>
      </c>
      <c r="CF65" s="47">
        <f t="shared" si="37"/>
        <v>0</v>
      </c>
      <c r="CG65" s="47">
        <f t="shared" si="38"/>
        <v>0</v>
      </c>
      <c r="CH65" s="47">
        <f t="shared" si="39"/>
        <v>0</v>
      </c>
      <c r="CI65" s="46"/>
      <c r="CJ65" s="46"/>
      <c r="CK65" s="46"/>
      <c r="CL65" s="46"/>
      <c r="CM65" s="46"/>
      <c r="CN65" s="22"/>
    </row>
    <row r="66" spans="1:92">
      <c r="A66" s="42">
        <v>1370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46"/>
      <c r="AH66" s="46"/>
      <c r="AI66" s="46"/>
      <c r="AJ66" s="46"/>
      <c r="AK66" s="46"/>
      <c r="AL66" s="46"/>
      <c r="AM66" s="46"/>
      <c r="AN66" s="46"/>
      <c r="AO66" s="46"/>
      <c r="AP66" s="47">
        <f t="shared" si="1"/>
        <v>0</v>
      </c>
      <c r="AQ66" s="47">
        <f t="shared" si="2"/>
        <v>0</v>
      </c>
      <c r="AR66" s="47">
        <f t="shared" si="3"/>
        <v>0</v>
      </c>
      <c r="AS66" s="47">
        <f t="shared" si="4"/>
        <v>0</v>
      </c>
      <c r="AT66" s="47">
        <f t="shared" si="5"/>
        <v>0</v>
      </c>
      <c r="AU66" s="47">
        <f t="shared" si="6"/>
        <v>0</v>
      </c>
      <c r="AV66" s="47">
        <f t="shared" si="7"/>
        <v>0</v>
      </c>
      <c r="AW66" s="47">
        <f t="shared" si="8"/>
        <v>0</v>
      </c>
      <c r="AX66" s="47">
        <f t="shared" si="9"/>
        <v>0</v>
      </c>
      <c r="AY66" s="47">
        <f t="shared" si="10"/>
        <v>0</v>
      </c>
      <c r="AZ66" s="47">
        <f t="shared" si="11"/>
        <v>0</v>
      </c>
      <c r="BA66" s="47">
        <f t="shared" si="12"/>
        <v>0</v>
      </c>
      <c r="BB66" s="47">
        <f t="shared" si="13"/>
        <v>0</v>
      </c>
      <c r="BC66" s="47">
        <f t="shared" si="14"/>
        <v>0</v>
      </c>
      <c r="BD66" s="47">
        <f t="shared" si="15"/>
        <v>0</v>
      </c>
      <c r="BE66" s="47">
        <f t="shared" si="16"/>
        <v>0</v>
      </c>
      <c r="BF66" s="47">
        <f t="shared" si="17"/>
        <v>0</v>
      </c>
      <c r="BG66" s="47">
        <f t="shared" si="18"/>
        <v>0</v>
      </c>
      <c r="BH66" s="47">
        <f t="shared" si="19"/>
        <v>0</v>
      </c>
      <c r="BI66" s="47">
        <v>0</v>
      </c>
      <c r="BJ66" s="47">
        <f t="shared" si="20"/>
        <v>0</v>
      </c>
      <c r="BK66" s="22"/>
      <c r="BL66" s="47">
        <f t="shared" si="21"/>
        <v>0</v>
      </c>
      <c r="BM66" s="47">
        <f t="shared" si="22"/>
        <v>0</v>
      </c>
      <c r="BN66" s="47">
        <f t="shared" si="23"/>
        <v>0</v>
      </c>
      <c r="BO66" s="47">
        <f t="shared" si="24"/>
        <v>0</v>
      </c>
      <c r="BP66" s="47">
        <f t="shared" si="25"/>
        <v>0</v>
      </c>
      <c r="BQ66" s="47">
        <f t="shared" si="26"/>
        <v>0</v>
      </c>
      <c r="BR66" s="47">
        <f t="shared" si="27"/>
        <v>0</v>
      </c>
      <c r="BS66" s="47">
        <f t="shared" si="28"/>
        <v>0</v>
      </c>
      <c r="BT66" s="47">
        <f t="shared" si="40"/>
        <v>0</v>
      </c>
      <c r="BU66" s="47">
        <f t="shared" si="42"/>
        <v>0</v>
      </c>
      <c r="BV66" s="47">
        <f t="shared" si="29"/>
        <v>0</v>
      </c>
      <c r="BW66" s="47">
        <f t="shared" si="41"/>
        <v>0</v>
      </c>
      <c r="BX66" s="47">
        <f t="shared" si="30"/>
        <v>0</v>
      </c>
      <c r="BY66" s="47">
        <f t="shared" si="31"/>
        <v>0</v>
      </c>
      <c r="BZ66" s="47">
        <f t="shared" si="32"/>
        <v>0</v>
      </c>
      <c r="CA66" s="47">
        <f t="shared" si="33"/>
        <v>0</v>
      </c>
      <c r="CB66" s="47">
        <f t="shared" si="34"/>
        <v>0</v>
      </c>
      <c r="CC66" s="47">
        <f t="shared" si="35"/>
        <v>0</v>
      </c>
      <c r="CD66" s="47">
        <f t="shared" si="43"/>
        <v>0</v>
      </c>
      <c r="CE66" s="47">
        <f t="shared" si="43"/>
        <v>0</v>
      </c>
      <c r="CF66" s="47">
        <f t="shared" si="37"/>
        <v>0</v>
      </c>
      <c r="CG66" s="47">
        <f t="shared" si="38"/>
        <v>0</v>
      </c>
      <c r="CH66" s="47">
        <f t="shared" si="39"/>
        <v>0</v>
      </c>
      <c r="CI66" s="46"/>
      <c r="CJ66" s="46"/>
      <c r="CK66" s="46"/>
      <c r="CL66" s="46"/>
      <c r="CM66" s="46"/>
      <c r="CN66" s="22"/>
    </row>
    <row r="67" spans="1:92">
      <c r="A67" s="42">
        <v>1371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46"/>
      <c r="AH67" s="46"/>
      <c r="AI67" s="46"/>
      <c r="AJ67" s="46"/>
      <c r="AK67" s="46"/>
      <c r="AL67" s="46"/>
      <c r="AM67" s="46"/>
      <c r="AN67" s="46"/>
      <c r="AO67" s="46"/>
      <c r="AP67" s="47">
        <f t="shared" si="1"/>
        <v>0</v>
      </c>
      <c r="AQ67" s="47">
        <f t="shared" si="2"/>
        <v>0</v>
      </c>
      <c r="AR67" s="47">
        <f t="shared" si="3"/>
        <v>0</v>
      </c>
      <c r="AS67" s="47">
        <f t="shared" si="4"/>
        <v>0</v>
      </c>
      <c r="AT67" s="47">
        <f t="shared" si="5"/>
        <v>0</v>
      </c>
      <c r="AU67" s="47">
        <f t="shared" si="6"/>
        <v>0</v>
      </c>
      <c r="AV67" s="47">
        <f t="shared" si="7"/>
        <v>0</v>
      </c>
      <c r="AW67" s="47">
        <f t="shared" si="8"/>
        <v>0</v>
      </c>
      <c r="AX67" s="47">
        <f t="shared" si="9"/>
        <v>0</v>
      </c>
      <c r="AY67" s="47">
        <f t="shared" si="10"/>
        <v>0</v>
      </c>
      <c r="AZ67" s="47">
        <f t="shared" si="11"/>
        <v>0</v>
      </c>
      <c r="BA67" s="47">
        <f t="shared" si="12"/>
        <v>0</v>
      </c>
      <c r="BB67" s="47">
        <f t="shared" si="13"/>
        <v>0</v>
      </c>
      <c r="BC67" s="47">
        <f t="shared" si="14"/>
        <v>0</v>
      </c>
      <c r="BD67" s="47">
        <f t="shared" si="15"/>
        <v>0</v>
      </c>
      <c r="BE67" s="47">
        <f t="shared" si="16"/>
        <v>0</v>
      </c>
      <c r="BF67" s="47">
        <f t="shared" si="17"/>
        <v>0</v>
      </c>
      <c r="BG67" s="47">
        <f t="shared" si="18"/>
        <v>0</v>
      </c>
      <c r="BH67" s="47">
        <f t="shared" si="19"/>
        <v>0</v>
      </c>
      <c r="BI67" s="47">
        <v>0</v>
      </c>
      <c r="BJ67" s="47">
        <f t="shared" si="20"/>
        <v>0</v>
      </c>
      <c r="BK67" s="22"/>
      <c r="BL67" s="47">
        <f t="shared" si="21"/>
        <v>0</v>
      </c>
      <c r="BM67" s="47">
        <f t="shared" si="22"/>
        <v>0</v>
      </c>
      <c r="BN67" s="47">
        <f t="shared" si="23"/>
        <v>0</v>
      </c>
      <c r="BO67" s="47">
        <f t="shared" si="24"/>
        <v>0</v>
      </c>
      <c r="BP67" s="47">
        <f t="shared" si="25"/>
        <v>0</v>
      </c>
      <c r="BQ67" s="47">
        <f t="shared" si="26"/>
        <v>0</v>
      </c>
      <c r="BR67" s="47">
        <f t="shared" si="27"/>
        <v>0</v>
      </c>
      <c r="BS67" s="47">
        <f t="shared" si="28"/>
        <v>0</v>
      </c>
      <c r="BT67" s="47">
        <f t="shared" si="40"/>
        <v>0</v>
      </c>
      <c r="BU67" s="47">
        <f t="shared" si="42"/>
        <v>0</v>
      </c>
      <c r="BV67" s="47">
        <f t="shared" si="29"/>
        <v>0</v>
      </c>
      <c r="BW67" s="47">
        <f t="shared" si="41"/>
        <v>0</v>
      </c>
      <c r="BX67" s="47">
        <f t="shared" si="30"/>
        <v>0</v>
      </c>
      <c r="BY67" s="47">
        <f t="shared" si="31"/>
        <v>0</v>
      </c>
      <c r="BZ67" s="47">
        <f t="shared" si="32"/>
        <v>0</v>
      </c>
      <c r="CA67" s="47">
        <f t="shared" si="33"/>
        <v>0</v>
      </c>
      <c r="CB67" s="47">
        <f t="shared" si="34"/>
        <v>0</v>
      </c>
      <c r="CC67" s="47">
        <f t="shared" si="35"/>
        <v>0</v>
      </c>
      <c r="CD67" s="47">
        <f t="shared" si="43"/>
        <v>0</v>
      </c>
      <c r="CE67" s="47">
        <f t="shared" si="43"/>
        <v>0</v>
      </c>
      <c r="CF67" s="47">
        <f t="shared" si="37"/>
        <v>0</v>
      </c>
      <c r="CG67" s="47">
        <f t="shared" si="38"/>
        <v>0</v>
      </c>
      <c r="CH67" s="47">
        <f t="shared" si="39"/>
        <v>0</v>
      </c>
      <c r="CI67" s="46"/>
      <c r="CJ67" s="46"/>
      <c r="CK67" s="46"/>
      <c r="CL67" s="46"/>
      <c r="CM67" s="46"/>
      <c r="CN67" s="22"/>
    </row>
    <row r="68" spans="1:92">
      <c r="A68" s="42">
        <v>1372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46"/>
      <c r="AH68" s="46"/>
      <c r="AI68" s="46"/>
      <c r="AJ68" s="46"/>
      <c r="AK68" s="46"/>
      <c r="AL68" s="46"/>
      <c r="AM68" s="46"/>
      <c r="AN68" s="46"/>
      <c r="AO68" s="46"/>
      <c r="AP68" s="47">
        <f t="shared" si="1"/>
        <v>0</v>
      </c>
      <c r="AQ68" s="47">
        <f t="shared" si="2"/>
        <v>0</v>
      </c>
      <c r="AR68" s="47">
        <f t="shared" si="3"/>
        <v>0</v>
      </c>
      <c r="AS68" s="47">
        <f t="shared" si="4"/>
        <v>0</v>
      </c>
      <c r="AT68" s="47">
        <f t="shared" si="5"/>
        <v>0</v>
      </c>
      <c r="AU68" s="47">
        <f t="shared" si="6"/>
        <v>0</v>
      </c>
      <c r="AV68" s="47">
        <f t="shared" si="7"/>
        <v>0</v>
      </c>
      <c r="AW68" s="47">
        <f t="shared" si="8"/>
        <v>0</v>
      </c>
      <c r="AX68" s="47">
        <f t="shared" si="9"/>
        <v>0</v>
      </c>
      <c r="AY68" s="47">
        <f t="shared" si="10"/>
        <v>0</v>
      </c>
      <c r="AZ68" s="47">
        <f t="shared" si="11"/>
        <v>0</v>
      </c>
      <c r="BA68" s="47">
        <f t="shared" si="12"/>
        <v>0</v>
      </c>
      <c r="BB68" s="47">
        <f t="shared" si="13"/>
        <v>0</v>
      </c>
      <c r="BC68" s="47">
        <f t="shared" si="14"/>
        <v>0</v>
      </c>
      <c r="BD68" s="47">
        <f t="shared" si="15"/>
        <v>0</v>
      </c>
      <c r="BE68" s="47">
        <f t="shared" si="16"/>
        <v>0</v>
      </c>
      <c r="BF68" s="47">
        <f t="shared" si="17"/>
        <v>0</v>
      </c>
      <c r="BG68" s="47">
        <f t="shared" si="18"/>
        <v>0</v>
      </c>
      <c r="BH68" s="47">
        <f t="shared" si="19"/>
        <v>0</v>
      </c>
      <c r="BI68" s="47">
        <v>0</v>
      </c>
      <c r="BJ68" s="47">
        <f t="shared" si="20"/>
        <v>0</v>
      </c>
      <c r="BK68" s="22"/>
      <c r="BL68" s="47">
        <f t="shared" si="21"/>
        <v>0</v>
      </c>
      <c r="BM68" s="47">
        <f t="shared" si="22"/>
        <v>0</v>
      </c>
      <c r="BN68" s="47">
        <f t="shared" si="23"/>
        <v>0</v>
      </c>
      <c r="BO68" s="47">
        <f t="shared" si="24"/>
        <v>0</v>
      </c>
      <c r="BP68" s="47">
        <f t="shared" si="25"/>
        <v>0</v>
      </c>
      <c r="BQ68" s="47">
        <f t="shared" si="26"/>
        <v>0</v>
      </c>
      <c r="BR68" s="47">
        <f t="shared" si="27"/>
        <v>0</v>
      </c>
      <c r="BS68" s="47">
        <f t="shared" si="28"/>
        <v>0</v>
      </c>
      <c r="BT68" s="47">
        <f t="shared" si="40"/>
        <v>0</v>
      </c>
      <c r="BU68" s="47">
        <f t="shared" si="42"/>
        <v>0</v>
      </c>
      <c r="BV68" s="47">
        <f t="shared" si="29"/>
        <v>0</v>
      </c>
      <c r="BW68" s="47">
        <f t="shared" si="41"/>
        <v>0</v>
      </c>
      <c r="BX68" s="47">
        <f t="shared" si="30"/>
        <v>0</v>
      </c>
      <c r="BY68" s="47">
        <f t="shared" si="31"/>
        <v>0</v>
      </c>
      <c r="BZ68" s="47">
        <f t="shared" si="32"/>
        <v>0</v>
      </c>
      <c r="CA68" s="47">
        <f t="shared" si="33"/>
        <v>0</v>
      </c>
      <c r="CB68" s="47">
        <f t="shared" si="34"/>
        <v>0</v>
      </c>
      <c r="CC68" s="47">
        <f t="shared" si="35"/>
        <v>0</v>
      </c>
      <c r="CD68" s="47">
        <f t="shared" si="43"/>
        <v>0</v>
      </c>
      <c r="CE68" s="47">
        <f t="shared" si="43"/>
        <v>0</v>
      </c>
      <c r="CF68" s="47">
        <f t="shared" si="37"/>
        <v>0</v>
      </c>
      <c r="CG68" s="47">
        <f t="shared" si="38"/>
        <v>0</v>
      </c>
      <c r="CH68" s="47">
        <f t="shared" si="39"/>
        <v>0</v>
      </c>
      <c r="CI68" s="46"/>
      <c r="CJ68" s="46"/>
      <c r="CK68" s="46"/>
      <c r="CL68" s="46"/>
      <c r="CM68" s="46"/>
      <c r="CN68" s="22"/>
    </row>
    <row r="69" spans="1:92">
      <c r="A69" s="42">
        <v>1373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46"/>
      <c r="AH69" s="46"/>
      <c r="AI69" s="46"/>
      <c r="AJ69" s="46"/>
      <c r="AK69" s="46"/>
      <c r="AL69" s="46"/>
      <c r="AM69" s="46"/>
      <c r="AN69" s="46"/>
      <c r="AO69" s="46"/>
      <c r="AP69" s="47">
        <f t="shared" si="1"/>
        <v>0</v>
      </c>
      <c r="AQ69" s="47">
        <f t="shared" si="2"/>
        <v>0</v>
      </c>
      <c r="AR69" s="47">
        <f t="shared" si="3"/>
        <v>0</v>
      </c>
      <c r="AS69" s="47">
        <f t="shared" si="4"/>
        <v>0</v>
      </c>
      <c r="AT69" s="47">
        <f t="shared" si="5"/>
        <v>0</v>
      </c>
      <c r="AU69" s="47">
        <f t="shared" si="6"/>
        <v>0</v>
      </c>
      <c r="AV69" s="47">
        <f t="shared" si="7"/>
        <v>0</v>
      </c>
      <c r="AW69" s="47">
        <f t="shared" si="8"/>
        <v>0</v>
      </c>
      <c r="AX69" s="47">
        <f t="shared" si="9"/>
        <v>0</v>
      </c>
      <c r="AY69" s="47">
        <f t="shared" si="10"/>
        <v>0</v>
      </c>
      <c r="AZ69" s="47">
        <f t="shared" si="11"/>
        <v>0</v>
      </c>
      <c r="BA69" s="47">
        <f t="shared" si="12"/>
        <v>0</v>
      </c>
      <c r="BB69" s="47">
        <f t="shared" si="13"/>
        <v>0</v>
      </c>
      <c r="BC69" s="47">
        <f t="shared" si="14"/>
        <v>0</v>
      </c>
      <c r="BD69" s="47">
        <f t="shared" si="15"/>
        <v>0</v>
      </c>
      <c r="BE69" s="47">
        <f t="shared" si="16"/>
        <v>0</v>
      </c>
      <c r="BF69" s="47">
        <f t="shared" si="17"/>
        <v>0</v>
      </c>
      <c r="BG69" s="47">
        <f t="shared" si="18"/>
        <v>0</v>
      </c>
      <c r="BH69" s="47">
        <f t="shared" si="19"/>
        <v>0</v>
      </c>
      <c r="BI69" s="47">
        <v>0</v>
      </c>
      <c r="BJ69" s="47">
        <f t="shared" si="20"/>
        <v>0</v>
      </c>
      <c r="BK69" s="22"/>
      <c r="BL69" s="47">
        <f t="shared" si="21"/>
        <v>0</v>
      </c>
      <c r="BM69" s="47">
        <f t="shared" si="22"/>
        <v>0</v>
      </c>
      <c r="BN69" s="47">
        <f t="shared" si="23"/>
        <v>0</v>
      </c>
      <c r="BO69" s="47">
        <f t="shared" si="24"/>
        <v>0</v>
      </c>
      <c r="BP69" s="47">
        <f t="shared" si="25"/>
        <v>0</v>
      </c>
      <c r="BQ69" s="47">
        <f t="shared" si="26"/>
        <v>0</v>
      </c>
      <c r="BR69" s="47">
        <f t="shared" si="27"/>
        <v>0</v>
      </c>
      <c r="BS69" s="47">
        <f t="shared" si="28"/>
        <v>0</v>
      </c>
      <c r="BT69" s="47">
        <f t="shared" si="40"/>
        <v>0</v>
      </c>
      <c r="BU69" s="47">
        <f t="shared" si="42"/>
        <v>0</v>
      </c>
      <c r="BV69" s="47">
        <f t="shared" si="29"/>
        <v>0</v>
      </c>
      <c r="BW69" s="47">
        <f t="shared" si="41"/>
        <v>0</v>
      </c>
      <c r="BX69" s="47">
        <f t="shared" si="30"/>
        <v>0</v>
      </c>
      <c r="BY69" s="47">
        <f t="shared" si="31"/>
        <v>0</v>
      </c>
      <c r="BZ69" s="47">
        <f t="shared" si="32"/>
        <v>0</v>
      </c>
      <c r="CA69" s="47">
        <f t="shared" si="33"/>
        <v>0</v>
      </c>
      <c r="CB69" s="47">
        <f t="shared" si="34"/>
        <v>0</v>
      </c>
      <c r="CC69" s="47">
        <f t="shared" si="35"/>
        <v>0</v>
      </c>
      <c r="CD69" s="47">
        <f t="shared" si="43"/>
        <v>0</v>
      </c>
      <c r="CE69" s="47">
        <f t="shared" si="43"/>
        <v>0</v>
      </c>
      <c r="CF69" s="47">
        <f t="shared" si="37"/>
        <v>0</v>
      </c>
      <c r="CG69" s="47">
        <f t="shared" si="38"/>
        <v>0</v>
      </c>
      <c r="CH69" s="47">
        <f t="shared" si="39"/>
        <v>0</v>
      </c>
      <c r="CI69" s="46"/>
      <c r="CJ69" s="46"/>
      <c r="CK69" s="46"/>
      <c r="CL69" s="46"/>
      <c r="CM69" s="46"/>
      <c r="CN69" s="22"/>
    </row>
    <row r="70" spans="1:92">
      <c r="A70" s="42">
        <v>1374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46"/>
      <c r="AH70" s="46"/>
      <c r="AI70" s="46"/>
      <c r="AJ70" s="46"/>
      <c r="AK70" s="46"/>
      <c r="AL70" s="46"/>
      <c r="AM70" s="46"/>
      <c r="AN70" s="46"/>
      <c r="AO70" s="46"/>
      <c r="AP70" s="47">
        <f t="shared" si="1"/>
        <v>0</v>
      </c>
      <c r="AQ70" s="47">
        <f t="shared" si="2"/>
        <v>0</v>
      </c>
      <c r="AR70" s="47">
        <f t="shared" si="3"/>
        <v>0</v>
      </c>
      <c r="AS70" s="47">
        <f t="shared" si="4"/>
        <v>0</v>
      </c>
      <c r="AT70" s="47">
        <f t="shared" si="5"/>
        <v>0</v>
      </c>
      <c r="AU70" s="47">
        <f t="shared" si="6"/>
        <v>0</v>
      </c>
      <c r="AV70" s="47">
        <f t="shared" si="7"/>
        <v>0</v>
      </c>
      <c r="AW70" s="47">
        <f t="shared" si="8"/>
        <v>0</v>
      </c>
      <c r="AX70" s="47">
        <f t="shared" si="9"/>
        <v>0</v>
      </c>
      <c r="AY70" s="47">
        <f t="shared" si="10"/>
        <v>0</v>
      </c>
      <c r="AZ70" s="47">
        <f t="shared" si="11"/>
        <v>0</v>
      </c>
      <c r="BA70" s="47">
        <f t="shared" si="12"/>
        <v>0</v>
      </c>
      <c r="BB70" s="47">
        <f t="shared" si="13"/>
        <v>0</v>
      </c>
      <c r="BC70" s="47">
        <f t="shared" si="14"/>
        <v>0</v>
      </c>
      <c r="BD70" s="47">
        <f t="shared" si="15"/>
        <v>0</v>
      </c>
      <c r="BE70" s="47">
        <f t="shared" si="16"/>
        <v>0</v>
      </c>
      <c r="BF70" s="47">
        <f t="shared" si="17"/>
        <v>0</v>
      </c>
      <c r="BG70" s="47">
        <f t="shared" si="18"/>
        <v>0</v>
      </c>
      <c r="BH70" s="47">
        <f t="shared" si="19"/>
        <v>0</v>
      </c>
      <c r="BI70" s="47">
        <v>0</v>
      </c>
      <c r="BJ70" s="47">
        <f t="shared" si="20"/>
        <v>0</v>
      </c>
      <c r="BK70" s="22"/>
      <c r="BL70" s="47">
        <f t="shared" si="21"/>
        <v>0</v>
      </c>
      <c r="BM70" s="47">
        <f t="shared" si="22"/>
        <v>0</v>
      </c>
      <c r="BN70" s="47">
        <f t="shared" si="23"/>
        <v>0</v>
      </c>
      <c r="BO70" s="47">
        <f t="shared" si="24"/>
        <v>0</v>
      </c>
      <c r="BP70" s="47">
        <f t="shared" si="25"/>
        <v>0</v>
      </c>
      <c r="BQ70" s="47">
        <f t="shared" si="26"/>
        <v>0</v>
      </c>
      <c r="BR70" s="47">
        <f t="shared" si="27"/>
        <v>0</v>
      </c>
      <c r="BS70" s="47">
        <f t="shared" si="28"/>
        <v>0</v>
      </c>
      <c r="BT70" s="47">
        <f t="shared" si="40"/>
        <v>0</v>
      </c>
      <c r="BU70" s="47">
        <f t="shared" si="42"/>
        <v>0</v>
      </c>
      <c r="BV70" s="47">
        <f t="shared" si="29"/>
        <v>0</v>
      </c>
      <c r="BW70" s="47">
        <f t="shared" si="41"/>
        <v>0</v>
      </c>
      <c r="BX70" s="47">
        <f t="shared" si="30"/>
        <v>0</v>
      </c>
      <c r="BY70" s="47">
        <f t="shared" si="31"/>
        <v>0</v>
      </c>
      <c r="BZ70" s="47">
        <f t="shared" si="32"/>
        <v>0</v>
      </c>
      <c r="CA70" s="47">
        <f t="shared" si="33"/>
        <v>0</v>
      </c>
      <c r="CB70" s="47">
        <f t="shared" si="34"/>
        <v>0</v>
      </c>
      <c r="CC70" s="47">
        <f t="shared" si="35"/>
        <v>0</v>
      </c>
      <c r="CD70" s="47">
        <f t="shared" si="43"/>
        <v>0</v>
      </c>
      <c r="CE70" s="47">
        <f t="shared" si="43"/>
        <v>0</v>
      </c>
      <c r="CF70" s="47">
        <f t="shared" si="37"/>
        <v>0</v>
      </c>
      <c r="CG70" s="47">
        <f t="shared" si="38"/>
        <v>0</v>
      </c>
      <c r="CH70" s="47">
        <f t="shared" si="39"/>
        <v>0</v>
      </c>
      <c r="CI70" s="46"/>
      <c r="CJ70" s="46"/>
      <c r="CK70" s="46"/>
      <c r="CL70" s="46"/>
      <c r="CM70" s="46"/>
      <c r="CN70" s="22"/>
    </row>
    <row r="71" spans="1:92">
      <c r="A71" s="42">
        <v>1375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46"/>
      <c r="AH71" s="46"/>
      <c r="AI71" s="46"/>
      <c r="AJ71" s="46"/>
      <c r="AK71" s="46"/>
      <c r="AL71" s="46"/>
      <c r="AM71" s="46"/>
      <c r="AN71" s="46"/>
      <c r="AO71" s="46"/>
      <c r="AP71" s="47">
        <f t="shared" si="1"/>
        <v>0</v>
      </c>
      <c r="AQ71" s="47">
        <f t="shared" si="2"/>
        <v>0</v>
      </c>
      <c r="AR71" s="47">
        <f t="shared" si="3"/>
        <v>0</v>
      </c>
      <c r="AS71" s="47">
        <f t="shared" si="4"/>
        <v>0</v>
      </c>
      <c r="AT71" s="47">
        <f t="shared" si="5"/>
        <v>0</v>
      </c>
      <c r="AU71" s="47">
        <f t="shared" si="6"/>
        <v>0</v>
      </c>
      <c r="AV71" s="47">
        <f t="shared" si="7"/>
        <v>0</v>
      </c>
      <c r="AW71" s="47">
        <f t="shared" si="8"/>
        <v>0</v>
      </c>
      <c r="AX71" s="47">
        <f t="shared" si="9"/>
        <v>0</v>
      </c>
      <c r="AY71" s="47">
        <f t="shared" si="10"/>
        <v>0</v>
      </c>
      <c r="AZ71" s="47">
        <f t="shared" si="11"/>
        <v>0</v>
      </c>
      <c r="BA71" s="47">
        <f t="shared" si="12"/>
        <v>0</v>
      </c>
      <c r="BB71" s="47">
        <f t="shared" si="13"/>
        <v>0</v>
      </c>
      <c r="BC71" s="47">
        <f t="shared" si="14"/>
        <v>0</v>
      </c>
      <c r="BD71" s="47">
        <f t="shared" si="15"/>
        <v>0</v>
      </c>
      <c r="BE71" s="47">
        <f t="shared" si="16"/>
        <v>0</v>
      </c>
      <c r="BF71" s="47">
        <f t="shared" si="17"/>
        <v>0</v>
      </c>
      <c r="BG71" s="47">
        <f t="shared" si="18"/>
        <v>0</v>
      </c>
      <c r="BH71" s="47">
        <f t="shared" si="19"/>
        <v>0</v>
      </c>
      <c r="BI71" s="47">
        <v>0</v>
      </c>
      <c r="BJ71" s="47">
        <f t="shared" si="20"/>
        <v>0</v>
      </c>
      <c r="BK71" s="22"/>
      <c r="BL71" s="47">
        <f t="shared" si="21"/>
        <v>0</v>
      </c>
      <c r="BM71" s="47">
        <f t="shared" si="22"/>
        <v>0</v>
      </c>
      <c r="BN71" s="47">
        <f t="shared" si="23"/>
        <v>0</v>
      </c>
      <c r="BO71" s="47">
        <f t="shared" si="24"/>
        <v>0</v>
      </c>
      <c r="BP71" s="47">
        <f t="shared" si="25"/>
        <v>0</v>
      </c>
      <c r="BQ71" s="47">
        <f t="shared" si="26"/>
        <v>0</v>
      </c>
      <c r="BR71" s="47">
        <f t="shared" si="27"/>
        <v>0</v>
      </c>
      <c r="BS71" s="47">
        <f t="shared" si="28"/>
        <v>0</v>
      </c>
      <c r="BT71" s="47">
        <f t="shared" si="40"/>
        <v>0</v>
      </c>
      <c r="BU71" s="47">
        <f t="shared" si="42"/>
        <v>0</v>
      </c>
      <c r="BV71" s="47">
        <f t="shared" si="29"/>
        <v>0</v>
      </c>
      <c r="BW71" s="47">
        <f t="shared" si="41"/>
        <v>0</v>
      </c>
      <c r="BX71" s="47">
        <f t="shared" si="30"/>
        <v>0</v>
      </c>
      <c r="BY71" s="47">
        <f t="shared" si="31"/>
        <v>0</v>
      </c>
      <c r="BZ71" s="47">
        <f t="shared" si="32"/>
        <v>0</v>
      </c>
      <c r="CA71" s="47">
        <f t="shared" si="33"/>
        <v>0</v>
      </c>
      <c r="CB71" s="47">
        <f t="shared" si="34"/>
        <v>0</v>
      </c>
      <c r="CC71" s="47">
        <f t="shared" si="35"/>
        <v>0</v>
      </c>
      <c r="CD71" s="47">
        <f t="shared" si="43"/>
        <v>0</v>
      </c>
      <c r="CE71" s="47">
        <f t="shared" si="43"/>
        <v>0</v>
      </c>
      <c r="CF71" s="47">
        <f t="shared" si="37"/>
        <v>0</v>
      </c>
      <c r="CG71" s="47">
        <f t="shared" si="38"/>
        <v>0</v>
      </c>
      <c r="CH71" s="47">
        <f t="shared" si="39"/>
        <v>0</v>
      </c>
      <c r="CI71" s="46"/>
      <c r="CJ71" s="46"/>
      <c r="CK71" s="46"/>
      <c r="CL71" s="46"/>
      <c r="CM71" s="46"/>
      <c r="CN71" s="22"/>
    </row>
    <row r="72" spans="1:92">
      <c r="A72" s="42">
        <v>1376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46"/>
      <c r="AH72" s="46"/>
      <c r="AI72" s="46"/>
      <c r="AJ72" s="46"/>
      <c r="AK72" s="46"/>
      <c r="AL72" s="46"/>
      <c r="AM72" s="46"/>
      <c r="AN72" s="46"/>
      <c r="AO72" s="46"/>
      <c r="AP72" s="47">
        <f t="shared" si="1"/>
        <v>0</v>
      </c>
      <c r="AQ72" s="47">
        <f t="shared" si="2"/>
        <v>0</v>
      </c>
      <c r="AR72" s="47">
        <f t="shared" si="3"/>
        <v>0</v>
      </c>
      <c r="AS72" s="47">
        <f t="shared" si="4"/>
        <v>0</v>
      </c>
      <c r="AT72" s="47">
        <f t="shared" si="5"/>
        <v>0</v>
      </c>
      <c r="AU72" s="47">
        <f t="shared" si="6"/>
        <v>0</v>
      </c>
      <c r="AV72" s="47">
        <f t="shared" si="7"/>
        <v>0</v>
      </c>
      <c r="AW72" s="47">
        <f t="shared" si="8"/>
        <v>0</v>
      </c>
      <c r="AX72" s="47">
        <f t="shared" si="9"/>
        <v>0</v>
      </c>
      <c r="AY72" s="47">
        <f t="shared" si="10"/>
        <v>0</v>
      </c>
      <c r="AZ72" s="47">
        <f t="shared" si="11"/>
        <v>0</v>
      </c>
      <c r="BA72" s="47">
        <f t="shared" si="12"/>
        <v>0</v>
      </c>
      <c r="BB72" s="47">
        <f t="shared" si="13"/>
        <v>0</v>
      </c>
      <c r="BC72" s="47">
        <f t="shared" si="14"/>
        <v>0</v>
      </c>
      <c r="BD72" s="47">
        <f t="shared" si="15"/>
        <v>0</v>
      </c>
      <c r="BE72" s="47">
        <f t="shared" si="16"/>
        <v>0</v>
      </c>
      <c r="BF72" s="47">
        <f t="shared" si="17"/>
        <v>0</v>
      </c>
      <c r="BG72" s="47">
        <f t="shared" si="18"/>
        <v>0</v>
      </c>
      <c r="BH72" s="47">
        <f t="shared" si="19"/>
        <v>0</v>
      </c>
      <c r="BI72" s="47">
        <v>0</v>
      </c>
      <c r="BJ72" s="47">
        <f t="shared" si="20"/>
        <v>0</v>
      </c>
      <c r="BK72" s="22"/>
      <c r="BL72" s="47">
        <f t="shared" si="21"/>
        <v>0</v>
      </c>
      <c r="BM72" s="47">
        <f t="shared" si="22"/>
        <v>0</v>
      </c>
      <c r="BN72" s="47">
        <f t="shared" si="23"/>
        <v>0</v>
      </c>
      <c r="BO72" s="47">
        <f t="shared" si="24"/>
        <v>0</v>
      </c>
      <c r="BP72" s="47">
        <f t="shared" si="25"/>
        <v>0</v>
      </c>
      <c r="BQ72" s="47">
        <f t="shared" si="26"/>
        <v>0</v>
      </c>
      <c r="BR72" s="47">
        <f t="shared" si="27"/>
        <v>0</v>
      </c>
      <c r="BS72" s="47">
        <f t="shared" si="28"/>
        <v>0</v>
      </c>
      <c r="BT72" s="47">
        <f t="shared" si="40"/>
        <v>0</v>
      </c>
      <c r="BU72" s="47">
        <f t="shared" si="42"/>
        <v>0</v>
      </c>
      <c r="BV72" s="47">
        <f t="shared" si="29"/>
        <v>0</v>
      </c>
      <c r="BW72" s="47">
        <f t="shared" si="41"/>
        <v>0</v>
      </c>
      <c r="BX72" s="47">
        <f t="shared" si="30"/>
        <v>0</v>
      </c>
      <c r="BY72" s="47">
        <f t="shared" si="31"/>
        <v>0</v>
      </c>
      <c r="BZ72" s="47">
        <f t="shared" si="32"/>
        <v>0</v>
      </c>
      <c r="CA72" s="47">
        <f t="shared" si="33"/>
        <v>0</v>
      </c>
      <c r="CB72" s="47">
        <f t="shared" si="34"/>
        <v>0</v>
      </c>
      <c r="CC72" s="47">
        <f t="shared" si="35"/>
        <v>0</v>
      </c>
      <c r="CD72" s="47">
        <f t="shared" si="43"/>
        <v>0</v>
      </c>
      <c r="CE72" s="47">
        <f t="shared" si="43"/>
        <v>0</v>
      </c>
      <c r="CF72" s="47">
        <f t="shared" si="37"/>
        <v>0</v>
      </c>
      <c r="CG72" s="47">
        <f t="shared" si="38"/>
        <v>0</v>
      </c>
      <c r="CH72" s="47">
        <f t="shared" si="39"/>
        <v>0</v>
      </c>
      <c r="CI72" s="46"/>
      <c r="CJ72" s="46"/>
      <c r="CK72" s="46"/>
      <c r="CL72" s="46"/>
      <c r="CM72" s="46"/>
      <c r="CN72" s="22"/>
    </row>
    <row r="73" spans="1:92">
      <c r="A73" s="42">
        <v>1377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46"/>
      <c r="AH73" s="46"/>
      <c r="AI73" s="46"/>
      <c r="AJ73" s="46"/>
      <c r="AK73" s="46"/>
      <c r="AL73" s="46"/>
      <c r="AM73" s="46"/>
      <c r="AN73" s="46"/>
      <c r="AO73" s="46"/>
      <c r="AP73" s="47">
        <f t="shared" ref="AP73:AP136" si="47">4.5*I73</f>
        <v>0</v>
      </c>
      <c r="AQ73" s="47">
        <f t="shared" ref="AQ73:AQ136" si="48">4.5*J73</f>
        <v>0</v>
      </c>
      <c r="AR73" s="47">
        <f t="shared" ref="AR73:AR136" si="49">4.5*K73</f>
        <v>0</v>
      </c>
      <c r="AS73" s="47">
        <f t="shared" ref="AS73:AS136" si="50">4.5*L73</f>
        <v>0</v>
      </c>
      <c r="AT73" s="47">
        <f t="shared" ref="AT73:AT136" si="51">4.5*M73/100</f>
        <v>0</v>
      </c>
      <c r="AU73" s="47">
        <f t="shared" ref="AU73:AU136" si="52">4.5*N73</f>
        <v>0</v>
      </c>
      <c r="AV73" s="47">
        <f t="shared" ref="AV73:AV136" si="53">4.5*O73</f>
        <v>0</v>
      </c>
      <c r="AW73" s="47">
        <f t="shared" ref="AW73:AW136" si="54">4.5*P73/0.96</f>
        <v>0</v>
      </c>
      <c r="AX73" s="47">
        <f t="shared" ref="AX73:AX136" si="55">4.5*Q73</f>
        <v>0</v>
      </c>
      <c r="AY73" s="47">
        <f t="shared" ref="AY73:AY136" si="56">4.5*CI73</f>
        <v>0</v>
      </c>
      <c r="AZ73" s="47">
        <f t="shared" ref="AZ73:AZ136" si="57">4.5*S73</f>
        <v>0</v>
      </c>
      <c r="BA73" s="47">
        <f t="shared" ref="BA73:BA136" si="58">4.5*T73/100</f>
        <v>0</v>
      </c>
      <c r="BB73" s="47">
        <f t="shared" ref="BB73:BB136" si="59">4.5*U73</f>
        <v>0</v>
      </c>
      <c r="BC73" s="47">
        <f t="shared" ref="BC73:BC136" si="60">4.5*V73</f>
        <v>0</v>
      </c>
      <c r="BD73" s="47">
        <f t="shared" ref="BD73:BD136" si="61">4.5*W73</f>
        <v>0</v>
      </c>
      <c r="BE73" s="47">
        <f t="shared" ref="BE73:BE136" si="62">4.5*X73</f>
        <v>0</v>
      </c>
      <c r="BF73" s="47">
        <f t="shared" ref="BF73:BF136" si="63">4.5*Y73/100</f>
        <v>0</v>
      </c>
      <c r="BG73" s="47">
        <f t="shared" ref="BG73:BG136" si="64">4.5*Z73/100</f>
        <v>0</v>
      </c>
      <c r="BH73" s="47">
        <f t="shared" ref="BH73:BH136" si="65">4.5*AA73</f>
        <v>0</v>
      </c>
      <c r="BI73" s="47">
        <v>0</v>
      </c>
      <c r="BJ73" s="47">
        <f t="shared" ref="BJ73:BJ136" si="66">4.5*AE73</f>
        <v>0</v>
      </c>
      <c r="BK73" s="22"/>
      <c r="BL73" s="47">
        <f t="shared" ref="BL73:BL84" si="67">AK73</f>
        <v>0</v>
      </c>
      <c r="BM73" s="47">
        <f t="shared" ref="BM73:BM84" si="68">AT73</f>
        <v>0</v>
      </c>
      <c r="BN73" s="47">
        <f t="shared" ref="BN73:BN81" si="69">AP73</f>
        <v>0</v>
      </c>
      <c r="BO73" s="47">
        <f t="shared" ref="BO73:BO81" si="70">BB73</f>
        <v>0</v>
      </c>
      <c r="BP73" s="47">
        <f t="shared" ref="BP73:BP81" si="71">AY73</f>
        <v>0</v>
      </c>
      <c r="BQ73" s="47">
        <f t="shared" ref="BQ73:BQ81" si="72">BA73</f>
        <v>0</v>
      </c>
      <c r="BR73" s="47">
        <f t="shared" ref="BR73:BR81" si="73">AR73</f>
        <v>0</v>
      </c>
      <c r="BS73" s="47">
        <f t="shared" ref="BS73:BS81" si="74">AW73</f>
        <v>0</v>
      </c>
      <c r="BT73" s="47">
        <f t="shared" si="40"/>
        <v>0</v>
      </c>
      <c r="BU73" s="47">
        <f t="shared" si="42"/>
        <v>0</v>
      </c>
      <c r="BV73" s="47">
        <f t="shared" ref="BV73:BV81" si="75">BH73</f>
        <v>0</v>
      </c>
      <c r="BW73" s="47">
        <f t="shared" si="41"/>
        <v>0</v>
      </c>
      <c r="BX73" s="47">
        <f t="shared" ref="BX73:BX81" si="76">AU73</f>
        <v>0</v>
      </c>
      <c r="BY73" s="47">
        <f t="shared" ref="BY73:BY136" si="77">AO73</f>
        <v>0</v>
      </c>
      <c r="BZ73" s="47">
        <f t="shared" ref="BZ73:BZ81" si="78">BJ73</f>
        <v>0</v>
      </c>
      <c r="CA73" s="47">
        <f t="shared" ref="CA73:CA81" si="79">BI73</f>
        <v>0</v>
      </c>
      <c r="CB73" s="47">
        <f t="shared" ref="CB73:CB136" si="80">BS73</f>
        <v>0</v>
      </c>
      <c r="CC73" s="47">
        <f t="shared" ref="CC73:CC81" si="81">BG73</f>
        <v>0</v>
      </c>
      <c r="CD73" s="47">
        <f t="shared" ref="CD73:CE104" si="82">BD73/1000</f>
        <v>0</v>
      </c>
      <c r="CE73" s="47">
        <f t="shared" si="82"/>
        <v>0</v>
      </c>
      <c r="CF73" s="47">
        <f t="shared" ref="CF73:CF136" si="83">BF73</f>
        <v>0</v>
      </c>
      <c r="CG73" s="47">
        <f t="shared" ref="CG73:CG81" si="84">1000*CE73/3.34</f>
        <v>0</v>
      </c>
      <c r="CH73" s="47">
        <f t="shared" ref="CH73:CH136" si="85">1000*CC73/8.834</f>
        <v>0</v>
      </c>
      <c r="CI73" s="46"/>
      <c r="CJ73" s="46"/>
      <c r="CK73" s="46"/>
      <c r="CL73" s="46"/>
      <c r="CM73" s="46"/>
      <c r="CN73" s="22"/>
    </row>
    <row r="74" spans="1:92">
      <c r="A74" s="42">
        <v>1378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46"/>
      <c r="AH74" s="46"/>
      <c r="AI74" s="46"/>
      <c r="AJ74" s="46"/>
      <c r="AK74" s="46"/>
      <c r="AL74" s="46"/>
      <c r="AM74" s="46"/>
      <c r="AN74" s="46"/>
      <c r="AO74" s="46"/>
      <c r="AP74" s="47">
        <f t="shared" si="47"/>
        <v>0</v>
      </c>
      <c r="AQ74" s="47">
        <f t="shared" si="48"/>
        <v>0</v>
      </c>
      <c r="AR74" s="47">
        <f t="shared" si="49"/>
        <v>0</v>
      </c>
      <c r="AS74" s="47">
        <f t="shared" si="50"/>
        <v>0</v>
      </c>
      <c r="AT74" s="47">
        <f t="shared" si="51"/>
        <v>0</v>
      </c>
      <c r="AU74" s="47">
        <f t="shared" si="52"/>
        <v>0</v>
      </c>
      <c r="AV74" s="47">
        <f t="shared" si="53"/>
        <v>0</v>
      </c>
      <c r="AW74" s="47">
        <f t="shared" si="54"/>
        <v>0</v>
      </c>
      <c r="AX74" s="47">
        <f t="shared" si="55"/>
        <v>0</v>
      </c>
      <c r="AY74" s="47">
        <f t="shared" si="56"/>
        <v>0</v>
      </c>
      <c r="AZ74" s="47">
        <f t="shared" si="57"/>
        <v>0</v>
      </c>
      <c r="BA74" s="47">
        <f t="shared" si="58"/>
        <v>0</v>
      </c>
      <c r="BB74" s="47">
        <f t="shared" si="59"/>
        <v>0</v>
      </c>
      <c r="BC74" s="47">
        <f t="shared" si="60"/>
        <v>0</v>
      </c>
      <c r="BD74" s="47">
        <f t="shared" si="61"/>
        <v>0</v>
      </c>
      <c r="BE74" s="47">
        <f t="shared" si="62"/>
        <v>0</v>
      </c>
      <c r="BF74" s="47">
        <f t="shared" si="63"/>
        <v>0</v>
      </c>
      <c r="BG74" s="47">
        <f t="shared" si="64"/>
        <v>0</v>
      </c>
      <c r="BH74" s="47">
        <f t="shared" si="65"/>
        <v>0</v>
      </c>
      <c r="BI74" s="47">
        <v>0</v>
      </c>
      <c r="BJ74" s="47">
        <f t="shared" si="66"/>
        <v>0</v>
      </c>
      <c r="BK74" s="22"/>
      <c r="BL74" s="47">
        <f t="shared" si="67"/>
        <v>0</v>
      </c>
      <c r="BM74" s="47">
        <f t="shared" si="68"/>
        <v>0</v>
      </c>
      <c r="BN74" s="47">
        <f t="shared" si="69"/>
        <v>0</v>
      </c>
      <c r="BO74" s="47">
        <f t="shared" si="70"/>
        <v>0</v>
      </c>
      <c r="BP74" s="47">
        <f t="shared" si="71"/>
        <v>0</v>
      </c>
      <c r="BQ74" s="47">
        <f t="shared" si="72"/>
        <v>0</v>
      </c>
      <c r="BR74" s="47">
        <f t="shared" si="73"/>
        <v>0</v>
      </c>
      <c r="BS74" s="47">
        <f t="shared" si="74"/>
        <v>0</v>
      </c>
      <c r="BT74" s="47">
        <f t="shared" si="40"/>
        <v>0</v>
      </c>
      <c r="BU74" s="47">
        <f t="shared" si="42"/>
        <v>0</v>
      </c>
      <c r="BV74" s="47">
        <f t="shared" si="75"/>
        <v>0</v>
      </c>
      <c r="BW74" s="47">
        <f t="shared" si="41"/>
        <v>0</v>
      </c>
      <c r="BX74" s="47">
        <f t="shared" si="76"/>
        <v>0</v>
      </c>
      <c r="BY74" s="47">
        <f t="shared" si="77"/>
        <v>0</v>
      </c>
      <c r="BZ74" s="47">
        <f t="shared" si="78"/>
        <v>0</v>
      </c>
      <c r="CA74" s="47">
        <f t="shared" si="79"/>
        <v>0</v>
      </c>
      <c r="CB74" s="47">
        <f t="shared" si="80"/>
        <v>0</v>
      </c>
      <c r="CC74" s="47">
        <f t="shared" si="81"/>
        <v>0</v>
      </c>
      <c r="CD74" s="47">
        <f t="shared" si="82"/>
        <v>0</v>
      </c>
      <c r="CE74" s="47">
        <f t="shared" si="82"/>
        <v>0</v>
      </c>
      <c r="CF74" s="47">
        <f t="shared" si="83"/>
        <v>0</v>
      </c>
      <c r="CG74" s="47">
        <f t="shared" si="84"/>
        <v>0</v>
      </c>
      <c r="CH74" s="47">
        <f t="shared" si="85"/>
        <v>0</v>
      </c>
      <c r="CI74" s="46"/>
      <c r="CJ74" s="46"/>
      <c r="CK74" s="46"/>
      <c r="CL74" s="46"/>
      <c r="CM74" s="46"/>
      <c r="CN74" s="22"/>
    </row>
    <row r="75" spans="1:92">
      <c r="A75" s="42">
        <v>1379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46"/>
      <c r="AH75" s="46"/>
      <c r="AI75" s="46"/>
      <c r="AJ75" s="46"/>
      <c r="AK75" s="46"/>
      <c r="AL75" s="46"/>
      <c r="AM75" s="46"/>
      <c r="AN75" s="46"/>
      <c r="AO75" s="46"/>
      <c r="AP75" s="47">
        <f t="shared" si="47"/>
        <v>0</v>
      </c>
      <c r="AQ75" s="47">
        <f t="shared" si="48"/>
        <v>0</v>
      </c>
      <c r="AR75" s="47">
        <f t="shared" si="49"/>
        <v>0</v>
      </c>
      <c r="AS75" s="47">
        <f t="shared" si="50"/>
        <v>0</v>
      </c>
      <c r="AT75" s="47">
        <f t="shared" si="51"/>
        <v>0</v>
      </c>
      <c r="AU75" s="47">
        <f t="shared" si="52"/>
        <v>0</v>
      </c>
      <c r="AV75" s="47">
        <f t="shared" si="53"/>
        <v>0</v>
      </c>
      <c r="AW75" s="47">
        <f t="shared" si="54"/>
        <v>0</v>
      </c>
      <c r="AX75" s="47">
        <f t="shared" si="55"/>
        <v>0</v>
      </c>
      <c r="AY75" s="47">
        <f t="shared" si="56"/>
        <v>0</v>
      </c>
      <c r="AZ75" s="47">
        <f t="shared" si="57"/>
        <v>0</v>
      </c>
      <c r="BA75" s="47">
        <f t="shared" si="58"/>
        <v>0</v>
      </c>
      <c r="BB75" s="47">
        <f t="shared" si="59"/>
        <v>0</v>
      </c>
      <c r="BC75" s="47">
        <f t="shared" si="60"/>
        <v>0</v>
      </c>
      <c r="BD75" s="47">
        <f t="shared" si="61"/>
        <v>0</v>
      </c>
      <c r="BE75" s="47">
        <f t="shared" si="62"/>
        <v>0</v>
      </c>
      <c r="BF75" s="47">
        <f t="shared" si="63"/>
        <v>0</v>
      </c>
      <c r="BG75" s="47">
        <f t="shared" si="64"/>
        <v>0</v>
      </c>
      <c r="BH75" s="47">
        <f t="shared" si="65"/>
        <v>0</v>
      </c>
      <c r="BI75" s="47">
        <v>0</v>
      </c>
      <c r="BJ75" s="47">
        <f t="shared" si="66"/>
        <v>0</v>
      </c>
      <c r="BK75" s="22"/>
      <c r="BL75" s="47">
        <f t="shared" si="67"/>
        <v>0</v>
      </c>
      <c r="BM75" s="47">
        <f t="shared" si="68"/>
        <v>0</v>
      </c>
      <c r="BN75" s="47">
        <f t="shared" si="69"/>
        <v>0</v>
      </c>
      <c r="BO75" s="47">
        <f t="shared" si="70"/>
        <v>0</v>
      </c>
      <c r="BP75" s="47">
        <f t="shared" si="71"/>
        <v>0</v>
      </c>
      <c r="BQ75" s="47">
        <f t="shared" si="72"/>
        <v>0</v>
      </c>
      <c r="BR75" s="47">
        <f t="shared" si="73"/>
        <v>0</v>
      </c>
      <c r="BS75" s="47">
        <f t="shared" si="74"/>
        <v>0</v>
      </c>
      <c r="BT75" s="47">
        <f t="shared" si="40"/>
        <v>0</v>
      </c>
      <c r="BU75" s="47">
        <f t="shared" si="42"/>
        <v>0</v>
      </c>
      <c r="BV75" s="47">
        <f t="shared" si="75"/>
        <v>0</v>
      </c>
      <c r="BW75" s="47">
        <f t="shared" si="41"/>
        <v>0</v>
      </c>
      <c r="BX75" s="47">
        <f t="shared" si="76"/>
        <v>0</v>
      </c>
      <c r="BY75" s="47">
        <f t="shared" si="77"/>
        <v>0</v>
      </c>
      <c r="BZ75" s="47">
        <f t="shared" si="78"/>
        <v>0</v>
      </c>
      <c r="CA75" s="47">
        <f t="shared" si="79"/>
        <v>0</v>
      </c>
      <c r="CB75" s="47">
        <f t="shared" si="80"/>
        <v>0</v>
      </c>
      <c r="CC75" s="47">
        <f t="shared" si="81"/>
        <v>0</v>
      </c>
      <c r="CD75" s="47">
        <f t="shared" si="82"/>
        <v>0</v>
      </c>
      <c r="CE75" s="47">
        <f t="shared" si="82"/>
        <v>0</v>
      </c>
      <c r="CF75" s="47">
        <f t="shared" si="83"/>
        <v>0</v>
      </c>
      <c r="CG75" s="47">
        <f t="shared" si="84"/>
        <v>0</v>
      </c>
      <c r="CH75" s="47">
        <f t="shared" si="85"/>
        <v>0</v>
      </c>
      <c r="CI75" s="46"/>
      <c r="CJ75" s="46"/>
      <c r="CK75" s="46"/>
      <c r="CL75" s="46"/>
      <c r="CM75" s="46"/>
      <c r="CN75" s="22"/>
    </row>
    <row r="76" spans="1:92">
      <c r="A76" s="42">
        <v>1380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46"/>
      <c r="AH76" s="46"/>
      <c r="AI76" s="46"/>
      <c r="AJ76" s="46"/>
      <c r="AK76" s="46"/>
      <c r="AL76" s="46"/>
      <c r="AM76" s="46"/>
      <c r="AN76" s="46"/>
      <c r="AO76" s="46"/>
      <c r="AP76" s="47">
        <f t="shared" si="47"/>
        <v>0</v>
      </c>
      <c r="AQ76" s="47">
        <f t="shared" si="48"/>
        <v>0</v>
      </c>
      <c r="AR76" s="47">
        <f t="shared" si="49"/>
        <v>0</v>
      </c>
      <c r="AS76" s="47">
        <f t="shared" si="50"/>
        <v>0</v>
      </c>
      <c r="AT76" s="47">
        <f t="shared" si="51"/>
        <v>0</v>
      </c>
      <c r="AU76" s="47">
        <f t="shared" si="52"/>
        <v>0</v>
      </c>
      <c r="AV76" s="47">
        <f t="shared" si="53"/>
        <v>0</v>
      </c>
      <c r="AW76" s="47">
        <f t="shared" si="54"/>
        <v>0</v>
      </c>
      <c r="AX76" s="47">
        <f t="shared" si="55"/>
        <v>0</v>
      </c>
      <c r="AY76" s="47">
        <f t="shared" si="56"/>
        <v>0</v>
      </c>
      <c r="AZ76" s="47">
        <f t="shared" si="57"/>
        <v>0</v>
      </c>
      <c r="BA76" s="47">
        <f t="shared" si="58"/>
        <v>0</v>
      </c>
      <c r="BB76" s="47">
        <f t="shared" si="59"/>
        <v>0</v>
      </c>
      <c r="BC76" s="47">
        <f t="shared" si="60"/>
        <v>0</v>
      </c>
      <c r="BD76" s="47">
        <f t="shared" si="61"/>
        <v>0</v>
      </c>
      <c r="BE76" s="47">
        <f t="shared" si="62"/>
        <v>0</v>
      </c>
      <c r="BF76" s="47">
        <f t="shared" si="63"/>
        <v>0</v>
      </c>
      <c r="BG76" s="47">
        <f t="shared" si="64"/>
        <v>0</v>
      </c>
      <c r="BH76" s="47">
        <f t="shared" si="65"/>
        <v>0</v>
      </c>
      <c r="BI76" s="47">
        <v>0</v>
      </c>
      <c r="BJ76" s="47">
        <f t="shared" si="66"/>
        <v>0</v>
      </c>
      <c r="BK76" s="22"/>
      <c r="BL76" s="47">
        <f t="shared" si="67"/>
        <v>0</v>
      </c>
      <c r="BM76" s="47">
        <f t="shared" si="68"/>
        <v>0</v>
      </c>
      <c r="BN76" s="47">
        <f t="shared" si="69"/>
        <v>0</v>
      </c>
      <c r="BO76" s="47">
        <f t="shared" si="70"/>
        <v>0</v>
      </c>
      <c r="BP76" s="47">
        <f t="shared" si="71"/>
        <v>0</v>
      </c>
      <c r="BQ76" s="47">
        <f t="shared" si="72"/>
        <v>0</v>
      </c>
      <c r="BR76" s="47">
        <f t="shared" si="73"/>
        <v>0</v>
      </c>
      <c r="BS76" s="47">
        <f t="shared" si="74"/>
        <v>0</v>
      </c>
      <c r="BT76" s="47">
        <f t="shared" ref="BT76:BT139" si="86">AS76</f>
        <v>0</v>
      </c>
      <c r="BU76" s="47">
        <f t="shared" si="42"/>
        <v>0</v>
      </c>
      <c r="BV76" s="47">
        <f t="shared" si="75"/>
        <v>0</v>
      </c>
      <c r="BW76" s="47">
        <f t="shared" ref="BW76:BW139" si="87">BC76</f>
        <v>0</v>
      </c>
      <c r="BX76" s="47">
        <f t="shared" si="76"/>
        <v>0</v>
      </c>
      <c r="BY76" s="47">
        <f t="shared" si="77"/>
        <v>0</v>
      </c>
      <c r="BZ76" s="47">
        <f t="shared" si="78"/>
        <v>0</v>
      </c>
      <c r="CA76" s="47">
        <f t="shared" si="79"/>
        <v>0</v>
      </c>
      <c r="CB76" s="47">
        <f t="shared" si="80"/>
        <v>0</v>
      </c>
      <c r="CC76" s="47">
        <f t="shared" si="81"/>
        <v>0</v>
      </c>
      <c r="CD76" s="47">
        <f t="shared" si="82"/>
        <v>0</v>
      </c>
      <c r="CE76" s="47">
        <f t="shared" si="82"/>
        <v>0</v>
      </c>
      <c r="CF76" s="47">
        <f t="shared" si="83"/>
        <v>0</v>
      </c>
      <c r="CG76" s="47">
        <f t="shared" si="84"/>
        <v>0</v>
      </c>
      <c r="CH76" s="47">
        <f t="shared" si="85"/>
        <v>0</v>
      </c>
      <c r="CI76" s="46"/>
      <c r="CJ76" s="46"/>
      <c r="CK76" s="46"/>
      <c r="CL76" s="46"/>
      <c r="CM76" s="46"/>
      <c r="CN76" s="22"/>
    </row>
    <row r="77" spans="1:92">
      <c r="A77" s="42">
        <v>1381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46"/>
      <c r="AH77" s="46"/>
      <c r="AI77" s="46"/>
      <c r="AJ77" s="46"/>
      <c r="AK77" s="46"/>
      <c r="AL77" s="46"/>
      <c r="AM77" s="46"/>
      <c r="AN77" s="46"/>
      <c r="AO77" s="46"/>
      <c r="AP77" s="47">
        <f t="shared" si="47"/>
        <v>0</v>
      </c>
      <c r="AQ77" s="47">
        <f t="shared" si="48"/>
        <v>0</v>
      </c>
      <c r="AR77" s="47">
        <f t="shared" si="49"/>
        <v>0</v>
      </c>
      <c r="AS77" s="47">
        <f t="shared" si="50"/>
        <v>0</v>
      </c>
      <c r="AT77" s="47">
        <f t="shared" si="51"/>
        <v>0</v>
      </c>
      <c r="AU77" s="47">
        <f t="shared" si="52"/>
        <v>0</v>
      </c>
      <c r="AV77" s="47">
        <f t="shared" si="53"/>
        <v>0</v>
      </c>
      <c r="AW77" s="47">
        <f t="shared" si="54"/>
        <v>0</v>
      </c>
      <c r="AX77" s="47">
        <f t="shared" si="55"/>
        <v>0</v>
      </c>
      <c r="AY77" s="47">
        <f t="shared" si="56"/>
        <v>0</v>
      </c>
      <c r="AZ77" s="47">
        <f t="shared" si="57"/>
        <v>0</v>
      </c>
      <c r="BA77" s="47">
        <f t="shared" si="58"/>
        <v>0</v>
      </c>
      <c r="BB77" s="47">
        <f t="shared" si="59"/>
        <v>0</v>
      </c>
      <c r="BC77" s="47">
        <f t="shared" si="60"/>
        <v>0</v>
      </c>
      <c r="BD77" s="47">
        <f t="shared" si="61"/>
        <v>0</v>
      </c>
      <c r="BE77" s="47">
        <f t="shared" si="62"/>
        <v>0</v>
      </c>
      <c r="BF77" s="47">
        <f t="shared" si="63"/>
        <v>0</v>
      </c>
      <c r="BG77" s="47">
        <f t="shared" si="64"/>
        <v>0</v>
      </c>
      <c r="BH77" s="47">
        <f t="shared" si="65"/>
        <v>0</v>
      </c>
      <c r="BI77" s="47">
        <v>0</v>
      </c>
      <c r="BJ77" s="47">
        <f t="shared" si="66"/>
        <v>0</v>
      </c>
      <c r="BK77" s="22"/>
      <c r="BL77" s="47">
        <f t="shared" si="67"/>
        <v>0</v>
      </c>
      <c r="BM77" s="47">
        <f t="shared" si="68"/>
        <v>0</v>
      </c>
      <c r="BN77" s="47">
        <f t="shared" si="69"/>
        <v>0</v>
      </c>
      <c r="BO77" s="47">
        <f t="shared" si="70"/>
        <v>0</v>
      </c>
      <c r="BP77" s="47">
        <f t="shared" si="71"/>
        <v>0</v>
      </c>
      <c r="BQ77" s="47">
        <f t="shared" si="72"/>
        <v>0</v>
      </c>
      <c r="BR77" s="47">
        <f t="shared" si="73"/>
        <v>0</v>
      </c>
      <c r="BS77" s="47">
        <f t="shared" si="74"/>
        <v>0</v>
      </c>
      <c r="BT77" s="47">
        <f t="shared" si="86"/>
        <v>0</v>
      </c>
      <c r="BU77" s="47">
        <f t="shared" ref="BU77:BU140" si="88">AV77</f>
        <v>0</v>
      </c>
      <c r="BV77" s="47">
        <f t="shared" si="75"/>
        <v>0</v>
      </c>
      <c r="BW77" s="47">
        <f t="shared" si="87"/>
        <v>0</v>
      </c>
      <c r="BX77" s="47">
        <f t="shared" si="76"/>
        <v>0</v>
      </c>
      <c r="BY77" s="47">
        <f t="shared" si="77"/>
        <v>0</v>
      </c>
      <c r="BZ77" s="47">
        <f t="shared" si="78"/>
        <v>0</v>
      </c>
      <c r="CA77" s="47">
        <f t="shared" si="79"/>
        <v>0</v>
      </c>
      <c r="CB77" s="47">
        <f t="shared" si="80"/>
        <v>0</v>
      </c>
      <c r="CC77" s="47">
        <f t="shared" si="81"/>
        <v>0</v>
      </c>
      <c r="CD77" s="47">
        <f t="shared" si="82"/>
        <v>0</v>
      </c>
      <c r="CE77" s="47">
        <f t="shared" si="82"/>
        <v>0</v>
      </c>
      <c r="CF77" s="47">
        <f t="shared" si="83"/>
        <v>0</v>
      </c>
      <c r="CG77" s="47">
        <f t="shared" si="84"/>
        <v>0</v>
      </c>
      <c r="CH77" s="47">
        <f t="shared" si="85"/>
        <v>0</v>
      </c>
      <c r="CI77" s="46"/>
      <c r="CJ77" s="46"/>
      <c r="CK77" s="46"/>
      <c r="CL77" s="46"/>
      <c r="CM77" s="46"/>
      <c r="CN77" s="22"/>
    </row>
    <row r="78" spans="1:92">
      <c r="A78" s="42">
        <v>1382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46"/>
      <c r="AH78" s="46"/>
      <c r="AI78" s="46"/>
      <c r="AJ78" s="46"/>
      <c r="AK78" s="46"/>
      <c r="AL78" s="46"/>
      <c r="AM78" s="46"/>
      <c r="AN78" s="46"/>
      <c r="AO78" s="46"/>
      <c r="AP78" s="47">
        <f t="shared" si="47"/>
        <v>0</v>
      </c>
      <c r="AQ78" s="47">
        <f t="shared" si="48"/>
        <v>0</v>
      </c>
      <c r="AR78" s="47">
        <f t="shared" si="49"/>
        <v>0</v>
      </c>
      <c r="AS78" s="47">
        <f t="shared" si="50"/>
        <v>0</v>
      </c>
      <c r="AT78" s="47">
        <f t="shared" si="51"/>
        <v>0</v>
      </c>
      <c r="AU78" s="47">
        <f t="shared" si="52"/>
        <v>0</v>
      </c>
      <c r="AV78" s="47">
        <f t="shared" si="53"/>
        <v>0</v>
      </c>
      <c r="AW78" s="47">
        <f t="shared" si="54"/>
        <v>0</v>
      </c>
      <c r="AX78" s="47">
        <f t="shared" si="55"/>
        <v>0</v>
      </c>
      <c r="AY78" s="47">
        <f t="shared" si="56"/>
        <v>0</v>
      </c>
      <c r="AZ78" s="47">
        <f t="shared" si="57"/>
        <v>0</v>
      </c>
      <c r="BA78" s="47">
        <f t="shared" si="58"/>
        <v>0</v>
      </c>
      <c r="BB78" s="47">
        <f t="shared" si="59"/>
        <v>0</v>
      </c>
      <c r="BC78" s="47">
        <f t="shared" si="60"/>
        <v>0</v>
      </c>
      <c r="BD78" s="47">
        <f t="shared" si="61"/>
        <v>0</v>
      </c>
      <c r="BE78" s="47">
        <f t="shared" si="62"/>
        <v>0</v>
      </c>
      <c r="BF78" s="47">
        <f t="shared" si="63"/>
        <v>0</v>
      </c>
      <c r="BG78" s="47">
        <f t="shared" si="64"/>
        <v>0</v>
      </c>
      <c r="BH78" s="47">
        <f t="shared" si="65"/>
        <v>0</v>
      </c>
      <c r="BI78" s="47">
        <v>0</v>
      </c>
      <c r="BJ78" s="47">
        <f t="shared" si="66"/>
        <v>0</v>
      </c>
      <c r="BK78" s="22"/>
      <c r="BL78" s="47">
        <f t="shared" si="67"/>
        <v>0</v>
      </c>
      <c r="BM78" s="47">
        <f t="shared" si="68"/>
        <v>0</v>
      </c>
      <c r="BN78" s="47">
        <f t="shared" si="69"/>
        <v>0</v>
      </c>
      <c r="BO78" s="47">
        <f t="shared" si="70"/>
        <v>0</v>
      </c>
      <c r="BP78" s="47">
        <f t="shared" si="71"/>
        <v>0</v>
      </c>
      <c r="BQ78" s="47">
        <f t="shared" si="72"/>
        <v>0</v>
      </c>
      <c r="BR78" s="47">
        <f t="shared" si="73"/>
        <v>0</v>
      </c>
      <c r="BS78" s="47">
        <f t="shared" si="74"/>
        <v>0</v>
      </c>
      <c r="BT78" s="47">
        <f t="shared" si="86"/>
        <v>0</v>
      </c>
      <c r="BU78" s="47">
        <f t="shared" si="88"/>
        <v>0</v>
      </c>
      <c r="BV78" s="47">
        <f t="shared" si="75"/>
        <v>0</v>
      </c>
      <c r="BW78" s="47">
        <f t="shared" si="87"/>
        <v>0</v>
      </c>
      <c r="BX78" s="47">
        <f t="shared" si="76"/>
        <v>0</v>
      </c>
      <c r="BY78" s="47">
        <f t="shared" si="77"/>
        <v>0</v>
      </c>
      <c r="BZ78" s="47">
        <f t="shared" si="78"/>
        <v>0</v>
      </c>
      <c r="CA78" s="47">
        <f t="shared" si="79"/>
        <v>0</v>
      </c>
      <c r="CB78" s="47">
        <f t="shared" si="80"/>
        <v>0</v>
      </c>
      <c r="CC78" s="47">
        <f t="shared" si="81"/>
        <v>0</v>
      </c>
      <c r="CD78" s="47">
        <f t="shared" si="82"/>
        <v>0</v>
      </c>
      <c r="CE78" s="47">
        <f t="shared" si="82"/>
        <v>0</v>
      </c>
      <c r="CF78" s="47">
        <f t="shared" si="83"/>
        <v>0</v>
      </c>
      <c r="CG78" s="47">
        <f t="shared" si="84"/>
        <v>0</v>
      </c>
      <c r="CH78" s="47">
        <f t="shared" si="85"/>
        <v>0</v>
      </c>
      <c r="CI78" s="46"/>
      <c r="CJ78" s="46"/>
      <c r="CK78" s="46"/>
      <c r="CL78" s="46"/>
      <c r="CM78" s="46"/>
      <c r="CN78" s="22"/>
    </row>
    <row r="79" spans="1:92">
      <c r="A79" s="42">
        <v>1383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46"/>
      <c r="AH79" s="46"/>
      <c r="AI79" s="46"/>
      <c r="AJ79" s="46"/>
      <c r="AK79" s="46"/>
      <c r="AL79" s="46"/>
      <c r="AM79" s="46"/>
      <c r="AN79" s="46"/>
      <c r="AO79" s="46"/>
      <c r="AP79" s="47">
        <f t="shared" si="47"/>
        <v>0</v>
      </c>
      <c r="AQ79" s="47">
        <f t="shared" si="48"/>
        <v>0</v>
      </c>
      <c r="AR79" s="47">
        <f t="shared" si="49"/>
        <v>0</v>
      </c>
      <c r="AS79" s="47">
        <f t="shared" si="50"/>
        <v>0</v>
      </c>
      <c r="AT79" s="47">
        <f t="shared" si="51"/>
        <v>0</v>
      </c>
      <c r="AU79" s="47">
        <f t="shared" si="52"/>
        <v>0</v>
      </c>
      <c r="AV79" s="47">
        <f t="shared" si="53"/>
        <v>0</v>
      </c>
      <c r="AW79" s="47">
        <f t="shared" si="54"/>
        <v>0</v>
      </c>
      <c r="AX79" s="47">
        <f t="shared" si="55"/>
        <v>0</v>
      </c>
      <c r="AY79" s="47">
        <f t="shared" si="56"/>
        <v>0</v>
      </c>
      <c r="AZ79" s="47">
        <f t="shared" si="57"/>
        <v>0</v>
      </c>
      <c r="BA79" s="47">
        <f t="shared" si="58"/>
        <v>0</v>
      </c>
      <c r="BB79" s="47">
        <f t="shared" si="59"/>
        <v>0</v>
      </c>
      <c r="BC79" s="47">
        <f t="shared" si="60"/>
        <v>0</v>
      </c>
      <c r="BD79" s="47">
        <f t="shared" si="61"/>
        <v>0</v>
      </c>
      <c r="BE79" s="47">
        <f t="shared" si="62"/>
        <v>0</v>
      </c>
      <c r="BF79" s="47">
        <f t="shared" si="63"/>
        <v>0</v>
      </c>
      <c r="BG79" s="47">
        <f t="shared" si="64"/>
        <v>0</v>
      </c>
      <c r="BH79" s="47">
        <f t="shared" si="65"/>
        <v>0</v>
      </c>
      <c r="BI79" s="47">
        <v>0</v>
      </c>
      <c r="BJ79" s="47">
        <f t="shared" si="66"/>
        <v>0</v>
      </c>
      <c r="BK79" s="22"/>
      <c r="BL79" s="47">
        <f t="shared" si="67"/>
        <v>0</v>
      </c>
      <c r="BM79" s="47">
        <f t="shared" si="68"/>
        <v>0</v>
      </c>
      <c r="BN79" s="47">
        <f t="shared" si="69"/>
        <v>0</v>
      </c>
      <c r="BO79" s="47">
        <f t="shared" si="70"/>
        <v>0</v>
      </c>
      <c r="BP79" s="47">
        <f t="shared" si="71"/>
        <v>0</v>
      </c>
      <c r="BQ79" s="47">
        <f t="shared" si="72"/>
        <v>0</v>
      </c>
      <c r="BR79" s="47">
        <f t="shared" si="73"/>
        <v>0</v>
      </c>
      <c r="BS79" s="47">
        <f t="shared" si="74"/>
        <v>0</v>
      </c>
      <c r="BT79" s="47">
        <f t="shared" si="86"/>
        <v>0</v>
      </c>
      <c r="BU79" s="47">
        <f t="shared" si="88"/>
        <v>0</v>
      </c>
      <c r="BV79" s="47">
        <f t="shared" si="75"/>
        <v>0</v>
      </c>
      <c r="BW79" s="47">
        <f t="shared" si="87"/>
        <v>0</v>
      </c>
      <c r="BX79" s="47">
        <f t="shared" si="76"/>
        <v>0</v>
      </c>
      <c r="BY79" s="47">
        <f t="shared" si="77"/>
        <v>0</v>
      </c>
      <c r="BZ79" s="47">
        <f t="shared" si="78"/>
        <v>0</v>
      </c>
      <c r="CA79" s="47">
        <f t="shared" si="79"/>
        <v>0</v>
      </c>
      <c r="CB79" s="47">
        <f t="shared" si="80"/>
        <v>0</v>
      </c>
      <c r="CC79" s="47">
        <f t="shared" si="81"/>
        <v>0</v>
      </c>
      <c r="CD79" s="47">
        <f t="shared" si="82"/>
        <v>0</v>
      </c>
      <c r="CE79" s="47">
        <f t="shared" si="82"/>
        <v>0</v>
      </c>
      <c r="CF79" s="47">
        <f t="shared" si="83"/>
        <v>0</v>
      </c>
      <c r="CG79" s="47">
        <f t="shared" si="84"/>
        <v>0</v>
      </c>
      <c r="CH79" s="47">
        <f t="shared" si="85"/>
        <v>0</v>
      </c>
      <c r="CI79" s="46"/>
      <c r="CJ79" s="46"/>
      <c r="CK79" s="46"/>
      <c r="CL79" s="46"/>
      <c r="CM79" s="46"/>
      <c r="CN79" s="22"/>
    </row>
    <row r="80" spans="1:92">
      <c r="A80" s="42">
        <v>1384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46"/>
      <c r="AH80" s="46"/>
      <c r="AI80" s="46"/>
      <c r="AJ80" s="46"/>
      <c r="AK80" s="46"/>
      <c r="AL80" s="46"/>
      <c r="AM80" s="46"/>
      <c r="AN80" s="46"/>
      <c r="AO80" s="46"/>
      <c r="AP80" s="47">
        <f t="shared" si="47"/>
        <v>0</v>
      </c>
      <c r="AQ80" s="47">
        <f t="shared" si="48"/>
        <v>0</v>
      </c>
      <c r="AR80" s="47">
        <f t="shared" si="49"/>
        <v>0</v>
      </c>
      <c r="AS80" s="47">
        <f t="shared" si="50"/>
        <v>0</v>
      </c>
      <c r="AT80" s="47">
        <f t="shared" si="51"/>
        <v>0</v>
      </c>
      <c r="AU80" s="47">
        <f t="shared" si="52"/>
        <v>0</v>
      </c>
      <c r="AV80" s="47">
        <f t="shared" si="53"/>
        <v>0</v>
      </c>
      <c r="AW80" s="47">
        <f t="shared" si="54"/>
        <v>0</v>
      </c>
      <c r="AX80" s="47">
        <f t="shared" si="55"/>
        <v>0</v>
      </c>
      <c r="AY80" s="47">
        <f t="shared" si="56"/>
        <v>0</v>
      </c>
      <c r="AZ80" s="47">
        <f t="shared" si="57"/>
        <v>0</v>
      </c>
      <c r="BA80" s="47">
        <f t="shared" si="58"/>
        <v>0</v>
      </c>
      <c r="BB80" s="47">
        <f t="shared" si="59"/>
        <v>0</v>
      </c>
      <c r="BC80" s="47">
        <f t="shared" si="60"/>
        <v>0</v>
      </c>
      <c r="BD80" s="47">
        <f t="shared" si="61"/>
        <v>0</v>
      </c>
      <c r="BE80" s="47">
        <f t="shared" si="62"/>
        <v>0</v>
      </c>
      <c r="BF80" s="47">
        <f t="shared" si="63"/>
        <v>0</v>
      </c>
      <c r="BG80" s="47">
        <f t="shared" si="64"/>
        <v>0</v>
      </c>
      <c r="BH80" s="47">
        <f t="shared" si="65"/>
        <v>0</v>
      </c>
      <c r="BI80" s="47">
        <v>0</v>
      </c>
      <c r="BJ80" s="47">
        <f t="shared" si="66"/>
        <v>0</v>
      </c>
      <c r="BK80" s="22"/>
      <c r="BL80" s="47">
        <f t="shared" si="67"/>
        <v>0</v>
      </c>
      <c r="BM80" s="47">
        <f t="shared" si="68"/>
        <v>0</v>
      </c>
      <c r="BN80" s="47">
        <f t="shared" si="69"/>
        <v>0</v>
      </c>
      <c r="BO80" s="47">
        <f t="shared" si="70"/>
        <v>0</v>
      </c>
      <c r="BP80" s="47">
        <f t="shared" si="71"/>
        <v>0</v>
      </c>
      <c r="BQ80" s="47">
        <f t="shared" si="72"/>
        <v>0</v>
      </c>
      <c r="BR80" s="47">
        <f t="shared" si="73"/>
        <v>0</v>
      </c>
      <c r="BS80" s="47">
        <f t="shared" si="74"/>
        <v>0</v>
      </c>
      <c r="BT80" s="47">
        <f t="shared" si="86"/>
        <v>0</v>
      </c>
      <c r="BU80" s="47">
        <f t="shared" si="88"/>
        <v>0</v>
      </c>
      <c r="BV80" s="47">
        <f t="shared" si="75"/>
        <v>0</v>
      </c>
      <c r="BW80" s="47">
        <f t="shared" si="87"/>
        <v>0</v>
      </c>
      <c r="BX80" s="47">
        <f t="shared" si="76"/>
        <v>0</v>
      </c>
      <c r="BY80" s="47">
        <f t="shared" si="77"/>
        <v>0</v>
      </c>
      <c r="BZ80" s="47">
        <f t="shared" si="78"/>
        <v>0</v>
      </c>
      <c r="CA80" s="47">
        <f t="shared" si="79"/>
        <v>0</v>
      </c>
      <c r="CB80" s="47">
        <f t="shared" si="80"/>
        <v>0</v>
      </c>
      <c r="CC80" s="47">
        <f t="shared" si="81"/>
        <v>0</v>
      </c>
      <c r="CD80" s="47">
        <f t="shared" si="82"/>
        <v>0</v>
      </c>
      <c r="CE80" s="47">
        <f t="shared" si="82"/>
        <v>0</v>
      </c>
      <c r="CF80" s="47">
        <f t="shared" si="83"/>
        <v>0</v>
      </c>
      <c r="CG80" s="47">
        <f t="shared" si="84"/>
        <v>0</v>
      </c>
      <c r="CH80" s="47">
        <f t="shared" si="85"/>
        <v>0</v>
      </c>
      <c r="CI80" s="46"/>
      <c r="CJ80" s="46"/>
      <c r="CK80" s="46"/>
      <c r="CL80" s="46"/>
      <c r="CM80" s="46"/>
      <c r="CN80" s="22"/>
    </row>
    <row r="81" spans="1:92">
      <c r="A81" s="42">
        <v>1385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46"/>
      <c r="AH81" s="46"/>
      <c r="AI81" s="46"/>
      <c r="AJ81" s="46"/>
      <c r="AK81" s="46"/>
      <c r="AL81" s="46"/>
      <c r="AM81" s="46"/>
      <c r="AN81" s="46"/>
      <c r="AO81" s="46"/>
      <c r="AP81" s="47">
        <f t="shared" si="47"/>
        <v>0</v>
      </c>
      <c r="AQ81" s="47">
        <f t="shared" si="48"/>
        <v>0</v>
      </c>
      <c r="AR81" s="47">
        <f t="shared" si="49"/>
        <v>0</v>
      </c>
      <c r="AS81" s="47">
        <f t="shared" si="50"/>
        <v>0</v>
      </c>
      <c r="AT81" s="47">
        <f t="shared" si="51"/>
        <v>0</v>
      </c>
      <c r="AU81" s="47">
        <f t="shared" si="52"/>
        <v>0</v>
      </c>
      <c r="AV81" s="47">
        <f t="shared" si="53"/>
        <v>0</v>
      </c>
      <c r="AW81" s="47">
        <f t="shared" si="54"/>
        <v>0</v>
      </c>
      <c r="AX81" s="47">
        <f t="shared" si="55"/>
        <v>0</v>
      </c>
      <c r="AY81" s="47">
        <f t="shared" si="56"/>
        <v>0</v>
      </c>
      <c r="AZ81" s="47">
        <f t="shared" si="57"/>
        <v>0</v>
      </c>
      <c r="BA81" s="47">
        <f t="shared" si="58"/>
        <v>0</v>
      </c>
      <c r="BB81" s="47">
        <f t="shared" si="59"/>
        <v>0</v>
      </c>
      <c r="BC81" s="47">
        <f t="shared" si="60"/>
        <v>0</v>
      </c>
      <c r="BD81" s="47">
        <f t="shared" si="61"/>
        <v>0</v>
      </c>
      <c r="BE81" s="47">
        <f t="shared" si="62"/>
        <v>0</v>
      </c>
      <c r="BF81" s="47">
        <f t="shared" si="63"/>
        <v>0</v>
      </c>
      <c r="BG81" s="47">
        <f t="shared" si="64"/>
        <v>0</v>
      </c>
      <c r="BH81" s="47">
        <f t="shared" si="65"/>
        <v>0</v>
      </c>
      <c r="BI81" s="47">
        <v>0</v>
      </c>
      <c r="BJ81" s="47">
        <f t="shared" si="66"/>
        <v>0</v>
      </c>
      <c r="BK81" s="22"/>
      <c r="BL81" s="47">
        <f t="shared" si="67"/>
        <v>0</v>
      </c>
      <c r="BM81" s="47">
        <f t="shared" si="68"/>
        <v>0</v>
      </c>
      <c r="BN81" s="47">
        <f t="shared" si="69"/>
        <v>0</v>
      </c>
      <c r="BO81" s="47">
        <f t="shared" si="70"/>
        <v>0</v>
      </c>
      <c r="BP81" s="47">
        <f t="shared" si="71"/>
        <v>0</v>
      </c>
      <c r="BQ81" s="47">
        <f t="shared" si="72"/>
        <v>0</v>
      </c>
      <c r="BR81" s="47">
        <f t="shared" si="73"/>
        <v>0</v>
      </c>
      <c r="BS81" s="47">
        <f t="shared" si="74"/>
        <v>0</v>
      </c>
      <c r="BT81" s="47">
        <f t="shared" si="86"/>
        <v>0</v>
      </c>
      <c r="BU81" s="47">
        <f t="shared" si="88"/>
        <v>0</v>
      </c>
      <c r="BV81" s="47">
        <f t="shared" si="75"/>
        <v>0</v>
      </c>
      <c r="BW81" s="47">
        <f t="shared" si="87"/>
        <v>0</v>
      </c>
      <c r="BX81" s="47">
        <f t="shared" si="76"/>
        <v>0</v>
      </c>
      <c r="BY81" s="47">
        <f t="shared" si="77"/>
        <v>0</v>
      </c>
      <c r="BZ81" s="47">
        <f t="shared" si="78"/>
        <v>0</v>
      </c>
      <c r="CA81" s="47">
        <f t="shared" si="79"/>
        <v>0</v>
      </c>
      <c r="CB81" s="47">
        <f t="shared" si="80"/>
        <v>0</v>
      </c>
      <c r="CC81" s="47">
        <f t="shared" si="81"/>
        <v>0</v>
      </c>
      <c r="CD81" s="47">
        <f t="shared" si="82"/>
        <v>0</v>
      </c>
      <c r="CE81" s="47">
        <f t="shared" si="82"/>
        <v>0</v>
      </c>
      <c r="CF81" s="47">
        <f t="shared" si="83"/>
        <v>0</v>
      </c>
      <c r="CG81" s="47">
        <f t="shared" si="84"/>
        <v>0</v>
      </c>
      <c r="CH81" s="47">
        <f t="shared" si="85"/>
        <v>0</v>
      </c>
      <c r="CI81" s="46"/>
      <c r="CJ81" s="46"/>
      <c r="CK81" s="46"/>
      <c r="CL81" s="46"/>
      <c r="CM81" s="46"/>
      <c r="CN81" s="22"/>
    </row>
    <row r="82" spans="1:92">
      <c r="A82" s="42">
        <v>1386</v>
      </c>
      <c r="B82" s="22"/>
      <c r="C82" s="34">
        <v>3.92</v>
      </c>
      <c r="D82" s="34">
        <v>8</v>
      </c>
      <c r="E82" s="22"/>
      <c r="F82" s="34">
        <v>2.59</v>
      </c>
      <c r="G82" s="34">
        <v>1.96</v>
      </c>
      <c r="H82" s="34">
        <v>1.63</v>
      </c>
      <c r="I82" s="22"/>
      <c r="J82" s="22"/>
      <c r="K82" s="22"/>
      <c r="L82" s="22"/>
      <c r="M82" s="34">
        <v>5.31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47">
        <f>4.5*C82/100</f>
        <v>0.1764</v>
      </c>
      <c r="AH82" s="47">
        <f t="shared" ref="AH82:AJ88" si="89">4.5*F82/100</f>
        <v>0.11654999999999999</v>
      </c>
      <c r="AI82" s="47">
        <f t="shared" si="89"/>
        <v>8.8200000000000001E-2</v>
      </c>
      <c r="AJ82" s="47">
        <f t="shared" si="89"/>
        <v>7.3349999999999985E-2</v>
      </c>
      <c r="AK82" s="47">
        <f>4.5*D82/100</f>
        <v>0.36</v>
      </c>
      <c r="AL82" s="46"/>
      <c r="AM82" s="46"/>
      <c r="AN82" s="46"/>
      <c r="AO82" s="46"/>
      <c r="AP82" s="47">
        <f t="shared" si="47"/>
        <v>0</v>
      </c>
      <c r="AQ82" s="47">
        <f t="shared" si="48"/>
        <v>0</v>
      </c>
      <c r="AR82" s="47">
        <f t="shared" si="49"/>
        <v>0</v>
      </c>
      <c r="AS82" s="47">
        <f t="shared" si="50"/>
        <v>0</v>
      </c>
      <c r="AT82" s="47">
        <f t="shared" si="51"/>
        <v>0.23895</v>
      </c>
      <c r="AU82" s="47">
        <f t="shared" si="52"/>
        <v>0</v>
      </c>
      <c r="AV82" s="47">
        <f t="shared" si="53"/>
        <v>0</v>
      </c>
      <c r="AW82" s="47">
        <f t="shared" si="54"/>
        <v>0</v>
      </c>
      <c r="AX82" s="47">
        <f t="shared" si="55"/>
        <v>0</v>
      </c>
      <c r="AY82" s="47">
        <f t="shared" si="56"/>
        <v>0</v>
      </c>
      <c r="AZ82" s="47">
        <f t="shared" si="57"/>
        <v>0</v>
      </c>
      <c r="BA82" s="47">
        <f t="shared" si="58"/>
        <v>0</v>
      </c>
      <c r="BB82" s="47">
        <f t="shared" si="59"/>
        <v>0</v>
      </c>
      <c r="BC82" s="47">
        <f t="shared" si="60"/>
        <v>0</v>
      </c>
      <c r="BD82" s="47">
        <f t="shared" si="61"/>
        <v>0</v>
      </c>
      <c r="BE82" s="47">
        <f t="shared" si="62"/>
        <v>0</v>
      </c>
      <c r="BF82" s="47">
        <f t="shared" si="63"/>
        <v>0</v>
      </c>
      <c r="BG82" s="47">
        <f t="shared" si="64"/>
        <v>0</v>
      </c>
      <c r="BH82" s="47">
        <f t="shared" si="65"/>
        <v>0</v>
      </c>
      <c r="BI82" s="47">
        <v>0</v>
      </c>
      <c r="BJ82" s="47">
        <f t="shared" si="66"/>
        <v>0</v>
      </c>
      <c r="BK82" s="22"/>
      <c r="BL82" s="47">
        <f t="shared" si="67"/>
        <v>0.36</v>
      </c>
      <c r="BM82" s="47">
        <f t="shared" si="68"/>
        <v>0.23895</v>
      </c>
      <c r="BN82" s="47">
        <v>0.99</v>
      </c>
      <c r="BO82" s="47">
        <v>4</v>
      </c>
      <c r="BP82" s="47">
        <f t="shared" ref="BP82:BP145" si="90">BN82</f>
        <v>0.99</v>
      </c>
      <c r="BQ82" s="47">
        <v>0.09</v>
      </c>
      <c r="BR82" s="47">
        <v>0.3</v>
      </c>
      <c r="BS82" s="47">
        <v>10</v>
      </c>
      <c r="BT82" s="47">
        <f t="shared" si="86"/>
        <v>0</v>
      </c>
      <c r="BU82" s="47">
        <f t="shared" si="88"/>
        <v>0</v>
      </c>
      <c r="BV82" s="47">
        <v>0.52</v>
      </c>
      <c r="BW82" s="47">
        <f t="shared" si="87"/>
        <v>0</v>
      </c>
      <c r="BX82" s="47">
        <v>4.3499999999999996</v>
      </c>
      <c r="BY82" s="47">
        <f t="shared" si="77"/>
        <v>0</v>
      </c>
      <c r="BZ82" s="47">
        <v>4</v>
      </c>
      <c r="CA82" s="47">
        <f t="shared" ref="CA82:CA145" si="91">BO82</f>
        <v>4</v>
      </c>
      <c r="CB82" s="47">
        <f t="shared" si="80"/>
        <v>10</v>
      </c>
      <c r="CC82" s="47">
        <v>1.2E-2</v>
      </c>
      <c r="CD82" s="47">
        <f t="shared" si="82"/>
        <v>0</v>
      </c>
      <c r="CE82" s="47">
        <f t="shared" si="82"/>
        <v>0</v>
      </c>
      <c r="CF82" s="47">
        <f t="shared" si="83"/>
        <v>0</v>
      </c>
      <c r="CG82" s="47">
        <v>1.5</v>
      </c>
      <c r="CH82" s="47">
        <f t="shared" si="85"/>
        <v>1.3583880461851936</v>
      </c>
      <c r="CI82" s="46"/>
      <c r="CJ82" s="46"/>
      <c r="CK82" s="47">
        <f t="shared" ref="CK82:CK145" si="92">(182*$BL82+$BM$4*$BM82+$BN$4*$BN82+$BO$4*$BO82+$BP$4*$BP82+$BQ$4*$BQ82+$BV$4*$BV82+$BX$4*$BX82+$BZ$4*$BZ82+$CA$4*$CA82+$CB$4*$CB82+5*$CG82)/$CI$582</f>
        <v>0.73310268040776294</v>
      </c>
      <c r="CL82" s="46"/>
      <c r="CM82" s="46">
        <f>CK82/4.5</f>
        <v>0.16291170675728064</v>
      </c>
      <c r="CN82" s="22"/>
    </row>
    <row r="83" spans="1:92">
      <c r="A83" s="42">
        <v>1387</v>
      </c>
      <c r="B83" s="22"/>
      <c r="C83" s="34">
        <v>3.28</v>
      </c>
      <c r="D83" s="34">
        <v>7.33</v>
      </c>
      <c r="E83" s="22"/>
      <c r="F83" s="34">
        <v>2.72</v>
      </c>
      <c r="G83" s="34">
        <v>1.9</v>
      </c>
      <c r="H83" s="34">
        <v>1.68</v>
      </c>
      <c r="I83" s="22"/>
      <c r="J83" s="22"/>
      <c r="K83" s="22"/>
      <c r="L83" s="22"/>
      <c r="M83" s="34">
        <v>4.93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47">
        <f>4.5*C83/100</f>
        <v>0.14760000000000001</v>
      </c>
      <c r="AH83" s="47">
        <f t="shared" si="89"/>
        <v>0.12240000000000001</v>
      </c>
      <c r="AI83" s="47">
        <f t="shared" si="89"/>
        <v>8.5499999999999993E-2</v>
      </c>
      <c r="AJ83" s="47">
        <f t="shared" si="89"/>
        <v>7.5600000000000001E-2</v>
      </c>
      <c r="AK83" s="47">
        <f>4.5*D83/100</f>
        <v>0.32984999999999998</v>
      </c>
      <c r="AL83" s="46"/>
      <c r="AM83" s="46"/>
      <c r="AN83" s="46"/>
      <c r="AO83" s="46"/>
      <c r="AP83" s="47">
        <f t="shared" si="47"/>
        <v>0</v>
      </c>
      <c r="AQ83" s="47">
        <f t="shared" si="48"/>
        <v>0</v>
      </c>
      <c r="AR83" s="47">
        <f t="shared" si="49"/>
        <v>0</v>
      </c>
      <c r="AS83" s="47">
        <f t="shared" si="50"/>
        <v>0</v>
      </c>
      <c r="AT83" s="47">
        <f t="shared" si="51"/>
        <v>0.22184999999999999</v>
      </c>
      <c r="AU83" s="47">
        <f t="shared" si="52"/>
        <v>0</v>
      </c>
      <c r="AV83" s="47">
        <f t="shared" si="53"/>
        <v>0</v>
      </c>
      <c r="AW83" s="47">
        <f t="shared" si="54"/>
        <v>0</v>
      </c>
      <c r="AX83" s="47">
        <f t="shared" si="55"/>
        <v>0</v>
      </c>
      <c r="AY83" s="47">
        <f t="shared" si="56"/>
        <v>0</v>
      </c>
      <c r="AZ83" s="47">
        <f t="shared" si="57"/>
        <v>0</v>
      </c>
      <c r="BA83" s="47">
        <f t="shared" si="58"/>
        <v>0</v>
      </c>
      <c r="BB83" s="47">
        <f t="shared" si="59"/>
        <v>0</v>
      </c>
      <c r="BC83" s="47">
        <f t="shared" si="60"/>
        <v>0</v>
      </c>
      <c r="BD83" s="47">
        <f t="shared" si="61"/>
        <v>0</v>
      </c>
      <c r="BE83" s="47">
        <f t="shared" si="62"/>
        <v>0</v>
      </c>
      <c r="BF83" s="47">
        <f t="shared" si="63"/>
        <v>0</v>
      </c>
      <c r="BG83" s="47">
        <f t="shared" si="64"/>
        <v>0</v>
      </c>
      <c r="BH83" s="47">
        <f t="shared" si="65"/>
        <v>0</v>
      </c>
      <c r="BI83" s="47">
        <v>0</v>
      </c>
      <c r="BJ83" s="47">
        <f t="shared" si="66"/>
        <v>0</v>
      </c>
      <c r="BK83" s="22"/>
      <c r="BL83" s="47">
        <f t="shared" si="67"/>
        <v>0.32984999999999998</v>
      </c>
      <c r="BM83" s="47">
        <f t="shared" si="68"/>
        <v>0.22184999999999999</v>
      </c>
      <c r="BN83" s="47">
        <v>0.99</v>
      </c>
      <c r="BO83" s="47">
        <v>4</v>
      </c>
      <c r="BP83" s="47">
        <f t="shared" si="90"/>
        <v>0.99</v>
      </c>
      <c r="BQ83" s="47">
        <f t="shared" ref="BQ83:BQ101" si="93">BQ$82-0.0017325*(A83-1386)</f>
        <v>8.8267499999999999E-2</v>
      </c>
      <c r="BR83" s="47">
        <v>0.3</v>
      </c>
      <c r="BS83" s="47">
        <v>10</v>
      </c>
      <c r="BT83" s="47">
        <f t="shared" si="86"/>
        <v>0</v>
      </c>
      <c r="BU83" s="47">
        <f t="shared" si="88"/>
        <v>0</v>
      </c>
      <c r="BV83" s="47">
        <v>0.52</v>
      </c>
      <c r="BW83" s="47">
        <f t="shared" si="87"/>
        <v>0</v>
      </c>
      <c r="BX83" s="47">
        <v>4.3499999999999996</v>
      </c>
      <c r="BY83" s="47">
        <f t="shared" si="77"/>
        <v>0</v>
      </c>
      <c r="BZ83" s="47">
        <v>4</v>
      </c>
      <c r="CA83" s="47">
        <f t="shared" si="91"/>
        <v>4</v>
      </c>
      <c r="CB83" s="47">
        <f t="shared" si="80"/>
        <v>10</v>
      </c>
      <c r="CC83" s="47">
        <v>1.2E-2</v>
      </c>
      <c r="CD83" s="47">
        <f t="shared" si="82"/>
        <v>0</v>
      </c>
      <c r="CE83" s="47">
        <f t="shared" si="82"/>
        <v>0</v>
      </c>
      <c r="CF83" s="47">
        <f t="shared" si="83"/>
        <v>0</v>
      </c>
      <c r="CG83" s="47">
        <v>1.5</v>
      </c>
      <c r="CH83" s="47">
        <f t="shared" si="85"/>
        <v>1.3583880461851936</v>
      </c>
      <c r="CI83" s="46"/>
      <c r="CJ83" s="46"/>
      <c r="CK83" s="47">
        <f t="shared" si="92"/>
        <v>0.7175167339654952</v>
      </c>
      <c r="CL83" s="46"/>
      <c r="CM83" s="46">
        <f t="shared" ref="CM83:CM146" si="94">CK83/4.5</f>
        <v>0.15944816310344337</v>
      </c>
      <c r="CN83" s="22"/>
    </row>
    <row r="84" spans="1:92">
      <c r="A84" s="42">
        <v>1388</v>
      </c>
      <c r="B84" s="22"/>
      <c r="C84" s="34">
        <v>4.8499999999999996</v>
      </c>
      <c r="D84" s="34">
        <v>9.75</v>
      </c>
      <c r="E84" s="22"/>
      <c r="F84" s="34">
        <v>3.54</v>
      </c>
      <c r="G84" s="34">
        <v>2.65</v>
      </c>
      <c r="H84" s="34">
        <v>2.27</v>
      </c>
      <c r="I84" s="22"/>
      <c r="J84" s="22"/>
      <c r="K84" s="22"/>
      <c r="L84" s="22"/>
      <c r="M84" s="34">
        <v>5.45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47">
        <f>4.5*C84/100</f>
        <v>0.21825</v>
      </c>
      <c r="AH84" s="47">
        <f t="shared" si="89"/>
        <v>0.1593</v>
      </c>
      <c r="AI84" s="47">
        <f t="shared" si="89"/>
        <v>0.11924999999999999</v>
      </c>
      <c r="AJ84" s="47">
        <f t="shared" si="89"/>
        <v>0.10215</v>
      </c>
      <c r="AK84" s="47">
        <f>4.5*D84/100</f>
        <v>0.43874999999999997</v>
      </c>
      <c r="AL84" s="46"/>
      <c r="AM84" s="46"/>
      <c r="AN84" s="46"/>
      <c r="AO84" s="46"/>
      <c r="AP84" s="47">
        <f t="shared" si="47"/>
        <v>0</v>
      </c>
      <c r="AQ84" s="47">
        <f t="shared" si="48"/>
        <v>0</v>
      </c>
      <c r="AR84" s="47">
        <f t="shared" si="49"/>
        <v>0</v>
      </c>
      <c r="AS84" s="47">
        <f t="shared" si="50"/>
        <v>0</v>
      </c>
      <c r="AT84" s="47">
        <f t="shared" si="51"/>
        <v>0.24525000000000002</v>
      </c>
      <c r="AU84" s="47">
        <f t="shared" si="52"/>
        <v>0</v>
      </c>
      <c r="AV84" s="47">
        <f t="shared" si="53"/>
        <v>0</v>
      </c>
      <c r="AW84" s="47">
        <f t="shared" si="54"/>
        <v>0</v>
      </c>
      <c r="AX84" s="47">
        <f t="shared" si="55"/>
        <v>0</v>
      </c>
      <c r="AY84" s="47">
        <f t="shared" si="56"/>
        <v>0</v>
      </c>
      <c r="AZ84" s="47">
        <f t="shared" si="57"/>
        <v>0</v>
      </c>
      <c r="BA84" s="47">
        <f t="shared" si="58"/>
        <v>0</v>
      </c>
      <c r="BB84" s="47">
        <f t="shared" si="59"/>
        <v>0</v>
      </c>
      <c r="BC84" s="47">
        <f t="shared" si="60"/>
        <v>0</v>
      </c>
      <c r="BD84" s="47">
        <f t="shared" si="61"/>
        <v>0</v>
      </c>
      <c r="BE84" s="47">
        <f t="shared" si="62"/>
        <v>0</v>
      </c>
      <c r="BF84" s="47">
        <f t="shared" si="63"/>
        <v>0</v>
      </c>
      <c r="BG84" s="47">
        <f t="shared" si="64"/>
        <v>0</v>
      </c>
      <c r="BH84" s="47">
        <f t="shared" si="65"/>
        <v>0</v>
      </c>
      <c r="BI84" s="47">
        <v>0</v>
      </c>
      <c r="BJ84" s="47">
        <f t="shared" si="66"/>
        <v>0</v>
      </c>
      <c r="BK84" s="22"/>
      <c r="BL84" s="47">
        <f t="shared" si="67"/>
        <v>0.43874999999999997</v>
      </c>
      <c r="BM84" s="47">
        <f t="shared" si="68"/>
        <v>0.24525000000000002</v>
      </c>
      <c r="BN84" s="47">
        <v>0.99</v>
      </c>
      <c r="BO84" s="47">
        <v>4</v>
      </c>
      <c r="BP84" s="47">
        <f t="shared" si="90"/>
        <v>0.99</v>
      </c>
      <c r="BQ84" s="47">
        <f t="shared" si="93"/>
        <v>8.6535000000000001E-2</v>
      </c>
      <c r="BR84" s="47">
        <v>0.3</v>
      </c>
      <c r="BS84" s="47">
        <v>10</v>
      </c>
      <c r="BT84" s="47">
        <f t="shared" si="86"/>
        <v>0</v>
      </c>
      <c r="BU84" s="47">
        <f t="shared" si="88"/>
        <v>0</v>
      </c>
      <c r="BV84" s="47">
        <v>0.52</v>
      </c>
      <c r="BW84" s="47">
        <f t="shared" si="87"/>
        <v>0</v>
      </c>
      <c r="BX84" s="47">
        <v>4.3499999999999996</v>
      </c>
      <c r="BY84" s="47">
        <f t="shared" si="77"/>
        <v>0</v>
      </c>
      <c r="BZ84" s="47">
        <v>4</v>
      </c>
      <c r="CA84" s="47">
        <f t="shared" si="91"/>
        <v>4</v>
      </c>
      <c r="CB84" s="47">
        <f t="shared" si="80"/>
        <v>10</v>
      </c>
      <c r="CC84" s="47">
        <v>1.2E-2</v>
      </c>
      <c r="CD84" s="47">
        <f t="shared" si="82"/>
        <v>0</v>
      </c>
      <c r="CE84" s="47">
        <f t="shared" si="82"/>
        <v>0</v>
      </c>
      <c r="CF84" s="47">
        <f t="shared" si="83"/>
        <v>0</v>
      </c>
      <c r="CG84" s="47">
        <v>1.5</v>
      </c>
      <c r="CH84" s="47">
        <f t="shared" si="85"/>
        <v>1.3583880461851936</v>
      </c>
      <c r="CI84" s="46"/>
      <c r="CJ84" s="46"/>
      <c r="CK84" s="47">
        <f t="shared" si="92"/>
        <v>0.76800256699533376</v>
      </c>
      <c r="CL84" s="46"/>
      <c r="CM84" s="46">
        <f t="shared" si="94"/>
        <v>0.17066723711007417</v>
      </c>
      <c r="CN84" s="22"/>
    </row>
    <row r="85" spans="1:92">
      <c r="A85" s="42">
        <v>1389</v>
      </c>
      <c r="B85" s="22"/>
      <c r="C85" s="22"/>
      <c r="D85" s="22"/>
      <c r="E85" s="22"/>
      <c r="F85" s="34">
        <v>3.66</v>
      </c>
      <c r="G85" s="34">
        <v>2.15</v>
      </c>
      <c r="H85" s="34">
        <v>2.33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46"/>
      <c r="AH85" s="47">
        <f t="shared" si="89"/>
        <v>0.16469999999999999</v>
      </c>
      <c r="AI85" s="47">
        <f t="shared" si="89"/>
        <v>9.6749999999999989E-2</v>
      </c>
      <c r="AJ85" s="47">
        <f t="shared" si="89"/>
        <v>0.10485</v>
      </c>
      <c r="AK85" s="46"/>
      <c r="AL85" s="46"/>
      <c r="AM85" s="46"/>
      <c r="AN85" s="46"/>
      <c r="AO85" s="46"/>
      <c r="AP85" s="47">
        <f t="shared" si="47"/>
        <v>0</v>
      </c>
      <c r="AQ85" s="47">
        <f t="shared" si="48"/>
        <v>0</v>
      </c>
      <c r="AR85" s="47">
        <f t="shared" si="49"/>
        <v>0</v>
      </c>
      <c r="AS85" s="47">
        <f t="shared" si="50"/>
        <v>0</v>
      </c>
      <c r="AT85" s="47">
        <f t="shared" si="51"/>
        <v>0</v>
      </c>
      <c r="AU85" s="47">
        <f t="shared" si="52"/>
        <v>0</v>
      </c>
      <c r="AV85" s="47">
        <f t="shared" si="53"/>
        <v>0</v>
      </c>
      <c r="AW85" s="47">
        <f t="shared" si="54"/>
        <v>0</v>
      </c>
      <c r="AX85" s="47">
        <f t="shared" si="55"/>
        <v>0</v>
      </c>
      <c r="AY85" s="47">
        <f t="shared" si="56"/>
        <v>0</v>
      </c>
      <c r="AZ85" s="47">
        <f t="shared" si="57"/>
        <v>0</v>
      </c>
      <c r="BA85" s="47">
        <f t="shared" si="58"/>
        <v>0</v>
      </c>
      <c r="BB85" s="47">
        <f t="shared" si="59"/>
        <v>0</v>
      </c>
      <c r="BC85" s="47">
        <f t="shared" si="60"/>
        <v>0</v>
      </c>
      <c r="BD85" s="47">
        <f t="shared" si="61"/>
        <v>0</v>
      </c>
      <c r="BE85" s="47">
        <f t="shared" si="62"/>
        <v>0</v>
      </c>
      <c r="BF85" s="47">
        <f t="shared" si="63"/>
        <v>0</v>
      </c>
      <c r="BG85" s="47">
        <f t="shared" si="64"/>
        <v>0</v>
      </c>
      <c r="BH85" s="47">
        <f t="shared" si="65"/>
        <v>0</v>
      </c>
      <c r="BI85" s="47">
        <v>0</v>
      </c>
      <c r="BJ85" s="47">
        <f t="shared" si="66"/>
        <v>0</v>
      </c>
      <c r="BK85" s="22"/>
      <c r="BL85" s="47">
        <v>0.4</v>
      </c>
      <c r="BM85" s="47">
        <v>0.28000000000000003</v>
      </c>
      <c r="BN85" s="47">
        <v>0.99</v>
      </c>
      <c r="BO85" s="47">
        <v>4</v>
      </c>
      <c r="BP85" s="47">
        <f t="shared" si="90"/>
        <v>0.99</v>
      </c>
      <c r="BQ85" s="47">
        <f t="shared" si="93"/>
        <v>8.4802500000000003E-2</v>
      </c>
      <c r="BR85" s="47">
        <v>0.3</v>
      </c>
      <c r="BS85" s="47">
        <v>10</v>
      </c>
      <c r="BT85" s="47">
        <f t="shared" si="86"/>
        <v>0</v>
      </c>
      <c r="BU85" s="47">
        <f t="shared" si="88"/>
        <v>0</v>
      </c>
      <c r="BV85" s="47">
        <v>0.52</v>
      </c>
      <c r="BW85" s="47">
        <f t="shared" si="87"/>
        <v>0</v>
      </c>
      <c r="BX85" s="47">
        <v>4.3499999999999996</v>
      </c>
      <c r="BY85" s="47">
        <f t="shared" si="77"/>
        <v>0</v>
      </c>
      <c r="BZ85" s="47">
        <v>4</v>
      </c>
      <c r="CA85" s="47">
        <f t="shared" si="91"/>
        <v>4</v>
      </c>
      <c r="CB85" s="47">
        <f t="shared" si="80"/>
        <v>10</v>
      </c>
      <c r="CC85" s="47">
        <v>1.2E-2</v>
      </c>
      <c r="CD85" s="47">
        <f t="shared" si="82"/>
        <v>0</v>
      </c>
      <c r="CE85" s="47">
        <f t="shared" si="82"/>
        <v>0</v>
      </c>
      <c r="CF85" s="47">
        <f t="shared" si="83"/>
        <v>0</v>
      </c>
      <c r="CG85" s="47">
        <v>1.5</v>
      </c>
      <c r="CH85" s="47">
        <f t="shared" si="85"/>
        <v>1.3583880461851936</v>
      </c>
      <c r="CI85" s="46"/>
      <c r="CJ85" s="46"/>
      <c r="CK85" s="47">
        <f t="shared" si="92"/>
        <v>0.75514258670001611</v>
      </c>
      <c r="CL85" s="46"/>
      <c r="CM85" s="46">
        <f t="shared" si="94"/>
        <v>0.16780946371111469</v>
      </c>
      <c r="CN85" s="22"/>
    </row>
    <row r="86" spans="1:92">
      <c r="A86" s="42">
        <v>1390</v>
      </c>
      <c r="B86" s="22"/>
      <c r="C86" s="34">
        <v>4.17</v>
      </c>
      <c r="D86" s="34">
        <v>9</v>
      </c>
      <c r="E86" s="22"/>
      <c r="F86" s="34">
        <v>3.16</v>
      </c>
      <c r="G86" s="34">
        <v>2.15</v>
      </c>
      <c r="H86" s="34">
        <v>2.33</v>
      </c>
      <c r="I86" s="22"/>
      <c r="J86" s="22"/>
      <c r="K86" s="22"/>
      <c r="L86" s="22"/>
      <c r="M86" s="34">
        <v>6.82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47">
        <f>4.5*C86/100</f>
        <v>0.18765000000000001</v>
      </c>
      <c r="AH86" s="47">
        <f t="shared" si="89"/>
        <v>0.14219999999999999</v>
      </c>
      <c r="AI86" s="47">
        <f t="shared" si="89"/>
        <v>9.6749999999999989E-2</v>
      </c>
      <c r="AJ86" s="47">
        <f t="shared" si="89"/>
        <v>0.10485</v>
      </c>
      <c r="AK86" s="47">
        <f>4.5*D86/100</f>
        <v>0.40500000000000003</v>
      </c>
      <c r="AL86" s="46"/>
      <c r="AM86" s="46"/>
      <c r="AN86" s="46"/>
      <c r="AO86" s="46"/>
      <c r="AP86" s="47">
        <f t="shared" si="47"/>
        <v>0</v>
      </c>
      <c r="AQ86" s="47">
        <f t="shared" si="48"/>
        <v>0</v>
      </c>
      <c r="AR86" s="47">
        <f t="shared" si="49"/>
        <v>0</v>
      </c>
      <c r="AS86" s="47">
        <f t="shared" si="50"/>
        <v>0</v>
      </c>
      <c r="AT86" s="47">
        <f t="shared" si="51"/>
        <v>0.30690000000000001</v>
      </c>
      <c r="AU86" s="47">
        <f t="shared" si="52"/>
        <v>0</v>
      </c>
      <c r="AV86" s="47">
        <f t="shared" si="53"/>
        <v>0</v>
      </c>
      <c r="AW86" s="47">
        <f t="shared" si="54"/>
        <v>0</v>
      </c>
      <c r="AX86" s="47">
        <f t="shared" si="55"/>
        <v>0</v>
      </c>
      <c r="AY86" s="47">
        <f t="shared" si="56"/>
        <v>0</v>
      </c>
      <c r="AZ86" s="47">
        <f t="shared" si="57"/>
        <v>0</v>
      </c>
      <c r="BA86" s="47">
        <f t="shared" si="58"/>
        <v>0</v>
      </c>
      <c r="BB86" s="47">
        <f t="shared" si="59"/>
        <v>0</v>
      </c>
      <c r="BC86" s="47">
        <f t="shared" si="60"/>
        <v>0</v>
      </c>
      <c r="BD86" s="47">
        <f t="shared" si="61"/>
        <v>0</v>
      </c>
      <c r="BE86" s="47">
        <f t="shared" si="62"/>
        <v>0</v>
      </c>
      <c r="BF86" s="47">
        <f t="shared" si="63"/>
        <v>0</v>
      </c>
      <c r="BG86" s="47">
        <f t="shared" si="64"/>
        <v>0</v>
      </c>
      <c r="BH86" s="47">
        <f t="shared" si="65"/>
        <v>0</v>
      </c>
      <c r="BI86" s="47">
        <v>0</v>
      </c>
      <c r="BJ86" s="47">
        <f t="shared" si="66"/>
        <v>0</v>
      </c>
      <c r="BK86" s="22"/>
      <c r="BL86" s="47">
        <f>AK86</f>
        <v>0.40500000000000003</v>
      </c>
      <c r="BM86" s="47">
        <f>AT86</f>
        <v>0.30690000000000001</v>
      </c>
      <c r="BN86" s="47">
        <v>0.99</v>
      </c>
      <c r="BO86" s="47">
        <v>4</v>
      </c>
      <c r="BP86" s="47">
        <f t="shared" si="90"/>
        <v>0.99</v>
      </c>
      <c r="BQ86" s="47">
        <f t="shared" si="93"/>
        <v>8.3069999999999991E-2</v>
      </c>
      <c r="BR86" s="47">
        <v>0.3</v>
      </c>
      <c r="BS86" s="47">
        <v>10</v>
      </c>
      <c r="BT86" s="47">
        <f t="shared" si="86"/>
        <v>0</v>
      </c>
      <c r="BU86" s="47">
        <f t="shared" si="88"/>
        <v>0</v>
      </c>
      <c r="BV86" s="47">
        <v>0.52</v>
      </c>
      <c r="BW86" s="47">
        <f t="shared" si="87"/>
        <v>0</v>
      </c>
      <c r="BX86" s="47">
        <v>4.3499999999999996</v>
      </c>
      <c r="BY86" s="47">
        <f t="shared" si="77"/>
        <v>0</v>
      </c>
      <c r="BZ86" s="47">
        <v>4</v>
      </c>
      <c r="CA86" s="47">
        <f t="shared" si="91"/>
        <v>4</v>
      </c>
      <c r="CB86" s="47">
        <f t="shared" si="80"/>
        <v>10</v>
      </c>
      <c r="CC86" s="47">
        <v>1.2E-2</v>
      </c>
      <c r="CD86" s="47">
        <f t="shared" si="82"/>
        <v>0</v>
      </c>
      <c r="CE86" s="47">
        <f t="shared" si="82"/>
        <v>0</v>
      </c>
      <c r="CF86" s="47">
        <f t="shared" si="83"/>
        <v>0</v>
      </c>
      <c r="CG86" s="47">
        <v>1.5</v>
      </c>
      <c r="CH86" s="47">
        <f t="shared" si="85"/>
        <v>1.3583880461851936</v>
      </c>
      <c r="CI86" s="46"/>
      <c r="CJ86" s="46"/>
      <c r="CK86" s="47">
        <f t="shared" si="92"/>
        <v>0.76049018028967053</v>
      </c>
      <c r="CL86" s="46"/>
      <c r="CM86" s="46">
        <f t="shared" si="94"/>
        <v>0.16899781784214901</v>
      </c>
      <c r="CN86" s="22"/>
    </row>
    <row r="87" spans="1:92">
      <c r="A87" s="42">
        <v>1391</v>
      </c>
      <c r="B87" s="22"/>
      <c r="C87" s="22"/>
      <c r="D87" s="22"/>
      <c r="E87" s="22"/>
      <c r="F87" s="34">
        <v>2.7</v>
      </c>
      <c r="G87" s="34">
        <v>2.19</v>
      </c>
      <c r="H87" s="34">
        <v>1.78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46"/>
      <c r="AH87" s="47">
        <f t="shared" si="89"/>
        <v>0.1215</v>
      </c>
      <c r="AI87" s="47">
        <f t="shared" si="89"/>
        <v>9.8549999999999999E-2</v>
      </c>
      <c r="AJ87" s="47">
        <f t="shared" si="89"/>
        <v>8.0100000000000005E-2</v>
      </c>
      <c r="AK87" s="46"/>
      <c r="AL87" s="46"/>
      <c r="AM87" s="46"/>
      <c r="AN87" s="46"/>
      <c r="AO87" s="46"/>
      <c r="AP87" s="47">
        <f t="shared" si="47"/>
        <v>0</v>
      </c>
      <c r="AQ87" s="47">
        <f t="shared" si="48"/>
        <v>0</v>
      </c>
      <c r="AR87" s="47">
        <f t="shared" si="49"/>
        <v>0</v>
      </c>
      <c r="AS87" s="47">
        <f t="shared" si="50"/>
        <v>0</v>
      </c>
      <c r="AT87" s="47">
        <f t="shared" si="51"/>
        <v>0</v>
      </c>
      <c r="AU87" s="47">
        <f t="shared" si="52"/>
        <v>0</v>
      </c>
      <c r="AV87" s="47">
        <f t="shared" si="53"/>
        <v>0</v>
      </c>
      <c r="AW87" s="47">
        <f t="shared" si="54"/>
        <v>0</v>
      </c>
      <c r="AX87" s="47">
        <f t="shared" si="55"/>
        <v>0</v>
      </c>
      <c r="AY87" s="47">
        <f t="shared" si="56"/>
        <v>0</v>
      </c>
      <c r="AZ87" s="47">
        <f t="shared" si="57"/>
        <v>0</v>
      </c>
      <c r="BA87" s="47">
        <f t="shared" si="58"/>
        <v>0</v>
      </c>
      <c r="BB87" s="47">
        <f t="shared" si="59"/>
        <v>0</v>
      </c>
      <c r="BC87" s="47">
        <f t="shared" si="60"/>
        <v>0</v>
      </c>
      <c r="BD87" s="47">
        <f t="shared" si="61"/>
        <v>0</v>
      </c>
      <c r="BE87" s="47">
        <f t="shared" si="62"/>
        <v>0</v>
      </c>
      <c r="BF87" s="47">
        <f t="shared" si="63"/>
        <v>0</v>
      </c>
      <c r="BG87" s="47">
        <f t="shared" si="64"/>
        <v>0</v>
      </c>
      <c r="BH87" s="47">
        <f t="shared" si="65"/>
        <v>0</v>
      </c>
      <c r="BI87" s="47">
        <v>0</v>
      </c>
      <c r="BJ87" s="47">
        <f t="shared" si="66"/>
        <v>0</v>
      </c>
      <c r="BK87" s="22"/>
      <c r="BL87" s="47">
        <v>0.42</v>
      </c>
      <c r="BM87" s="47">
        <v>0.25</v>
      </c>
      <c r="BN87" s="47">
        <v>0.99</v>
      </c>
      <c r="BO87" s="47">
        <v>4</v>
      </c>
      <c r="BP87" s="47">
        <f t="shared" si="90"/>
        <v>0.99</v>
      </c>
      <c r="BQ87" s="47">
        <f t="shared" si="93"/>
        <v>8.1337499999999993E-2</v>
      </c>
      <c r="BR87" s="47">
        <v>0.3</v>
      </c>
      <c r="BS87" s="47">
        <v>10</v>
      </c>
      <c r="BT87" s="47">
        <f t="shared" si="86"/>
        <v>0</v>
      </c>
      <c r="BU87" s="47">
        <f t="shared" si="88"/>
        <v>0</v>
      </c>
      <c r="BV87" s="47">
        <v>0.52</v>
      </c>
      <c r="BW87" s="47">
        <f t="shared" si="87"/>
        <v>0</v>
      </c>
      <c r="BX87" s="47">
        <v>4.3499999999999996</v>
      </c>
      <c r="BY87" s="47">
        <f t="shared" si="77"/>
        <v>0</v>
      </c>
      <c r="BZ87" s="47">
        <v>4</v>
      </c>
      <c r="CA87" s="47">
        <f t="shared" si="91"/>
        <v>4</v>
      </c>
      <c r="CB87" s="47">
        <f t="shared" si="80"/>
        <v>10</v>
      </c>
      <c r="CC87" s="47">
        <v>1.2E-2</v>
      </c>
      <c r="CD87" s="47">
        <f t="shared" si="82"/>
        <v>0</v>
      </c>
      <c r="CE87" s="47">
        <f t="shared" si="82"/>
        <v>0</v>
      </c>
      <c r="CF87" s="47">
        <f t="shared" si="83"/>
        <v>0</v>
      </c>
      <c r="CG87" s="47">
        <v>1.5</v>
      </c>
      <c r="CH87" s="47">
        <f t="shared" si="85"/>
        <v>1.3583880461851936</v>
      </c>
      <c r="CI87" s="46"/>
      <c r="CJ87" s="46"/>
      <c r="CK87" s="47">
        <f t="shared" si="92"/>
        <v>0.75972158316800753</v>
      </c>
      <c r="CL87" s="46"/>
      <c r="CM87" s="46">
        <f t="shared" si="94"/>
        <v>0.16882701848177945</v>
      </c>
      <c r="CN87" s="22"/>
    </row>
    <row r="88" spans="1:92">
      <c r="A88" s="42">
        <v>1392</v>
      </c>
      <c r="B88" s="22"/>
      <c r="C88" s="34">
        <v>4.59</v>
      </c>
      <c r="D88" s="34">
        <v>9.75</v>
      </c>
      <c r="E88" s="22"/>
      <c r="F88" s="34">
        <v>4.09</v>
      </c>
      <c r="G88" s="34">
        <v>3.35</v>
      </c>
      <c r="H88" s="34">
        <v>2.82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47">
        <f>4.5*C88/100</f>
        <v>0.20655000000000001</v>
      </c>
      <c r="AH88" s="47">
        <f t="shared" si="89"/>
        <v>0.18405000000000002</v>
      </c>
      <c r="AI88" s="47">
        <f t="shared" si="89"/>
        <v>0.15075000000000002</v>
      </c>
      <c r="AJ88" s="47">
        <f t="shared" si="89"/>
        <v>0.12689999999999999</v>
      </c>
      <c r="AK88" s="47">
        <f>4.5*D88/100</f>
        <v>0.43874999999999997</v>
      </c>
      <c r="AL88" s="46"/>
      <c r="AM88" s="46"/>
      <c r="AN88" s="46"/>
      <c r="AO88" s="46"/>
      <c r="AP88" s="47">
        <f t="shared" si="47"/>
        <v>0</v>
      </c>
      <c r="AQ88" s="47">
        <f t="shared" si="48"/>
        <v>0</v>
      </c>
      <c r="AR88" s="47">
        <f t="shared" si="49"/>
        <v>0</v>
      </c>
      <c r="AS88" s="47">
        <f t="shared" si="50"/>
        <v>0</v>
      </c>
      <c r="AT88" s="47">
        <f t="shared" si="51"/>
        <v>0</v>
      </c>
      <c r="AU88" s="47">
        <f t="shared" si="52"/>
        <v>0</v>
      </c>
      <c r="AV88" s="47">
        <f t="shared" si="53"/>
        <v>0</v>
      </c>
      <c r="AW88" s="47">
        <f t="shared" si="54"/>
        <v>0</v>
      </c>
      <c r="AX88" s="47">
        <f t="shared" si="55"/>
        <v>0</v>
      </c>
      <c r="AY88" s="47">
        <f t="shared" si="56"/>
        <v>0</v>
      </c>
      <c r="AZ88" s="47">
        <f t="shared" si="57"/>
        <v>0</v>
      </c>
      <c r="BA88" s="47">
        <f t="shared" si="58"/>
        <v>0</v>
      </c>
      <c r="BB88" s="47">
        <f t="shared" si="59"/>
        <v>0</v>
      </c>
      <c r="BC88" s="47">
        <f t="shared" si="60"/>
        <v>0</v>
      </c>
      <c r="BD88" s="47">
        <f t="shared" si="61"/>
        <v>0</v>
      </c>
      <c r="BE88" s="47">
        <f t="shared" si="62"/>
        <v>0</v>
      </c>
      <c r="BF88" s="47">
        <f t="shared" si="63"/>
        <v>0</v>
      </c>
      <c r="BG88" s="47">
        <f t="shared" si="64"/>
        <v>0</v>
      </c>
      <c r="BH88" s="47">
        <f t="shared" si="65"/>
        <v>0</v>
      </c>
      <c r="BI88" s="47">
        <v>0</v>
      </c>
      <c r="BJ88" s="47">
        <f t="shared" si="66"/>
        <v>0</v>
      </c>
      <c r="BK88" s="22"/>
      <c r="BL88" s="47">
        <f>AK88</f>
        <v>0.43874999999999997</v>
      </c>
      <c r="BM88" s="47">
        <v>0.25</v>
      </c>
      <c r="BN88" s="47">
        <v>0.99</v>
      </c>
      <c r="BO88" s="47">
        <v>4</v>
      </c>
      <c r="BP88" s="47">
        <f t="shared" si="90"/>
        <v>0.99</v>
      </c>
      <c r="BQ88" s="47">
        <f t="shared" si="93"/>
        <v>7.9604999999999995E-2</v>
      </c>
      <c r="BR88" s="47">
        <v>0.3</v>
      </c>
      <c r="BS88" s="47">
        <v>10</v>
      </c>
      <c r="BT88" s="47">
        <f t="shared" si="86"/>
        <v>0</v>
      </c>
      <c r="BU88" s="47">
        <f t="shared" si="88"/>
        <v>0</v>
      </c>
      <c r="BV88" s="47">
        <v>0.52</v>
      </c>
      <c r="BW88" s="47">
        <f t="shared" si="87"/>
        <v>0</v>
      </c>
      <c r="BX88" s="47">
        <v>4.3499999999999996</v>
      </c>
      <c r="BY88" s="47">
        <f t="shared" si="77"/>
        <v>0</v>
      </c>
      <c r="BZ88" s="47">
        <v>4</v>
      </c>
      <c r="CA88" s="47">
        <f t="shared" si="91"/>
        <v>4</v>
      </c>
      <c r="CB88" s="47">
        <f t="shared" si="80"/>
        <v>10</v>
      </c>
      <c r="CC88" s="47">
        <v>1.2E-2</v>
      </c>
      <c r="CD88" s="47">
        <f t="shared" si="82"/>
        <v>0</v>
      </c>
      <c r="CE88" s="47">
        <f t="shared" si="82"/>
        <v>0</v>
      </c>
      <c r="CF88" s="47">
        <f t="shared" si="83"/>
        <v>0</v>
      </c>
      <c r="CG88" s="47">
        <v>1.5</v>
      </c>
      <c r="CH88" s="47">
        <f t="shared" si="85"/>
        <v>1.3583880461851936</v>
      </c>
      <c r="CI88" s="46"/>
      <c r="CJ88" s="46"/>
      <c r="CK88" s="47">
        <f t="shared" si="92"/>
        <v>0.7677293437217545</v>
      </c>
      <c r="CL88" s="46"/>
      <c r="CM88" s="46">
        <f t="shared" si="94"/>
        <v>0.17060652082705655</v>
      </c>
      <c r="CN88" s="22"/>
    </row>
    <row r="89" spans="1:92">
      <c r="A89" s="42">
        <v>1393</v>
      </c>
      <c r="B89" s="22"/>
      <c r="C89" s="34">
        <v>4.3099999999999996</v>
      </c>
      <c r="D89" s="34">
        <v>9.33</v>
      </c>
      <c r="E89" s="22"/>
      <c r="F89" s="22"/>
      <c r="G89" s="34">
        <v>1.67</v>
      </c>
      <c r="H89" s="34">
        <v>1.81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47">
        <f>4.5*C89/100</f>
        <v>0.19394999999999998</v>
      </c>
      <c r="AH89" s="46"/>
      <c r="AI89" s="47">
        <f t="shared" ref="AI89:AJ92" si="95">4.5*G89/100</f>
        <v>7.5149999999999995E-2</v>
      </c>
      <c r="AJ89" s="47">
        <f t="shared" si="95"/>
        <v>8.1449999999999995E-2</v>
      </c>
      <c r="AK89" s="47">
        <f>4.5*D89/100</f>
        <v>0.41985</v>
      </c>
      <c r="AL89" s="46"/>
      <c r="AM89" s="46"/>
      <c r="AN89" s="46"/>
      <c r="AO89" s="46"/>
      <c r="AP89" s="47">
        <f t="shared" si="47"/>
        <v>0</v>
      </c>
      <c r="AQ89" s="47">
        <f t="shared" si="48"/>
        <v>0</v>
      </c>
      <c r="AR89" s="47">
        <f t="shared" si="49"/>
        <v>0</v>
      </c>
      <c r="AS89" s="47">
        <f t="shared" si="50"/>
        <v>0</v>
      </c>
      <c r="AT89" s="47">
        <f t="shared" si="51"/>
        <v>0</v>
      </c>
      <c r="AU89" s="47">
        <f t="shared" si="52"/>
        <v>0</v>
      </c>
      <c r="AV89" s="47">
        <f t="shared" si="53"/>
        <v>0</v>
      </c>
      <c r="AW89" s="47">
        <f t="shared" si="54"/>
        <v>0</v>
      </c>
      <c r="AX89" s="47">
        <f t="shared" si="55"/>
        <v>0</v>
      </c>
      <c r="AY89" s="47">
        <f t="shared" si="56"/>
        <v>0</v>
      </c>
      <c r="AZ89" s="47">
        <f t="shared" si="57"/>
        <v>0</v>
      </c>
      <c r="BA89" s="47">
        <f t="shared" si="58"/>
        <v>0</v>
      </c>
      <c r="BB89" s="47">
        <f t="shared" si="59"/>
        <v>0</v>
      </c>
      <c r="BC89" s="47">
        <f t="shared" si="60"/>
        <v>0</v>
      </c>
      <c r="BD89" s="47">
        <f t="shared" si="61"/>
        <v>0</v>
      </c>
      <c r="BE89" s="47">
        <f t="shared" si="62"/>
        <v>0</v>
      </c>
      <c r="BF89" s="47">
        <f t="shared" si="63"/>
        <v>0</v>
      </c>
      <c r="BG89" s="47">
        <f t="shared" si="64"/>
        <v>0</v>
      </c>
      <c r="BH89" s="47">
        <f t="shared" si="65"/>
        <v>0</v>
      </c>
      <c r="BI89" s="47">
        <v>0</v>
      </c>
      <c r="BJ89" s="47">
        <f t="shared" si="66"/>
        <v>0</v>
      </c>
      <c r="BK89" s="22"/>
      <c r="BL89" s="47">
        <f>AK89</f>
        <v>0.41985</v>
      </c>
      <c r="BM89" s="47">
        <v>0.25</v>
      </c>
      <c r="BN89" s="47">
        <v>0.99</v>
      </c>
      <c r="BO89" s="47">
        <v>4</v>
      </c>
      <c r="BP89" s="47">
        <f t="shared" si="90"/>
        <v>0.99</v>
      </c>
      <c r="BQ89" s="47">
        <f t="shared" si="93"/>
        <v>7.7872499999999997E-2</v>
      </c>
      <c r="BR89" s="47">
        <v>0.3</v>
      </c>
      <c r="BS89" s="47">
        <v>10</v>
      </c>
      <c r="BT89" s="47">
        <f t="shared" si="86"/>
        <v>0</v>
      </c>
      <c r="BU89" s="47">
        <f t="shared" si="88"/>
        <v>0</v>
      </c>
      <c r="BV89" s="47">
        <v>0.52</v>
      </c>
      <c r="BW89" s="47">
        <f t="shared" si="87"/>
        <v>0</v>
      </c>
      <c r="BX89" s="47">
        <v>4.3499999999999996</v>
      </c>
      <c r="BY89" s="47">
        <f t="shared" si="77"/>
        <v>0</v>
      </c>
      <c r="BZ89" s="47">
        <v>4</v>
      </c>
      <c r="CA89" s="47">
        <f t="shared" si="91"/>
        <v>4</v>
      </c>
      <c r="CB89" s="47">
        <f t="shared" si="80"/>
        <v>10</v>
      </c>
      <c r="CC89" s="47">
        <v>1.2E-2</v>
      </c>
      <c r="CD89" s="47">
        <f t="shared" si="82"/>
        <v>0</v>
      </c>
      <c r="CE89" s="47">
        <f t="shared" si="82"/>
        <v>0</v>
      </c>
      <c r="CF89" s="47">
        <f t="shared" si="83"/>
        <v>0</v>
      </c>
      <c r="CG89" s="47">
        <v>1.5</v>
      </c>
      <c r="CH89" s="47">
        <f t="shared" si="85"/>
        <v>1.3583880461851936</v>
      </c>
      <c r="CI89" s="46"/>
      <c r="CJ89" s="46"/>
      <c r="CK89" s="47">
        <f t="shared" si="92"/>
        <v>0.75922150937829125</v>
      </c>
      <c r="CL89" s="46"/>
      <c r="CM89" s="46">
        <f t="shared" si="94"/>
        <v>0.16871589097295361</v>
      </c>
      <c r="CN89" s="22"/>
    </row>
    <row r="90" spans="1:92">
      <c r="A90" s="42">
        <v>1394</v>
      </c>
      <c r="B90" s="22"/>
      <c r="C90" s="34">
        <v>7.32</v>
      </c>
      <c r="D90" s="34">
        <v>14.2</v>
      </c>
      <c r="E90" s="22"/>
      <c r="F90" s="22"/>
      <c r="G90" s="34">
        <v>2.5499999999999998</v>
      </c>
      <c r="H90" s="34">
        <v>1.81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47">
        <f>4.5*C90/100</f>
        <v>0.32939999999999997</v>
      </c>
      <c r="AH90" s="46"/>
      <c r="AI90" s="47">
        <f t="shared" si="95"/>
        <v>0.11474999999999999</v>
      </c>
      <c r="AJ90" s="47">
        <f t="shared" si="95"/>
        <v>8.1449999999999995E-2</v>
      </c>
      <c r="AK90" s="47">
        <f>4.5*D90/100</f>
        <v>0.63900000000000001</v>
      </c>
      <c r="AL90" s="46"/>
      <c r="AM90" s="46"/>
      <c r="AN90" s="46"/>
      <c r="AO90" s="46"/>
      <c r="AP90" s="47">
        <f t="shared" si="47"/>
        <v>0</v>
      </c>
      <c r="AQ90" s="47">
        <f t="shared" si="48"/>
        <v>0</v>
      </c>
      <c r="AR90" s="47">
        <f t="shared" si="49"/>
        <v>0</v>
      </c>
      <c r="AS90" s="47">
        <f t="shared" si="50"/>
        <v>0</v>
      </c>
      <c r="AT90" s="47">
        <f t="shared" si="51"/>
        <v>0</v>
      </c>
      <c r="AU90" s="47">
        <f t="shared" si="52"/>
        <v>0</v>
      </c>
      <c r="AV90" s="47">
        <f t="shared" si="53"/>
        <v>0</v>
      </c>
      <c r="AW90" s="47">
        <f t="shared" si="54"/>
        <v>0</v>
      </c>
      <c r="AX90" s="47">
        <f t="shared" si="55"/>
        <v>0</v>
      </c>
      <c r="AY90" s="47">
        <f t="shared" si="56"/>
        <v>0</v>
      </c>
      <c r="AZ90" s="47">
        <f t="shared" si="57"/>
        <v>0</v>
      </c>
      <c r="BA90" s="47">
        <f t="shared" si="58"/>
        <v>0</v>
      </c>
      <c r="BB90" s="47">
        <f t="shared" si="59"/>
        <v>0</v>
      </c>
      <c r="BC90" s="47">
        <f t="shared" si="60"/>
        <v>0</v>
      </c>
      <c r="BD90" s="47">
        <f t="shared" si="61"/>
        <v>0</v>
      </c>
      <c r="BE90" s="47">
        <f t="shared" si="62"/>
        <v>0</v>
      </c>
      <c r="BF90" s="47">
        <f t="shared" si="63"/>
        <v>0</v>
      </c>
      <c r="BG90" s="47">
        <f t="shared" si="64"/>
        <v>0</v>
      </c>
      <c r="BH90" s="47">
        <f t="shared" si="65"/>
        <v>0</v>
      </c>
      <c r="BI90" s="47">
        <v>0</v>
      </c>
      <c r="BJ90" s="47">
        <f t="shared" si="66"/>
        <v>0</v>
      </c>
      <c r="BK90" s="22"/>
      <c r="BL90" s="47">
        <f>AK90</f>
        <v>0.63900000000000001</v>
      </c>
      <c r="BM90" s="47">
        <v>0.25</v>
      </c>
      <c r="BN90" s="47">
        <v>0.99</v>
      </c>
      <c r="BO90" s="47">
        <v>4</v>
      </c>
      <c r="BP90" s="47">
        <f t="shared" si="90"/>
        <v>0.99</v>
      </c>
      <c r="BQ90" s="47">
        <f t="shared" si="93"/>
        <v>7.6139999999999999E-2</v>
      </c>
      <c r="BR90" s="47">
        <v>0.3</v>
      </c>
      <c r="BS90" s="47">
        <v>10</v>
      </c>
      <c r="BT90" s="47">
        <f t="shared" si="86"/>
        <v>0</v>
      </c>
      <c r="BU90" s="47">
        <f t="shared" si="88"/>
        <v>0</v>
      </c>
      <c r="BV90" s="47">
        <v>0.52</v>
      </c>
      <c r="BW90" s="47">
        <f t="shared" si="87"/>
        <v>0</v>
      </c>
      <c r="BX90" s="47">
        <v>4.3499999999999996</v>
      </c>
      <c r="BY90" s="47">
        <f t="shared" si="77"/>
        <v>0</v>
      </c>
      <c r="BZ90" s="47">
        <v>4</v>
      </c>
      <c r="CA90" s="47">
        <f t="shared" si="91"/>
        <v>4</v>
      </c>
      <c r="CB90" s="47">
        <f t="shared" si="80"/>
        <v>10</v>
      </c>
      <c r="CC90" s="47">
        <v>1.2E-2</v>
      </c>
      <c r="CD90" s="47">
        <f t="shared" si="82"/>
        <v>0</v>
      </c>
      <c r="CE90" s="47">
        <f t="shared" si="82"/>
        <v>0</v>
      </c>
      <c r="CF90" s="47">
        <f t="shared" si="83"/>
        <v>0</v>
      </c>
      <c r="CG90" s="47">
        <v>1.5</v>
      </c>
      <c r="CH90" s="47">
        <f t="shared" si="85"/>
        <v>1.3583880461851936</v>
      </c>
      <c r="CI90" s="46"/>
      <c r="CJ90" s="46"/>
      <c r="CK90" s="47">
        <f t="shared" si="92"/>
        <v>0.85513697822953971</v>
      </c>
      <c r="CL90" s="46"/>
      <c r="CM90" s="46">
        <f t="shared" si="94"/>
        <v>0.19003043960656438</v>
      </c>
      <c r="CN90" s="22"/>
    </row>
    <row r="91" spans="1:92">
      <c r="A91" s="42">
        <v>1395</v>
      </c>
      <c r="B91" s="22"/>
      <c r="C91" s="34">
        <v>4.21</v>
      </c>
      <c r="D91" s="34">
        <v>9.33</v>
      </c>
      <c r="E91" s="22"/>
      <c r="F91" s="34">
        <v>3.53</v>
      </c>
      <c r="G91" s="34">
        <v>2.85</v>
      </c>
      <c r="H91" s="34">
        <v>2.5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47">
        <f>4.5*C91/100</f>
        <v>0.18945000000000001</v>
      </c>
      <c r="AH91" s="47">
        <f>4.5*F91/100</f>
        <v>0.15884999999999999</v>
      </c>
      <c r="AI91" s="47">
        <f t="shared" si="95"/>
        <v>0.12825</v>
      </c>
      <c r="AJ91" s="47">
        <f t="shared" si="95"/>
        <v>0.1125</v>
      </c>
      <c r="AK91" s="47">
        <f>4.5*D91/100</f>
        <v>0.41985</v>
      </c>
      <c r="AL91" s="46"/>
      <c r="AM91" s="46"/>
      <c r="AN91" s="46"/>
      <c r="AO91" s="46"/>
      <c r="AP91" s="47">
        <f t="shared" si="47"/>
        <v>0</v>
      </c>
      <c r="AQ91" s="47">
        <f t="shared" si="48"/>
        <v>0</v>
      </c>
      <c r="AR91" s="47">
        <f t="shared" si="49"/>
        <v>0</v>
      </c>
      <c r="AS91" s="47">
        <f t="shared" si="50"/>
        <v>0</v>
      </c>
      <c r="AT91" s="47">
        <f t="shared" si="51"/>
        <v>0</v>
      </c>
      <c r="AU91" s="47">
        <f t="shared" si="52"/>
        <v>0</v>
      </c>
      <c r="AV91" s="47">
        <f t="shared" si="53"/>
        <v>0</v>
      </c>
      <c r="AW91" s="47">
        <f t="shared" si="54"/>
        <v>0</v>
      </c>
      <c r="AX91" s="47">
        <f t="shared" si="55"/>
        <v>0</v>
      </c>
      <c r="AY91" s="47">
        <f t="shared" si="56"/>
        <v>0</v>
      </c>
      <c r="AZ91" s="47">
        <f t="shared" si="57"/>
        <v>0</v>
      </c>
      <c r="BA91" s="47">
        <f t="shared" si="58"/>
        <v>0</v>
      </c>
      <c r="BB91" s="47">
        <f t="shared" si="59"/>
        <v>0</v>
      </c>
      <c r="BC91" s="47">
        <f t="shared" si="60"/>
        <v>0</v>
      </c>
      <c r="BD91" s="47">
        <f t="shared" si="61"/>
        <v>0</v>
      </c>
      <c r="BE91" s="47">
        <f t="shared" si="62"/>
        <v>0</v>
      </c>
      <c r="BF91" s="47">
        <f t="shared" si="63"/>
        <v>0</v>
      </c>
      <c r="BG91" s="47">
        <f t="shared" si="64"/>
        <v>0</v>
      </c>
      <c r="BH91" s="47">
        <f t="shared" si="65"/>
        <v>0</v>
      </c>
      <c r="BI91" s="47">
        <v>0</v>
      </c>
      <c r="BJ91" s="47">
        <f t="shared" si="66"/>
        <v>0</v>
      </c>
      <c r="BK91" s="22"/>
      <c r="BL91" s="47">
        <f>AK91</f>
        <v>0.41985</v>
      </c>
      <c r="BM91" s="47">
        <v>0.25</v>
      </c>
      <c r="BN91" s="47">
        <v>0.99</v>
      </c>
      <c r="BO91" s="47">
        <v>4</v>
      </c>
      <c r="BP91" s="47">
        <f t="shared" si="90"/>
        <v>0.99</v>
      </c>
      <c r="BQ91" s="47">
        <f t="shared" si="93"/>
        <v>7.4407500000000001E-2</v>
      </c>
      <c r="BR91" s="47">
        <v>0.3</v>
      </c>
      <c r="BS91" s="47">
        <v>10</v>
      </c>
      <c r="BT91" s="47">
        <f t="shared" si="86"/>
        <v>0</v>
      </c>
      <c r="BU91" s="47">
        <f t="shared" si="88"/>
        <v>0</v>
      </c>
      <c r="BV91" s="47">
        <f>0.067073+0.056189*Wages!G91+0.553045*AI91</f>
        <v>0.53244780125000002</v>
      </c>
      <c r="BW91" s="47">
        <f t="shared" si="87"/>
        <v>0</v>
      </c>
      <c r="BX91" s="47">
        <v>4.3499999999999996</v>
      </c>
      <c r="BY91" s="47">
        <f t="shared" si="77"/>
        <v>0</v>
      </c>
      <c r="BZ91" s="47">
        <v>4</v>
      </c>
      <c r="CA91" s="47">
        <f t="shared" si="91"/>
        <v>4</v>
      </c>
      <c r="CB91" s="47">
        <f t="shared" si="80"/>
        <v>10</v>
      </c>
      <c r="CC91" s="47">
        <v>1.2E-2</v>
      </c>
      <c r="CD91" s="47">
        <f t="shared" si="82"/>
        <v>0</v>
      </c>
      <c r="CE91" s="47">
        <f t="shared" si="82"/>
        <v>0</v>
      </c>
      <c r="CF91" s="47">
        <f t="shared" si="83"/>
        <v>0</v>
      </c>
      <c r="CG91" s="47">
        <v>1.5</v>
      </c>
      <c r="CH91" s="47">
        <f t="shared" si="85"/>
        <v>1.3583880461851936</v>
      </c>
      <c r="CI91" s="46"/>
      <c r="CJ91" s="46"/>
      <c r="CK91" s="47">
        <f t="shared" si="92"/>
        <v>0.76424760244224199</v>
      </c>
      <c r="CL91" s="46"/>
      <c r="CM91" s="46">
        <f t="shared" si="94"/>
        <v>0.16983280054272043</v>
      </c>
      <c r="CN91" s="22"/>
    </row>
    <row r="92" spans="1:92">
      <c r="A92" s="42">
        <v>1396</v>
      </c>
      <c r="B92" s="22"/>
      <c r="C92" s="34">
        <v>5.21</v>
      </c>
      <c r="D92" s="34">
        <v>10.5</v>
      </c>
      <c r="E92" s="22"/>
      <c r="F92" s="34">
        <v>3.01</v>
      </c>
      <c r="G92" s="34">
        <v>2.85</v>
      </c>
      <c r="H92" s="34">
        <v>2.5499999999999998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47">
        <f>4.5*C92/100</f>
        <v>0.23444999999999999</v>
      </c>
      <c r="AH92" s="47">
        <f>4.5*F92/100</f>
        <v>0.13544999999999999</v>
      </c>
      <c r="AI92" s="47">
        <f t="shared" si="95"/>
        <v>0.12825</v>
      </c>
      <c r="AJ92" s="47">
        <f t="shared" si="95"/>
        <v>0.11474999999999999</v>
      </c>
      <c r="AK92" s="47">
        <f>4.5*D92/100</f>
        <v>0.47249999999999998</v>
      </c>
      <c r="AL92" s="46"/>
      <c r="AM92" s="46"/>
      <c r="AN92" s="46"/>
      <c r="AO92" s="46"/>
      <c r="AP92" s="47">
        <f t="shared" si="47"/>
        <v>0</v>
      </c>
      <c r="AQ92" s="47">
        <f t="shared" si="48"/>
        <v>0</v>
      </c>
      <c r="AR92" s="47">
        <f t="shared" si="49"/>
        <v>0</v>
      </c>
      <c r="AS92" s="47">
        <f t="shared" si="50"/>
        <v>0</v>
      </c>
      <c r="AT92" s="47">
        <f t="shared" si="51"/>
        <v>0</v>
      </c>
      <c r="AU92" s="47">
        <f t="shared" si="52"/>
        <v>0</v>
      </c>
      <c r="AV92" s="47">
        <f t="shared" si="53"/>
        <v>0</v>
      </c>
      <c r="AW92" s="47">
        <f t="shared" si="54"/>
        <v>0</v>
      </c>
      <c r="AX92" s="47">
        <f t="shared" si="55"/>
        <v>0</v>
      </c>
      <c r="AY92" s="47">
        <f t="shared" si="56"/>
        <v>0</v>
      </c>
      <c r="AZ92" s="47">
        <f t="shared" si="57"/>
        <v>0</v>
      </c>
      <c r="BA92" s="47">
        <f t="shared" si="58"/>
        <v>0</v>
      </c>
      <c r="BB92" s="47">
        <f t="shared" si="59"/>
        <v>0</v>
      </c>
      <c r="BC92" s="47">
        <f t="shared" si="60"/>
        <v>0</v>
      </c>
      <c r="BD92" s="47">
        <f t="shared" si="61"/>
        <v>0</v>
      </c>
      <c r="BE92" s="47">
        <f t="shared" si="62"/>
        <v>0</v>
      </c>
      <c r="BF92" s="47">
        <f t="shared" si="63"/>
        <v>0</v>
      </c>
      <c r="BG92" s="47">
        <f t="shared" si="64"/>
        <v>0</v>
      </c>
      <c r="BH92" s="47">
        <f t="shared" si="65"/>
        <v>0</v>
      </c>
      <c r="BI92" s="47">
        <v>0</v>
      </c>
      <c r="BJ92" s="47">
        <f t="shared" si="66"/>
        <v>0</v>
      </c>
      <c r="BK92" s="22"/>
      <c r="BL92" s="47">
        <f>AK92</f>
        <v>0.47249999999999998</v>
      </c>
      <c r="BM92" s="47">
        <v>0.25</v>
      </c>
      <c r="BN92" s="47">
        <v>0.99</v>
      </c>
      <c r="BO92" s="47">
        <v>3.6</v>
      </c>
      <c r="BP92" s="47">
        <f t="shared" si="90"/>
        <v>0.99</v>
      </c>
      <c r="BQ92" s="47">
        <f t="shared" si="93"/>
        <v>7.267499999999999E-2</v>
      </c>
      <c r="BR92" s="47">
        <v>0.3</v>
      </c>
      <c r="BS92" s="47">
        <v>10</v>
      </c>
      <c r="BT92" s="47">
        <f t="shared" si="86"/>
        <v>0</v>
      </c>
      <c r="BU92" s="47">
        <f t="shared" si="88"/>
        <v>0</v>
      </c>
      <c r="BV92" s="47">
        <v>0.52</v>
      </c>
      <c r="BW92" s="47">
        <f t="shared" si="87"/>
        <v>0</v>
      </c>
      <c r="BX92" s="47">
        <v>4.3499999999999996</v>
      </c>
      <c r="BY92" s="47">
        <f t="shared" si="77"/>
        <v>0</v>
      </c>
      <c r="BZ92" s="47">
        <v>4</v>
      </c>
      <c r="CA92" s="47">
        <f t="shared" si="91"/>
        <v>3.6</v>
      </c>
      <c r="CB92" s="47">
        <f t="shared" si="80"/>
        <v>10</v>
      </c>
      <c r="CC92" s="47">
        <v>1.2E-2</v>
      </c>
      <c r="CD92" s="47">
        <f t="shared" si="82"/>
        <v>0</v>
      </c>
      <c r="CE92" s="47">
        <f t="shared" si="82"/>
        <v>0</v>
      </c>
      <c r="CF92" s="47">
        <f t="shared" si="83"/>
        <v>0</v>
      </c>
      <c r="CG92" s="47">
        <v>1.5</v>
      </c>
      <c r="CH92" s="47">
        <f t="shared" si="85"/>
        <v>1.3583880461851936</v>
      </c>
      <c r="CI92" s="46"/>
      <c r="CJ92" s="46"/>
      <c r="CK92" s="47">
        <f t="shared" si="92"/>
        <v>0.77414570403867866</v>
      </c>
      <c r="CL92" s="46"/>
      <c r="CM92" s="46">
        <f t="shared" si="94"/>
        <v>0.17203237867526192</v>
      </c>
      <c r="CN92" s="22"/>
    </row>
    <row r="93" spans="1:92">
      <c r="A93" s="42">
        <v>1397</v>
      </c>
      <c r="B93" s="22"/>
      <c r="C93" s="22"/>
      <c r="D93" s="22"/>
      <c r="E93" s="22"/>
      <c r="F93" s="22"/>
      <c r="G93" s="34">
        <v>2.73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46"/>
      <c r="AH93" s="46"/>
      <c r="AI93" s="47">
        <f>4.5*G93/100</f>
        <v>0.12285</v>
      </c>
      <c r="AJ93" s="46"/>
      <c r="AK93" s="46"/>
      <c r="AL93" s="46"/>
      <c r="AM93" s="46"/>
      <c r="AN93" s="46"/>
      <c r="AO93" s="46"/>
      <c r="AP93" s="47">
        <f t="shared" si="47"/>
        <v>0</v>
      </c>
      <c r="AQ93" s="47">
        <f t="shared" si="48"/>
        <v>0</v>
      </c>
      <c r="AR93" s="47">
        <f t="shared" si="49"/>
        <v>0</v>
      </c>
      <c r="AS93" s="47">
        <f t="shared" si="50"/>
        <v>0</v>
      </c>
      <c r="AT93" s="47">
        <f t="shared" si="51"/>
        <v>0</v>
      </c>
      <c r="AU93" s="47">
        <f t="shared" si="52"/>
        <v>0</v>
      </c>
      <c r="AV93" s="47">
        <f t="shared" si="53"/>
        <v>0</v>
      </c>
      <c r="AW93" s="47">
        <f t="shared" si="54"/>
        <v>0</v>
      </c>
      <c r="AX93" s="47">
        <f t="shared" si="55"/>
        <v>0</v>
      </c>
      <c r="AY93" s="47">
        <f t="shared" si="56"/>
        <v>0</v>
      </c>
      <c r="AZ93" s="47">
        <f t="shared" si="57"/>
        <v>0</v>
      </c>
      <c r="BA93" s="47">
        <f t="shared" si="58"/>
        <v>0</v>
      </c>
      <c r="BB93" s="47">
        <f t="shared" si="59"/>
        <v>0</v>
      </c>
      <c r="BC93" s="47">
        <f t="shared" si="60"/>
        <v>0</v>
      </c>
      <c r="BD93" s="47">
        <f t="shared" si="61"/>
        <v>0</v>
      </c>
      <c r="BE93" s="47">
        <f t="shared" si="62"/>
        <v>0</v>
      </c>
      <c r="BF93" s="47">
        <f t="shared" si="63"/>
        <v>0</v>
      </c>
      <c r="BG93" s="47">
        <f t="shared" si="64"/>
        <v>0</v>
      </c>
      <c r="BH93" s="47">
        <f t="shared" si="65"/>
        <v>0</v>
      </c>
      <c r="BI93" s="47">
        <v>0</v>
      </c>
      <c r="BJ93" s="47">
        <f t="shared" si="66"/>
        <v>0</v>
      </c>
      <c r="BK93" s="22"/>
      <c r="BL93" s="47">
        <v>0.44</v>
      </c>
      <c r="BM93" s="47">
        <v>0.25</v>
      </c>
      <c r="BN93" s="47">
        <v>0.99</v>
      </c>
      <c r="BO93" s="47">
        <v>3.6</v>
      </c>
      <c r="BP93" s="47">
        <f t="shared" si="90"/>
        <v>0.99</v>
      </c>
      <c r="BQ93" s="47">
        <f t="shared" si="93"/>
        <v>7.0942499999999992E-2</v>
      </c>
      <c r="BR93" s="47">
        <v>0.3</v>
      </c>
      <c r="BS93" s="47">
        <v>10</v>
      </c>
      <c r="BT93" s="47">
        <f t="shared" si="86"/>
        <v>0</v>
      </c>
      <c r="BU93" s="47">
        <f t="shared" si="88"/>
        <v>0</v>
      </c>
      <c r="BV93" s="47">
        <v>0.52</v>
      </c>
      <c r="BW93" s="47">
        <f t="shared" si="87"/>
        <v>0</v>
      </c>
      <c r="BX93" s="47">
        <v>4.3499999999999996</v>
      </c>
      <c r="BY93" s="47">
        <f t="shared" si="77"/>
        <v>0</v>
      </c>
      <c r="BZ93" s="47">
        <v>4</v>
      </c>
      <c r="CA93" s="47">
        <f t="shared" si="91"/>
        <v>3.6</v>
      </c>
      <c r="CB93" s="47">
        <f t="shared" si="80"/>
        <v>10</v>
      </c>
      <c r="CC93" s="47">
        <v>1.2E-2</v>
      </c>
      <c r="CD93" s="47">
        <f t="shared" si="82"/>
        <v>0</v>
      </c>
      <c r="CE93" s="47">
        <f t="shared" si="82"/>
        <v>0</v>
      </c>
      <c r="CF93" s="47">
        <f t="shared" si="83"/>
        <v>0</v>
      </c>
      <c r="CG93" s="47">
        <v>1.5</v>
      </c>
      <c r="CH93" s="47">
        <f t="shared" si="85"/>
        <v>1.3583880461851936</v>
      </c>
      <c r="CI93" s="46"/>
      <c r="CJ93" s="46"/>
      <c r="CK93" s="47">
        <f t="shared" si="92"/>
        <v>0.75967207711614348</v>
      </c>
      <c r="CL93" s="46"/>
      <c r="CM93" s="46">
        <f t="shared" si="94"/>
        <v>0.16881601713692077</v>
      </c>
      <c r="CN93" s="22"/>
    </row>
    <row r="94" spans="1:92">
      <c r="A94" s="42">
        <v>1398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46"/>
      <c r="AH94" s="46"/>
      <c r="AI94" s="46"/>
      <c r="AJ94" s="46"/>
      <c r="AK94" s="46"/>
      <c r="AL94" s="46"/>
      <c r="AM94" s="46"/>
      <c r="AN94" s="46"/>
      <c r="AO94" s="46"/>
      <c r="AP94" s="47">
        <f t="shared" si="47"/>
        <v>0</v>
      </c>
      <c r="AQ94" s="47">
        <f t="shared" si="48"/>
        <v>0</v>
      </c>
      <c r="AR94" s="47">
        <f t="shared" si="49"/>
        <v>0</v>
      </c>
      <c r="AS94" s="47">
        <f t="shared" si="50"/>
        <v>0</v>
      </c>
      <c r="AT94" s="47">
        <f t="shared" si="51"/>
        <v>0</v>
      </c>
      <c r="AU94" s="47">
        <f t="shared" si="52"/>
        <v>0</v>
      </c>
      <c r="AV94" s="47">
        <f t="shared" si="53"/>
        <v>0</v>
      </c>
      <c r="AW94" s="47">
        <f t="shared" si="54"/>
        <v>0</v>
      </c>
      <c r="AX94" s="47">
        <f t="shared" si="55"/>
        <v>0</v>
      </c>
      <c r="AY94" s="47">
        <f t="shared" si="56"/>
        <v>0</v>
      </c>
      <c r="AZ94" s="47">
        <f t="shared" si="57"/>
        <v>0</v>
      </c>
      <c r="BA94" s="47">
        <f t="shared" si="58"/>
        <v>0</v>
      </c>
      <c r="BB94" s="47">
        <f t="shared" si="59"/>
        <v>0</v>
      </c>
      <c r="BC94" s="47">
        <f t="shared" si="60"/>
        <v>0</v>
      </c>
      <c r="BD94" s="47">
        <f t="shared" si="61"/>
        <v>0</v>
      </c>
      <c r="BE94" s="47">
        <f t="shared" si="62"/>
        <v>0</v>
      </c>
      <c r="BF94" s="47">
        <f t="shared" si="63"/>
        <v>0</v>
      </c>
      <c r="BG94" s="47">
        <f t="shared" si="64"/>
        <v>0</v>
      </c>
      <c r="BH94" s="47">
        <f t="shared" si="65"/>
        <v>0</v>
      </c>
      <c r="BI94" s="47">
        <v>0</v>
      </c>
      <c r="BJ94" s="47">
        <f t="shared" si="66"/>
        <v>0</v>
      </c>
      <c r="BK94" s="22"/>
      <c r="BL94" s="47">
        <v>0.44</v>
      </c>
      <c r="BM94" s="47">
        <v>0.25</v>
      </c>
      <c r="BN94" s="47">
        <v>0.99</v>
      </c>
      <c r="BO94" s="47">
        <v>3.6</v>
      </c>
      <c r="BP94" s="47">
        <f t="shared" si="90"/>
        <v>0.99</v>
      </c>
      <c r="BQ94" s="47">
        <f t="shared" si="93"/>
        <v>6.9209999999999994E-2</v>
      </c>
      <c r="BR94" s="47">
        <v>0.3</v>
      </c>
      <c r="BS94" s="47">
        <v>10</v>
      </c>
      <c r="BT94" s="47">
        <f t="shared" si="86"/>
        <v>0</v>
      </c>
      <c r="BU94" s="47">
        <f t="shared" si="88"/>
        <v>0</v>
      </c>
      <c r="BV94" s="47">
        <v>0.52</v>
      </c>
      <c r="BW94" s="47">
        <f t="shared" si="87"/>
        <v>0</v>
      </c>
      <c r="BX94" s="47">
        <v>4.3499999999999996</v>
      </c>
      <c r="BY94" s="47">
        <f t="shared" si="77"/>
        <v>0</v>
      </c>
      <c r="BZ94" s="47">
        <v>4</v>
      </c>
      <c r="CA94" s="47">
        <f t="shared" si="91"/>
        <v>3.6</v>
      </c>
      <c r="CB94" s="47">
        <f t="shared" si="80"/>
        <v>10</v>
      </c>
      <c r="CC94" s="47">
        <v>1.2E-2</v>
      </c>
      <c r="CD94" s="47">
        <f t="shared" si="82"/>
        <v>0</v>
      </c>
      <c r="CE94" s="47">
        <f t="shared" si="82"/>
        <v>0</v>
      </c>
      <c r="CF94" s="47">
        <f t="shared" si="83"/>
        <v>0</v>
      </c>
      <c r="CG94" s="47">
        <v>1.5</v>
      </c>
      <c r="CH94" s="47">
        <f t="shared" si="85"/>
        <v>1.3583880461851936</v>
      </c>
      <c r="CI94" s="46"/>
      <c r="CJ94" s="46"/>
      <c r="CK94" s="47">
        <f t="shared" si="92"/>
        <v>0.75945493981271406</v>
      </c>
      <c r="CL94" s="46"/>
      <c r="CM94" s="46">
        <f t="shared" si="94"/>
        <v>0.16876776440282534</v>
      </c>
      <c r="CN94" s="22"/>
    </row>
    <row r="95" spans="1:92">
      <c r="A95" s="42">
        <v>1399</v>
      </c>
      <c r="B95" s="22"/>
      <c r="C95" s="34">
        <v>4.12</v>
      </c>
      <c r="D95" s="34">
        <v>9</v>
      </c>
      <c r="E95" s="22"/>
      <c r="F95" s="34">
        <v>3.21</v>
      </c>
      <c r="G95" s="34">
        <v>1.93</v>
      </c>
      <c r="H95" s="34">
        <v>2.13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47">
        <f>4.5*C95/100</f>
        <v>0.18539999999999998</v>
      </c>
      <c r="AH95" s="47">
        <f>4.5*F95/100</f>
        <v>0.14445</v>
      </c>
      <c r="AI95" s="47">
        <f>4.5*G95/100</f>
        <v>8.6850000000000011E-2</v>
      </c>
      <c r="AJ95" s="47">
        <f>4.5*H95/100</f>
        <v>9.5849999999999991E-2</v>
      </c>
      <c r="AK95" s="47">
        <f>4.5*D95/100</f>
        <v>0.40500000000000003</v>
      </c>
      <c r="AL95" s="46"/>
      <c r="AM95" s="46"/>
      <c r="AN95" s="46"/>
      <c r="AO95" s="46"/>
      <c r="AP95" s="47">
        <f t="shared" si="47"/>
        <v>0</v>
      </c>
      <c r="AQ95" s="47">
        <f t="shared" si="48"/>
        <v>0</v>
      </c>
      <c r="AR95" s="47">
        <f t="shared" si="49"/>
        <v>0</v>
      </c>
      <c r="AS95" s="47">
        <f t="shared" si="50"/>
        <v>0</v>
      </c>
      <c r="AT95" s="47">
        <f t="shared" si="51"/>
        <v>0</v>
      </c>
      <c r="AU95" s="47">
        <f t="shared" si="52"/>
        <v>0</v>
      </c>
      <c r="AV95" s="47">
        <f t="shared" si="53"/>
        <v>0</v>
      </c>
      <c r="AW95" s="47">
        <f t="shared" si="54"/>
        <v>0</v>
      </c>
      <c r="AX95" s="47">
        <f t="shared" si="55"/>
        <v>0</v>
      </c>
      <c r="AY95" s="47">
        <f t="shared" si="56"/>
        <v>0</v>
      </c>
      <c r="AZ95" s="47">
        <f t="shared" si="57"/>
        <v>0</v>
      </c>
      <c r="BA95" s="47">
        <f t="shared" si="58"/>
        <v>0</v>
      </c>
      <c r="BB95" s="47">
        <f t="shared" si="59"/>
        <v>0</v>
      </c>
      <c r="BC95" s="47">
        <f t="shared" si="60"/>
        <v>0</v>
      </c>
      <c r="BD95" s="47">
        <f t="shared" si="61"/>
        <v>0</v>
      </c>
      <c r="BE95" s="47">
        <f t="shared" si="62"/>
        <v>0</v>
      </c>
      <c r="BF95" s="47">
        <f t="shared" si="63"/>
        <v>0</v>
      </c>
      <c r="BG95" s="47">
        <f t="shared" si="64"/>
        <v>0</v>
      </c>
      <c r="BH95" s="47">
        <f t="shared" si="65"/>
        <v>0</v>
      </c>
      <c r="BI95" s="47">
        <v>0</v>
      </c>
      <c r="BJ95" s="47">
        <f t="shared" si="66"/>
        <v>0</v>
      </c>
      <c r="BK95" s="22"/>
      <c r="BL95" s="47">
        <f>AK95</f>
        <v>0.40500000000000003</v>
      </c>
      <c r="BM95" s="47">
        <v>0.25</v>
      </c>
      <c r="BN95" s="47">
        <v>0.99</v>
      </c>
      <c r="BO95" s="47">
        <v>3.6</v>
      </c>
      <c r="BP95" s="47">
        <f t="shared" si="90"/>
        <v>0.99</v>
      </c>
      <c r="BQ95" s="47">
        <f t="shared" si="93"/>
        <v>6.7477499999999996E-2</v>
      </c>
      <c r="BR95" s="47">
        <v>0.3</v>
      </c>
      <c r="BS95" s="47">
        <v>10</v>
      </c>
      <c r="BT95" s="47">
        <f t="shared" si="86"/>
        <v>0</v>
      </c>
      <c r="BU95" s="47">
        <f t="shared" si="88"/>
        <v>0</v>
      </c>
      <c r="BV95" s="47">
        <v>0.52</v>
      </c>
      <c r="BW95" s="47">
        <f t="shared" si="87"/>
        <v>0</v>
      </c>
      <c r="BX95" s="47">
        <v>4.3499999999999996</v>
      </c>
      <c r="BY95" s="47">
        <f t="shared" si="77"/>
        <v>0</v>
      </c>
      <c r="BZ95" s="47">
        <v>4</v>
      </c>
      <c r="CA95" s="47">
        <f t="shared" si="91"/>
        <v>3.6</v>
      </c>
      <c r="CB95" s="47">
        <f t="shared" si="80"/>
        <v>10</v>
      </c>
      <c r="CC95" s="47">
        <v>1.2E-2</v>
      </c>
      <c r="CD95" s="47">
        <f t="shared" si="82"/>
        <v>0</v>
      </c>
      <c r="CE95" s="47">
        <f t="shared" si="82"/>
        <v>0</v>
      </c>
      <c r="CF95" s="47">
        <f t="shared" si="83"/>
        <v>0</v>
      </c>
      <c r="CG95" s="47">
        <v>1.5</v>
      </c>
      <c r="CH95" s="47">
        <f t="shared" si="85"/>
        <v>1.3583880461851936</v>
      </c>
      <c r="CI95" s="46"/>
      <c r="CJ95" s="46"/>
      <c r="CK95" s="47">
        <f t="shared" si="92"/>
        <v>0.74388465984255536</v>
      </c>
      <c r="CL95" s="46"/>
      <c r="CM95" s="46">
        <f t="shared" si="94"/>
        <v>0.16530770218723453</v>
      </c>
      <c r="CN95" s="22"/>
    </row>
    <row r="96" spans="1:92">
      <c r="A96" s="42">
        <v>1400</v>
      </c>
      <c r="B96" s="34"/>
      <c r="C96" s="34">
        <v>4.6900000000000004</v>
      </c>
      <c r="D96" s="34">
        <v>9.75</v>
      </c>
      <c r="E96" s="22"/>
      <c r="F96" s="34">
        <v>4.3099999999999996</v>
      </c>
      <c r="G96" s="34">
        <v>1.7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47">
        <f>4.5*C96/100</f>
        <v>0.21105000000000002</v>
      </c>
      <c r="AH96" s="47">
        <f t="shared" ref="AH96:AI98" si="96">4.5*F96/100</f>
        <v>0.19394999999999998</v>
      </c>
      <c r="AI96" s="47">
        <f t="shared" si="96"/>
        <v>7.6499999999999999E-2</v>
      </c>
      <c r="AJ96" s="46"/>
      <c r="AK96" s="47">
        <f>4.5*D96/100</f>
        <v>0.43874999999999997</v>
      </c>
      <c r="AL96" s="46"/>
      <c r="AM96" s="46"/>
      <c r="AN96" s="46"/>
      <c r="AO96" s="46"/>
      <c r="AP96" s="47">
        <f t="shared" si="47"/>
        <v>0</v>
      </c>
      <c r="AQ96" s="47">
        <f t="shared" si="48"/>
        <v>0</v>
      </c>
      <c r="AR96" s="47">
        <f t="shared" si="49"/>
        <v>0</v>
      </c>
      <c r="AS96" s="47">
        <f t="shared" si="50"/>
        <v>0</v>
      </c>
      <c r="AT96" s="47">
        <f t="shared" si="51"/>
        <v>0</v>
      </c>
      <c r="AU96" s="47">
        <f t="shared" si="52"/>
        <v>0</v>
      </c>
      <c r="AV96" s="47">
        <f t="shared" si="53"/>
        <v>0</v>
      </c>
      <c r="AW96" s="47">
        <f t="shared" si="54"/>
        <v>0</v>
      </c>
      <c r="AX96" s="47">
        <f t="shared" si="55"/>
        <v>0</v>
      </c>
      <c r="AY96" s="47">
        <f t="shared" si="56"/>
        <v>0</v>
      </c>
      <c r="AZ96" s="47">
        <f t="shared" si="57"/>
        <v>0</v>
      </c>
      <c r="BA96" s="47">
        <f t="shared" si="58"/>
        <v>0</v>
      </c>
      <c r="BB96" s="47">
        <f t="shared" si="59"/>
        <v>0</v>
      </c>
      <c r="BC96" s="47">
        <f t="shared" si="60"/>
        <v>0</v>
      </c>
      <c r="BD96" s="47">
        <f t="shared" si="61"/>
        <v>0</v>
      </c>
      <c r="BE96" s="47">
        <f t="shared" si="62"/>
        <v>0</v>
      </c>
      <c r="BF96" s="47">
        <f t="shared" si="63"/>
        <v>0</v>
      </c>
      <c r="BG96" s="47">
        <f t="shared" si="64"/>
        <v>0</v>
      </c>
      <c r="BH96" s="47">
        <f t="shared" si="65"/>
        <v>0</v>
      </c>
      <c r="BI96" s="47">
        <v>0</v>
      </c>
      <c r="BJ96" s="47">
        <f t="shared" si="66"/>
        <v>0</v>
      </c>
      <c r="BK96" s="22"/>
      <c r="BL96" s="47">
        <f>AK96</f>
        <v>0.43874999999999997</v>
      </c>
      <c r="BM96" s="47">
        <v>0.25</v>
      </c>
      <c r="BN96" s="47">
        <v>0.99</v>
      </c>
      <c r="BO96" s="47">
        <v>3.6</v>
      </c>
      <c r="BP96" s="47">
        <f t="shared" si="90"/>
        <v>0.99</v>
      </c>
      <c r="BQ96" s="47">
        <f t="shared" si="93"/>
        <v>6.5744999999999998E-2</v>
      </c>
      <c r="BR96" s="47">
        <v>0.3</v>
      </c>
      <c r="BS96" s="47">
        <v>10</v>
      </c>
      <c r="BT96" s="47">
        <f t="shared" si="86"/>
        <v>0</v>
      </c>
      <c r="BU96" s="47">
        <f t="shared" si="88"/>
        <v>0</v>
      </c>
      <c r="BV96" s="47">
        <v>0.52</v>
      </c>
      <c r="BW96" s="47">
        <f t="shared" si="87"/>
        <v>0</v>
      </c>
      <c r="BX96" s="47">
        <f>BX197*5.5/3.7</f>
        <v>4.3479729729729737</v>
      </c>
      <c r="BY96" s="47">
        <f t="shared" si="77"/>
        <v>0</v>
      </c>
      <c r="BZ96" s="47">
        <v>4</v>
      </c>
      <c r="CA96" s="47">
        <f t="shared" si="91"/>
        <v>3.6</v>
      </c>
      <c r="CB96" s="47">
        <f t="shared" si="80"/>
        <v>10</v>
      </c>
      <c r="CC96" s="47">
        <v>1.2E-2</v>
      </c>
      <c r="CD96" s="47">
        <f t="shared" si="82"/>
        <v>0</v>
      </c>
      <c r="CE96" s="47">
        <f t="shared" si="82"/>
        <v>0</v>
      </c>
      <c r="CF96" s="47">
        <f t="shared" si="83"/>
        <v>0</v>
      </c>
      <c r="CG96" s="47">
        <v>1.5</v>
      </c>
      <c r="CH96" s="47">
        <f t="shared" si="85"/>
        <v>1.3583880461851936</v>
      </c>
      <c r="CI96" s="46"/>
      <c r="CJ96" s="46"/>
      <c r="CK96" s="47">
        <f t="shared" si="92"/>
        <v>0.75845963613709011</v>
      </c>
      <c r="CL96" s="46"/>
      <c r="CM96" s="46">
        <f t="shared" si="94"/>
        <v>0.16854658580824225</v>
      </c>
      <c r="CN96" s="22"/>
    </row>
    <row r="97" spans="1:92">
      <c r="A97" s="42">
        <v>1401</v>
      </c>
      <c r="B97" s="22"/>
      <c r="C97" s="34">
        <v>4.5199999999999996</v>
      </c>
      <c r="D97" s="34">
        <v>9.75</v>
      </c>
      <c r="E97" s="22"/>
      <c r="F97" s="34">
        <v>3.88</v>
      </c>
      <c r="G97" s="34">
        <v>1.65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34">
        <v>12.41</v>
      </c>
      <c r="AC97" s="34">
        <v>7.9</v>
      </c>
      <c r="AD97" s="34">
        <v>4.72</v>
      </c>
      <c r="AE97" s="34">
        <v>0.89</v>
      </c>
      <c r="AF97" s="34"/>
      <c r="AG97" s="47">
        <f>4.5*C97/100</f>
        <v>0.20339999999999997</v>
      </c>
      <c r="AH97" s="47">
        <f t="shared" si="96"/>
        <v>0.17460000000000001</v>
      </c>
      <c r="AI97" s="47">
        <f t="shared" si="96"/>
        <v>7.4249999999999997E-2</v>
      </c>
      <c r="AJ97" s="46"/>
      <c r="AK97" s="47">
        <f>4.5*D97/100</f>
        <v>0.43874999999999997</v>
      </c>
      <c r="AL97" s="46"/>
      <c r="AM97" s="47">
        <f t="shared" ref="AM97:AO160" si="97">AB97*4.5</f>
        <v>55.844999999999999</v>
      </c>
      <c r="AN97" s="47">
        <f t="shared" si="97"/>
        <v>35.550000000000004</v>
      </c>
      <c r="AO97" s="47">
        <f t="shared" si="97"/>
        <v>21.24</v>
      </c>
      <c r="AP97" s="47">
        <f t="shared" si="47"/>
        <v>0</v>
      </c>
      <c r="AQ97" s="47">
        <f t="shared" si="48"/>
        <v>0</v>
      </c>
      <c r="AR97" s="47">
        <f t="shared" si="49"/>
        <v>0</v>
      </c>
      <c r="AS97" s="47">
        <f t="shared" si="50"/>
        <v>0</v>
      </c>
      <c r="AT97" s="47">
        <f t="shared" si="51"/>
        <v>0</v>
      </c>
      <c r="AU97" s="47">
        <f t="shared" si="52"/>
        <v>0</v>
      </c>
      <c r="AV97" s="47">
        <f t="shared" si="53"/>
        <v>0</v>
      </c>
      <c r="AW97" s="47">
        <f t="shared" si="54"/>
        <v>0</v>
      </c>
      <c r="AX97" s="47">
        <f t="shared" si="55"/>
        <v>0</v>
      </c>
      <c r="AY97" s="47">
        <f t="shared" si="56"/>
        <v>0</v>
      </c>
      <c r="AZ97" s="47">
        <f t="shared" si="57"/>
        <v>0</v>
      </c>
      <c r="BA97" s="47">
        <f t="shared" si="58"/>
        <v>0</v>
      </c>
      <c r="BB97" s="47">
        <f t="shared" si="59"/>
        <v>0</v>
      </c>
      <c r="BC97" s="47">
        <f t="shared" si="60"/>
        <v>0</v>
      </c>
      <c r="BD97" s="47">
        <f t="shared" si="61"/>
        <v>0</v>
      </c>
      <c r="BE97" s="47">
        <f t="shared" si="62"/>
        <v>0</v>
      </c>
      <c r="BF97" s="47">
        <f t="shared" si="63"/>
        <v>0</v>
      </c>
      <c r="BG97" s="47">
        <f t="shared" si="64"/>
        <v>0</v>
      </c>
      <c r="BH97" s="47">
        <f t="shared" si="65"/>
        <v>0</v>
      </c>
      <c r="BI97" s="47">
        <v>0</v>
      </c>
      <c r="BJ97" s="47">
        <f t="shared" si="66"/>
        <v>4.0049999999999999</v>
      </c>
      <c r="BK97" s="22"/>
      <c r="BL97" s="47">
        <f>AK97</f>
        <v>0.43874999999999997</v>
      </c>
      <c r="BM97" s="47">
        <v>0.25</v>
      </c>
      <c r="BN97" s="47">
        <v>0.99</v>
      </c>
      <c r="BO97" s="47">
        <v>3.6</v>
      </c>
      <c r="BP97" s="47">
        <f t="shared" si="90"/>
        <v>0.99</v>
      </c>
      <c r="BQ97" s="47">
        <f t="shared" si="93"/>
        <v>6.40125E-2</v>
      </c>
      <c r="BR97" s="47">
        <v>0.3</v>
      </c>
      <c r="BS97" s="47">
        <v>10</v>
      </c>
      <c r="BT97" s="47">
        <f t="shared" si="86"/>
        <v>0</v>
      </c>
      <c r="BU97" s="47">
        <f t="shared" si="88"/>
        <v>0</v>
      </c>
      <c r="BV97" s="47">
        <v>0.52</v>
      </c>
      <c r="BW97" s="47">
        <f t="shared" si="87"/>
        <v>0</v>
      </c>
      <c r="BX97" s="47">
        <f t="shared" ref="BX97:BX128" si="98">BX$96-(A97-1400)*(BX$96-BX$197)/101</f>
        <v>4.3338841316564096</v>
      </c>
      <c r="BY97" s="47">
        <f t="shared" si="77"/>
        <v>21.24</v>
      </c>
      <c r="BZ97" s="47">
        <f t="shared" ref="BZ97:BZ160" si="99">BJ97</f>
        <v>4.0049999999999999</v>
      </c>
      <c r="CA97" s="47">
        <f t="shared" si="91"/>
        <v>3.6</v>
      </c>
      <c r="CB97" s="47">
        <f t="shared" si="80"/>
        <v>10</v>
      </c>
      <c r="CC97" s="47">
        <v>1.2E-2</v>
      </c>
      <c r="CD97" s="47">
        <f t="shared" si="82"/>
        <v>0</v>
      </c>
      <c r="CE97" s="47">
        <f t="shared" si="82"/>
        <v>0</v>
      </c>
      <c r="CF97" s="47">
        <f t="shared" si="83"/>
        <v>0</v>
      </c>
      <c r="CG97" s="47">
        <v>1.5</v>
      </c>
      <c r="CH97" s="47">
        <f t="shared" si="85"/>
        <v>1.3583880461851936</v>
      </c>
      <c r="CI97" s="46"/>
      <c r="CJ97" s="46"/>
      <c r="CK97" s="47">
        <f t="shared" si="92"/>
        <v>0.75821446551980487</v>
      </c>
      <c r="CL97" s="46"/>
      <c r="CM97" s="46">
        <f t="shared" si="94"/>
        <v>0.16849210344884552</v>
      </c>
      <c r="CN97" s="22"/>
    </row>
    <row r="98" spans="1:92">
      <c r="A98" s="42">
        <v>1402</v>
      </c>
      <c r="B98" s="22"/>
      <c r="C98" s="34">
        <v>3.64</v>
      </c>
      <c r="D98" s="34">
        <v>8</v>
      </c>
      <c r="E98" s="22"/>
      <c r="F98" s="34">
        <v>2.46</v>
      </c>
      <c r="G98" s="34">
        <v>1.71</v>
      </c>
      <c r="H98" s="34">
        <v>0.75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34">
        <v>12.41</v>
      </c>
      <c r="AC98" s="34">
        <v>7.9</v>
      </c>
      <c r="AD98" s="34">
        <v>4.72</v>
      </c>
      <c r="AE98" s="34">
        <v>0.89</v>
      </c>
      <c r="AF98" s="34"/>
      <c r="AG98" s="47">
        <f>4.5*C98/100</f>
        <v>0.1638</v>
      </c>
      <c r="AH98" s="47">
        <f t="shared" si="96"/>
        <v>0.11070000000000001</v>
      </c>
      <c r="AI98" s="47">
        <f t="shared" si="96"/>
        <v>7.6950000000000005E-2</v>
      </c>
      <c r="AJ98" s="47">
        <f>4.5*H98/100</f>
        <v>3.3750000000000002E-2</v>
      </c>
      <c r="AK98" s="47">
        <f>4.5*D98/100</f>
        <v>0.36</v>
      </c>
      <c r="AL98" s="46"/>
      <c r="AM98" s="47">
        <f t="shared" si="97"/>
        <v>55.844999999999999</v>
      </c>
      <c r="AN98" s="47">
        <f t="shared" si="97"/>
        <v>35.550000000000004</v>
      </c>
      <c r="AO98" s="47">
        <f t="shared" si="97"/>
        <v>21.24</v>
      </c>
      <c r="AP98" s="47">
        <f t="shared" si="47"/>
        <v>0</v>
      </c>
      <c r="AQ98" s="47">
        <f t="shared" si="48"/>
        <v>0</v>
      </c>
      <c r="AR98" s="47">
        <f t="shared" si="49"/>
        <v>0</v>
      </c>
      <c r="AS98" s="47">
        <f t="shared" si="50"/>
        <v>0</v>
      </c>
      <c r="AT98" s="47">
        <f t="shared" si="51"/>
        <v>0</v>
      </c>
      <c r="AU98" s="47">
        <f t="shared" si="52"/>
        <v>0</v>
      </c>
      <c r="AV98" s="47">
        <f t="shared" si="53"/>
        <v>0</v>
      </c>
      <c r="AW98" s="47">
        <f t="shared" si="54"/>
        <v>0</v>
      </c>
      <c r="AX98" s="47">
        <f t="shared" si="55"/>
        <v>0</v>
      </c>
      <c r="AY98" s="47">
        <f t="shared" si="56"/>
        <v>0</v>
      </c>
      <c r="AZ98" s="47">
        <f t="shared" si="57"/>
        <v>0</v>
      </c>
      <c r="BA98" s="47">
        <f t="shared" si="58"/>
        <v>0</v>
      </c>
      <c r="BB98" s="47">
        <f t="shared" si="59"/>
        <v>0</v>
      </c>
      <c r="BC98" s="47">
        <f t="shared" si="60"/>
        <v>0</v>
      </c>
      <c r="BD98" s="47">
        <f t="shared" si="61"/>
        <v>0</v>
      </c>
      <c r="BE98" s="47">
        <f t="shared" si="62"/>
        <v>0</v>
      </c>
      <c r="BF98" s="47">
        <f t="shared" si="63"/>
        <v>0</v>
      </c>
      <c r="BG98" s="47">
        <f t="shared" si="64"/>
        <v>0</v>
      </c>
      <c r="BH98" s="47">
        <f t="shared" si="65"/>
        <v>0</v>
      </c>
      <c r="BI98" s="47">
        <v>0</v>
      </c>
      <c r="BJ98" s="47">
        <f t="shared" si="66"/>
        <v>4.0049999999999999</v>
      </c>
      <c r="BK98" s="22"/>
      <c r="BL98" s="47">
        <f>AK98</f>
        <v>0.36</v>
      </c>
      <c r="BM98" s="47">
        <v>0.25</v>
      </c>
      <c r="BN98" s="47">
        <v>0.99</v>
      </c>
      <c r="BO98" s="47">
        <v>3.6</v>
      </c>
      <c r="BP98" s="47">
        <f t="shared" si="90"/>
        <v>0.99</v>
      </c>
      <c r="BQ98" s="47">
        <f t="shared" si="93"/>
        <v>6.2279999999999995E-2</v>
      </c>
      <c r="BR98" s="47">
        <v>0.3</v>
      </c>
      <c r="BS98" s="47">
        <v>10</v>
      </c>
      <c r="BT98" s="47">
        <f t="shared" si="86"/>
        <v>0</v>
      </c>
      <c r="BU98" s="47">
        <f t="shared" si="88"/>
        <v>0</v>
      </c>
      <c r="BV98" s="47">
        <v>0.52</v>
      </c>
      <c r="BW98" s="47">
        <f t="shared" si="87"/>
        <v>0</v>
      </c>
      <c r="BX98" s="47">
        <f t="shared" si="98"/>
        <v>4.3197952903398456</v>
      </c>
      <c r="BY98" s="47">
        <f t="shared" si="77"/>
        <v>21.24</v>
      </c>
      <c r="BZ98" s="47">
        <f t="shared" si="99"/>
        <v>4.0049999999999999</v>
      </c>
      <c r="CA98" s="47">
        <f t="shared" si="91"/>
        <v>3.6</v>
      </c>
      <c r="CB98" s="47">
        <f t="shared" si="80"/>
        <v>10</v>
      </c>
      <c r="CC98" s="47">
        <v>1.2E-2</v>
      </c>
      <c r="CD98" s="47">
        <f t="shared" si="82"/>
        <v>0</v>
      </c>
      <c r="CE98" s="47">
        <f t="shared" si="82"/>
        <v>0</v>
      </c>
      <c r="CF98" s="47">
        <f t="shared" si="83"/>
        <v>0</v>
      </c>
      <c r="CG98" s="47">
        <v>1.5</v>
      </c>
      <c r="CH98" s="47">
        <f t="shared" si="85"/>
        <v>1.3583880461851936</v>
      </c>
      <c r="CI98" s="46"/>
      <c r="CJ98" s="46"/>
      <c r="CK98" s="47">
        <f t="shared" si="92"/>
        <v>0.72336446824042144</v>
      </c>
      <c r="CL98" s="46"/>
      <c r="CM98" s="46">
        <f t="shared" si="94"/>
        <v>0.16074765960898255</v>
      </c>
      <c r="CN98" s="22"/>
    </row>
    <row r="99" spans="1:92">
      <c r="A99" s="42">
        <v>1403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34">
        <v>12.41</v>
      </c>
      <c r="AC99" s="34">
        <v>7.9</v>
      </c>
      <c r="AD99" s="34">
        <v>4.72</v>
      </c>
      <c r="AE99" s="34">
        <v>0.89</v>
      </c>
      <c r="AF99" s="34"/>
      <c r="AG99" s="46"/>
      <c r="AH99" s="46"/>
      <c r="AI99" s="46"/>
      <c r="AJ99" s="46"/>
      <c r="AK99" s="46"/>
      <c r="AL99" s="46"/>
      <c r="AM99" s="47">
        <f t="shared" si="97"/>
        <v>55.844999999999999</v>
      </c>
      <c r="AN99" s="47">
        <f t="shared" si="97"/>
        <v>35.550000000000004</v>
      </c>
      <c r="AO99" s="47">
        <f t="shared" si="97"/>
        <v>21.24</v>
      </c>
      <c r="AP99" s="47">
        <f t="shared" si="47"/>
        <v>0</v>
      </c>
      <c r="AQ99" s="47">
        <f t="shared" si="48"/>
        <v>0</v>
      </c>
      <c r="AR99" s="47">
        <f t="shared" si="49"/>
        <v>0</v>
      </c>
      <c r="AS99" s="47">
        <f t="shared" si="50"/>
        <v>0</v>
      </c>
      <c r="AT99" s="47">
        <f t="shared" si="51"/>
        <v>0</v>
      </c>
      <c r="AU99" s="47">
        <f t="shared" si="52"/>
        <v>0</v>
      </c>
      <c r="AV99" s="47">
        <f t="shared" si="53"/>
        <v>0</v>
      </c>
      <c r="AW99" s="47">
        <f t="shared" si="54"/>
        <v>0</v>
      </c>
      <c r="AX99" s="47">
        <f t="shared" si="55"/>
        <v>0</v>
      </c>
      <c r="AY99" s="47">
        <f t="shared" si="56"/>
        <v>0</v>
      </c>
      <c r="AZ99" s="47">
        <f t="shared" si="57"/>
        <v>0</v>
      </c>
      <c r="BA99" s="47">
        <f t="shared" si="58"/>
        <v>0</v>
      </c>
      <c r="BB99" s="47">
        <f t="shared" si="59"/>
        <v>0</v>
      </c>
      <c r="BC99" s="47">
        <f t="shared" si="60"/>
        <v>0</v>
      </c>
      <c r="BD99" s="47">
        <f t="shared" si="61"/>
        <v>0</v>
      </c>
      <c r="BE99" s="47">
        <f t="shared" si="62"/>
        <v>0</v>
      </c>
      <c r="BF99" s="47">
        <f t="shared" si="63"/>
        <v>0</v>
      </c>
      <c r="BG99" s="47">
        <f t="shared" si="64"/>
        <v>0</v>
      </c>
      <c r="BH99" s="47">
        <f t="shared" si="65"/>
        <v>0</v>
      </c>
      <c r="BI99" s="47">
        <v>0</v>
      </c>
      <c r="BJ99" s="47">
        <f t="shared" si="66"/>
        <v>4.0049999999999999</v>
      </c>
      <c r="BK99" s="22"/>
      <c r="BL99" s="47">
        <v>0.4</v>
      </c>
      <c r="BM99" s="47">
        <v>0.25</v>
      </c>
      <c r="BN99" s="47">
        <v>0.99</v>
      </c>
      <c r="BO99" s="47">
        <v>3.6</v>
      </c>
      <c r="BP99" s="47">
        <f t="shared" si="90"/>
        <v>0.99</v>
      </c>
      <c r="BQ99" s="47">
        <f t="shared" si="93"/>
        <v>6.054749999999999E-2</v>
      </c>
      <c r="BR99" s="47">
        <v>0.3</v>
      </c>
      <c r="BS99" s="47">
        <v>10</v>
      </c>
      <c r="BT99" s="47">
        <f t="shared" si="86"/>
        <v>0</v>
      </c>
      <c r="BU99" s="47">
        <f t="shared" si="88"/>
        <v>0</v>
      </c>
      <c r="BV99" s="47">
        <v>0.52</v>
      </c>
      <c r="BW99" s="47">
        <f t="shared" si="87"/>
        <v>0</v>
      </c>
      <c r="BX99" s="47">
        <f t="shared" si="98"/>
        <v>4.3057064490232815</v>
      </c>
      <c r="BY99" s="47">
        <f t="shared" si="77"/>
        <v>21.24</v>
      </c>
      <c r="BZ99" s="47">
        <f t="shared" si="99"/>
        <v>4.0049999999999999</v>
      </c>
      <c r="CA99" s="47">
        <f t="shared" si="91"/>
        <v>3.6</v>
      </c>
      <c r="CB99" s="47">
        <f t="shared" si="80"/>
        <v>10</v>
      </c>
      <c r="CC99" s="47">
        <v>1.2E-2</v>
      </c>
      <c r="CD99" s="47">
        <f t="shared" si="82"/>
        <v>0</v>
      </c>
      <c r="CE99" s="47">
        <f t="shared" si="82"/>
        <v>0</v>
      </c>
      <c r="CF99" s="47">
        <f t="shared" si="83"/>
        <v>0</v>
      </c>
      <c r="CG99" s="47">
        <v>1.5</v>
      </c>
      <c r="CH99" s="47">
        <f t="shared" si="85"/>
        <v>1.3583880461851936</v>
      </c>
      <c r="CI99" s="46"/>
      <c r="CJ99" s="46"/>
      <c r="CK99" s="47">
        <f t="shared" si="92"/>
        <v>0.74060549072315529</v>
      </c>
      <c r="CL99" s="46"/>
      <c r="CM99" s="46">
        <f t="shared" si="94"/>
        <v>0.16457899793847897</v>
      </c>
      <c r="CN99" s="22"/>
    </row>
    <row r="100" spans="1:92">
      <c r="A100" s="42">
        <v>1404</v>
      </c>
      <c r="B100" s="22"/>
      <c r="C100" s="34">
        <v>4.5199999999999996</v>
      </c>
      <c r="D100" s="34">
        <v>9.75</v>
      </c>
      <c r="E100" s="22"/>
      <c r="F100" s="34">
        <v>3.77</v>
      </c>
      <c r="G100" s="34">
        <v>2.12</v>
      </c>
      <c r="H100" s="34">
        <v>2.2200000000000002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34">
        <v>12.41</v>
      </c>
      <c r="AC100" s="34">
        <v>7.9</v>
      </c>
      <c r="AD100" s="34">
        <v>4.72</v>
      </c>
      <c r="AE100" s="34">
        <v>0.89</v>
      </c>
      <c r="AF100" s="34"/>
      <c r="AG100" s="47">
        <f>4.5*C100/100</f>
        <v>0.20339999999999997</v>
      </c>
      <c r="AH100" s="47">
        <f t="shared" ref="AH100:AJ102" si="100">4.5*F100/100</f>
        <v>0.16965</v>
      </c>
      <c r="AI100" s="47">
        <f t="shared" si="100"/>
        <v>9.5400000000000013E-2</v>
      </c>
      <c r="AJ100" s="47">
        <f t="shared" si="100"/>
        <v>9.9900000000000003E-2</v>
      </c>
      <c r="AK100" s="47">
        <f>4.5*D100/100</f>
        <v>0.43874999999999997</v>
      </c>
      <c r="AL100" s="46"/>
      <c r="AM100" s="47">
        <f t="shared" si="97"/>
        <v>55.844999999999999</v>
      </c>
      <c r="AN100" s="47">
        <f t="shared" si="97"/>
        <v>35.550000000000004</v>
      </c>
      <c r="AO100" s="47">
        <f t="shared" si="97"/>
        <v>21.24</v>
      </c>
      <c r="AP100" s="47">
        <f t="shared" si="47"/>
        <v>0</v>
      </c>
      <c r="AQ100" s="47">
        <f t="shared" si="48"/>
        <v>0</v>
      </c>
      <c r="AR100" s="47">
        <f t="shared" si="49"/>
        <v>0</v>
      </c>
      <c r="AS100" s="47">
        <f t="shared" si="50"/>
        <v>0</v>
      </c>
      <c r="AT100" s="47">
        <f t="shared" si="51"/>
        <v>0</v>
      </c>
      <c r="AU100" s="47">
        <f t="shared" si="52"/>
        <v>0</v>
      </c>
      <c r="AV100" s="47">
        <f t="shared" si="53"/>
        <v>0</v>
      </c>
      <c r="AW100" s="47">
        <f t="shared" si="54"/>
        <v>0</v>
      </c>
      <c r="AX100" s="47">
        <f t="shared" si="55"/>
        <v>0</v>
      </c>
      <c r="AY100" s="47">
        <f t="shared" si="56"/>
        <v>0</v>
      </c>
      <c r="AZ100" s="47">
        <f t="shared" si="57"/>
        <v>0</v>
      </c>
      <c r="BA100" s="47">
        <f t="shared" si="58"/>
        <v>0</v>
      </c>
      <c r="BB100" s="47">
        <f t="shared" si="59"/>
        <v>0</v>
      </c>
      <c r="BC100" s="47">
        <f t="shared" si="60"/>
        <v>0</v>
      </c>
      <c r="BD100" s="47">
        <f t="shared" si="61"/>
        <v>0</v>
      </c>
      <c r="BE100" s="47">
        <f t="shared" si="62"/>
        <v>0</v>
      </c>
      <c r="BF100" s="47">
        <f t="shared" si="63"/>
        <v>0</v>
      </c>
      <c r="BG100" s="47">
        <f t="shared" si="64"/>
        <v>0</v>
      </c>
      <c r="BH100" s="47">
        <f t="shared" si="65"/>
        <v>0</v>
      </c>
      <c r="BI100" s="47">
        <v>0</v>
      </c>
      <c r="BJ100" s="47">
        <f t="shared" si="66"/>
        <v>4.0049999999999999</v>
      </c>
      <c r="BK100" s="22"/>
      <c r="BL100" s="47">
        <f>AK100</f>
        <v>0.43874999999999997</v>
      </c>
      <c r="BM100" s="47">
        <v>0.25</v>
      </c>
      <c r="BN100" s="47">
        <v>0.99</v>
      </c>
      <c r="BO100" s="47">
        <v>3.6</v>
      </c>
      <c r="BP100" s="47">
        <f t="shared" si="90"/>
        <v>0.99</v>
      </c>
      <c r="BQ100" s="47">
        <f t="shared" si="93"/>
        <v>5.8814999999999992E-2</v>
      </c>
      <c r="BR100" s="47">
        <v>0.3</v>
      </c>
      <c r="BS100" s="47">
        <v>10</v>
      </c>
      <c r="BT100" s="47">
        <f t="shared" si="86"/>
        <v>0</v>
      </c>
      <c r="BU100" s="47">
        <f t="shared" si="88"/>
        <v>0</v>
      </c>
      <c r="BV100" s="47">
        <v>0.52</v>
      </c>
      <c r="BW100" s="47">
        <f t="shared" si="87"/>
        <v>0</v>
      </c>
      <c r="BX100" s="47">
        <f t="shared" si="98"/>
        <v>4.2916176077067174</v>
      </c>
      <c r="BY100" s="47">
        <f t="shared" si="77"/>
        <v>21.24</v>
      </c>
      <c r="BZ100" s="47">
        <f t="shared" si="99"/>
        <v>4.0049999999999999</v>
      </c>
      <c r="CA100" s="47">
        <f t="shared" si="91"/>
        <v>3.6</v>
      </c>
      <c r="CB100" s="47">
        <f t="shared" si="80"/>
        <v>10</v>
      </c>
      <c r="CC100" s="47">
        <v>1.2E-2</v>
      </c>
      <c r="CD100" s="47">
        <f t="shared" si="82"/>
        <v>0</v>
      </c>
      <c r="CE100" s="47">
        <f t="shared" si="82"/>
        <v>0</v>
      </c>
      <c r="CF100" s="47">
        <f t="shared" si="83"/>
        <v>0</v>
      </c>
      <c r="CG100" s="47">
        <v>1.5</v>
      </c>
      <c r="CH100" s="47">
        <f t="shared" si="85"/>
        <v>1.3583880461851936</v>
      </c>
      <c r="CI100" s="46"/>
      <c r="CJ100" s="46"/>
      <c r="CK100" s="47">
        <f t="shared" si="92"/>
        <v>0.75729818668207727</v>
      </c>
      <c r="CL100" s="46"/>
      <c r="CM100" s="46">
        <f t="shared" si="94"/>
        <v>0.1682884859293505</v>
      </c>
      <c r="CN100" s="22"/>
    </row>
    <row r="101" spans="1:92">
      <c r="A101" s="42">
        <v>1405</v>
      </c>
      <c r="B101" s="22"/>
      <c r="C101" s="34">
        <v>3.83</v>
      </c>
      <c r="D101" s="34">
        <v>8</v>
      </c>
      <c r="E101" s="22"/>
      <c r="F101" s="34">
        <v>3.05</v>
      </c>
      <c r="G101" s="34">
        <v>1.76</v>
      </c>
      <c r="H101" s="34">
        <v>1.41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34">
        <v>12.41</v>
      </c>
      <c r="AC101" s="34">
        <v>7.9</v>
      </c>
      <c r="AD101" s="34">
        <v>4.72</v>
      </c>
      <c r="AE101" s="34">
        <v>0.89</v>
      </c>
      <c r="AF101" s="34"/>
      <c r="AG101" s="47">
        <f>4.5*C101/100</f>
        <v>0.17235</v>
      </c>
      <c r="AH101" s="47">
        <f t="shared" si="100"/>
        <v>0.13724999999999998</v>
      </c>
      <c r="AI101" s="47">
        <f t="shared" si="100"/>
        <v>7.9199999999999993E-2</v>
      </c>
      <c r="AJ101" s="47">
        <f t="shared" si="100"/>
        <v>6.3449999999999993E-2</v>
      </c>
      <c r="AK101" s="47">
        <f>4.5*D101/100</f>
        <v>0.36</v>
      </c>
      <c r="AL101" s="46"/>
      <c r="AM101" s="47">
        <f t="shared" si="97"/>
        <v>55.844999999999999</v>
      </c>
      <c r="AN101" s="47">
        <f t="shared" si="97"/>
        <v>35.550000000000004</v>
      </c>
      <c r="AO101" s="47">
        <f t="shared" si="97"/>
        <v>21.24</v>
      </c>
      <c r="AP101" s="47">
        <f t="shared" si="47"/>
        <v>0</v>
      </c>
      <c r="AQ101" s="47">
        <f t="shared" si="48"/>
        <v>0</v>
      </c>
      <c r="AR101" s="47">
        <f t="shared" si="49"/>
        <v>0</v>
      </c>
      <c r="AS101" s="47">
        <f t="shared" si="50"/>
        <v>0</v>
      </c>
      <c r="AT101" s="47">
        <f t="shared" si="51"/>
        <v>0</v>
      </c>
      <c r="AU101" s="47">
        <f t="shared" si="52"/>
        <v>0</v>
      </c>
      <c r="AV101" s="47">
        <f t="shared" si="53"/>
        <v>0</v>
      </c>
      <c r="AW101" s="47">
        <f t="shared" si="54"/>
        <v>0</v>
      </c>
      <c r="AX101" s="47">
        <f t="shared" si="55"/>
        <v>0</v>
      </c>
      <c r="AY101" s="47">
        <f t="shared" si="56"/>
        <v>0</v>
      </c>
      <c r="AZ101" s="47">
        <f t="shared" si="57"/>
        <v>0</v>
      </c>
      <c r="BA101" s="47">
        <f t="shared" si="58"/>
        <v>0</v>
      </c>
      <c r="BB101" s="47">
        <f t="shared" si="59"/>
        <v>0</v>
      </c>
      <c r="BC101" s="47">
        <f t="shared" si="60"/>
        <v>0</v>
      </c>
      <c r="BD101" s="47">
        <f t="shared" si="61"/>
        <v>0</v>
      </c>
      <c r="BE101" s="47">
        <f t="shared" si="62"/>
        <v>0</v>
      </c>
      <c r="BF101" s="47">
        <f t="shared" si="63"/>
        <v>0</v>
      </c>
      <c r="BG101" s="47">
        <f t="shared" si="64"/>
        <v>0</v>
      </c>
      <c r="BH101" s="47">
        <f t="shared" si="65"/>
        <v>0</v>
      </c>
      <c r="BI101" s="47">
        <v>0</v>
      </c>
      <c r="BJ101" s="47">
        <f t="shared" si="66"/>
        <v>4.0049999999999999</v>
      </c>
      <c r="BK101" s="22"/>
      <c r="BL101" s="47">
        <f>AK101</f>
        <v>0.36</v>
      </c>
      <c r="BM101" s="47">
        <v>0.25</v>
      </c>
      <c r="BN101" s="47">
        <v>0.99</v>
      </c>
      <c r="BO101" s="47">
        <v>3.6</v>
      </c>
      <c r="BP101" s="47">
        <f t="shared" si="90"/>
        <v>0.99</v>
      </c>
      <c r="BQ101" s="47">
        <f t="shared" si="93"/>
        <v>5.7082499999999994E-2</v>
      </c>
      <c r="BR101" s="47">
        <v>0.3</v>
      </c>
      <c r="BS101" s="47">
        <v>10</v>
      </c>
      <c r="BT101" s="47">
        <f t="shared" si="86"/>
        <v>0</v>
      </c>
      <c r="BU101" s="47">
        <f t="shared" si="88"/>
        <v>0</v>
      </c>
      <c r="BV101" s="47">
        <v>0.52</v>
      </c>
      <c r="BW101" s="47">
        <f t="shared" si="87"/>
        <v>0</v>
      </c>
      <c r="BX101" s="47">
        <f t="shared" si="98"/>
        <v>4.2775287663901533</v>
      </c>
      <c r="BY101" s="47">
        <f t="shared" si="77"/>
        <v>21.24</v>
      </c>
      <c r="BZ101" s="47">
        <f t="shared" si="99"/>
        <v>4.0049999999999999</v>
      </c>
      <c r="CA101" s="47">
        <f t="shared" si="91"/>
        <v>3.6</v>
      </c>
      <c r="CB101" s="47">
        <f t="shared" si="80"/>
        <v>10</v>
      </c>
      <c r="CC101" s="47">
        <v>1.2E-2</v>
      </c>
      <c r="CD101" s="47">
        <f t="shared" si="82"/>
        <v>0</v>
      </c>
      <c r="CE101" s="47">
        <f t="shared" si="82"/>
        <v>0</v>
      </c>
      <c r="CF101" s="47">
        <f t="shared" si="83"/>
        <v>0</v>
      </c>
      <c r="CG101" s="47">
        <v>1.5</v>
      </c>
      <c r="CH101" s="47">
        <f t="shared" si="85"/>
        <v>1.3583880461851936</v>
      </c>
      <c r="CI101" s="46"/>
      <c r="CJ101" s="46"/>
      <c r="CK101" s="47">
        <f t="shared" si="92"/>
        <v>0.72244818940269373</v>
      </c>
      <c r="CL101" s="46"/>
      <c r="CM101" s="46">
        <f t="shared" si="94"/>
        <v>0.1605440420894875</v>
      </c>
      <c r="CN101" s="22"/>
    </row>
    <row r="102" spans="1:92">
      <c r="A102" s="42">
        <v>1406</v>
      </c>
      <c r="B102" s="22"/>
      <c r="C102" s="34">
        <v>3.53</v>
      </c>
      <c r="D102" s="34">
        <v>8</v>
      </c>
      <c r="E102" s="22"/>
      <c r="F102" s="34">
        <v>3.41</v>
      </c>
      <c r="G102" s="34">
        <v>2.46</v>
      </c>
      <c r="H102" s="34">
        <v>1.82</v>
      </c>
      <c r="I102" s="22"/>
      <c r="J102" s="22"/>
      <c r="K102" s="22"/>
      <c r="L102" s="22"/>
      <c r="M102" s="34">
        <v>4.2300000000000004</v>
      </c>
      <c r="N102" s="22"/>
      <c r="O102" s="22"/>
      <c r="P102" s="22"/>
      <c r="Q102" s="22"/>
      <c r="R102" s="22"/>
      <c r="S102" s="22"/>
      <c r="T102" s="34">
        <v>1.23</v>
      </c>
      <c r="U102" s="34">
        <v>0.8</v>
      </c>
      <c r="V102" s="22"/>
      <c r="W102" s="22"/>
      <c r="X102" s="22"/>
      <c r="Y102" s="22"/>
      <c r="Z102" s="22"/>
      <c r="AA102" s="22"/>
      <c r="AB102" s="34">
        <v>12.41</v>
      </c>
      <c r="AC102" s="34">
        <v>7.9</v>
      </c>
      <c r="AD102" s="34">
        <v>4.72</v>
      </c>
      <c r="AE102" s="34">
        <v>0.89</v>
      </c>
      <c r="AF102" s="34"/>
      <c r="AG102" s="47">
        <f>4.5*C102/100</f>
        <v>0.15884999999999999</v>
      </c>
      <c r="AH102" s="47">
        <f t="shared" si="100"/>
        <v>0.15345</v>
      </c>
      <c r="AI102" s="47">
        <f t="shared" si="100"/>
        <v>0.11070000000000001</v>
      </c>
      <c r="AJ102" s="47">
        <f t="shared" si="100"/>
        <v>8.1900000000000001E-2</v>
      </c>
      <c r="AK102" s="47">
        <f>4.5*D102/100</f>
        <v>0.36</v>
      </c>
      <c r="AL102" s="46"/>
      <c r="AM102" s="47">
        <f t="shared" si="97"/>
        <v>55.844999999999999</v>
      </c>
      <c r="AN102" s="47">
        <f t="shared" si="97"/>
        <v>35.550000000000004</v>
      </c>
      <c r="AO102" s="47">
        <f t="shared" si="97"/>
        <v>21.24</v>
      </c>
      <c r="AP102" s="47">
        <f t="shared" si="47"/>
        <v>0</v>
      </c>
      <c r="AQ102" s="47">
        <f t="shared" si="48"/>
        <v>0</v>
      </c>
      <c r="AR102" s="47">
        <f t="shared" si="49"/>
        <v>0</v>
      </c>
      <c r="AS102" s="47">
        <f t="shared" si="50"/>
        <v>0</v>
      </c>
      <c r="AT102" s="47">
        <f t="shared" si="51"/>
        <v>0.19035000000000005</v>
      </c>
      <c r="AU102" s="47">
        <f t="shared" si="52"/>
        <v>0</v>
      </c>
      <c r="AV102" s="47">
        <f t="shared" si="53"/>
        <v>0</v>
      </c>
      <c r="AW102" s="47">
        <f t="shared" si="54"/>
        <v>0</v>
      </c>
      <c r="AX102" s="47">
        <f t="shared" si="55"/>
        <v>0</v>
      </c>
      <c r="AY102" s="47">
        <f t="shared" si="56"/>
        <v>0</v>
      </c>
      <c r="AZ102" s="47">
        <f t="shared" si="57"/>
        <v>0</v>
      </c>
      <c r="BA102" s="47">
        <f t="shared" si="58"/>
        <v>5.5350000000000003E-2</v>
      </c>
      <c r="BB102" s="47">
        <f t="shared" si="59"/>
        <v>3.6</v>
      </c>
      <c r="BC102" s="47">
        <f t="shared" si="60"/>
        <v>0</v>
      </c>
      <c r="BD102" s="47">
        <f t="shared" si="61"/>
        <v>0</v>
      </c>
      <c r="BE102" s="47">
        <f t="shared" si="62"/>
        <v>0</v>
      </c>
      <c r="BF102" s="47">
        <f t="shared" si="63"/>
        <v>0</v>
      </c>
      <c r="BG102" s="47">
        <f t="shared" si="64"/>
        <v>0</v>
      </c>
      <c r="BH102" s="47">
        <f t="shared" si="65"/>
        <v>0</v>
      </c>
      <c r="BI102" s="47">
        <v>0</v>
      </c>
      <c r="BJ102" s="47">
        <f t="shared" si="66"/>
        <v>4.0049999999999999</v>
      </c>
      <c r="BK102" s="22"/>
      <c r="BL102" s="47">
        <f>AK102</f>
        <v>0.36</v>
      </c>
      <c r="BM102" s="47">
        <f>AT102</f>
        <v>0.19035000000000005</v>
      </c>
      <c r="BN102" s="47">
        <v>0.99</v>
      </c>
      <c r="BO102" s="47">
        <f>BB102</f>
        <v>3.6</v>
      </c>
      <c r="BP102" s="47">
        <f t="shared" si="90"/>
        <v>0.99</v>
      </c>
      <c r="BQ102" s="47">
        <f>BA102</f>
        <v>5.5350000000000003E-2</v>
      </c>
      <c r="BR102" s="47">
        <v>0.3</v>
      </c>
      <c r="BS102" s="47">
        <v>10</v>
      </c>
      <c r="BT102" s="47">
        <f t="shared" si="86"/>
        <v>0</v>
      </c>
      <c r="BU102" s="47">
        <f t="shared" si="88"/>
        <v>0</v>
      </c>
      <c r="BV102" s="47">
        <v>0.52</v>
      </c>
      <c r="BW102" s="47">
        <f t="shared" si="87"/>
        <v>0</v>
      </c>
      <c r="BX102" s="47">
        <f t="shared" si="98"/>
        <v>4.2634399250735893</v>
      </c>
      <c r="BY102" s="47">
        <f t="shared" si="77"/>
        <v>21.24</v>
      </c>
      <c r="BZ102" s="47">
        <f t="shared" si="99"/>
        <v>4.0049999999999999</v>
      </c>
      <c r="CA102" s="47">
        <f t="shared" si="91"/>
        <v>3.6</v>
      </c>
      <c r="CB102" s="47">
        <f t="shared" si="80"/>
        <v>10</v>
      </c>
      <c r="CC102" s="47">
        <v>1.2E-2</v>
      </c>
      <c r="CD102" s="47">
        <f t="shared" si="82"/>
        <v>0</v>
      </c>
      <c r="CE102" s="47">
        <f t="shared" si="82"/>
        <v>0</v>
      </c>
      <c r="CF102" s="47">
        <f t="shared" si="83"/>
        <v>0</v>
      </c>
      <c r="CG102" s="47">
        <v>1.5</v>
      </c>
      <c r="CH102" s="47">
        <f t="shared" si="85"/>
        <v>1.3583880461851936</v>
      </c>
      <c r="CI102" s="46"/>
      <c r="CJ102" s="46"/>
      <c r="CK102" s="47">
        <f t="shared" si="92"/>
        <v>0.71466672263308062</v>
      </c>
      <c r="CL102" s="46"/>
      <c r="CM102" s="46">
        <f t="shared" si="94"/>
        <v>0.15881482725179569</v>
      </c>
      <c r="CN102" s="22"/>
    </row>
    <row r="103" spans="1:92">
      <c r="A103" s="42">
        <v>1407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34">
        <v>4.2300000000000004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34">
        <v>12.41</v>
      </c>
      <c r="AC103" s="34">
        <v>7.9</v>
      </c>
      <c r="AD103" s="34">
        <v>4.72</v>
      </c>
      <c r="AE103" s="34">
        <v>0.89</v>
      </c>
      <c r="AF103" s="34"/>
      <c r="AG103" s="46"/>
      <c r="AH103" s="46"/>
      <c r="AI103" s="46"/>
      <c r="AJ103" s="46"/>
      <c r="AK103" s="46"/>
      <c r="AL103" s="46"/>
      <c r="AM103" s="47">
        <f t="shared" si="97"/>
        <v>55.844999999999999</v>
      </c>
      <c r="AN103" s="47">
        <f t="shared" si="97"/>
        <v>35.550000000000004</v>
      </c>
      <c r="AO103" s="47">
        <f t="shared" si="97"/>
        <v>21.24</v>
      </c>
      <c r="AP103" s="47">
        <f t="shared" si="47"/>
        <v>0</v>
      </c>
      <c r="AQ103" s="47">
        <f t="shared" si="48"/>
        <v>0</v>
      </c>
      <c r="AR103" s="47">
        <f t="shared" si="49"/>
        <v>0</v>
      </c>
      <c r="AS103" s="47">
        <f t="shared" si="50"/>
        <v>0</v>
      </c>
      <c r="AT103" s="47">
        <f t="shared" si="51"/>
        <v>0.19035000000000005</v>
      </c>
      <c r="AU103" s="47">
        <f t="shared" si="52"/>
        <v>0</v>
      </c>
      <c r="AV103" s="47">
        <f t="shared" si="53"/>
        <v>0</v>
      </c>
      <c r="AW103" s="47">
        <f t="shared" si="54"/>
        <v>0</v>
      </c>
      <c r="AX103" s="47">
        <f t="shared" si="55"/>
        <v>0</v>
      </c>
      <c r="AY103" s="47">
        <f t="shared" si="56"/>
        <v>0</v>
      </c>
      <c r="AZ103" s="47">
        <f t="shared" si="57"/>
        <v>0</v>
      </c>
      <c r="BA103" s="47">
        <f t="shared" si="58"/>
        <v>0</v>
      </c>
      <c r="BB103" s="47">
        <f t="shared" si="59"/>
        <v>0</v>
      </c>
      <c r="BC103" s="47">
        <f t="shared" si="60"/>
        <v>0</v>
      </c>
      <c r="BD103" s="47">
        <f t="shared" si="61"/>
        <v>0</v>
      </c>
      <c r="BE103" s="47">
        <f t="shared" si="62"/>
        <v>0</v>
      </c>
      <c r="BF103" s="47">
        <f t="shared" si="63"/>
        <v>0</v>
      </c>
      <c r="BG103" s="47">
        <f t="shared" si="64"/>
        <v>0</v>
      </c>
      <c r="BH103" s="47">
        <f t="shared" si="65"/>
        <v>0</v>
      </c>
      <c r="BI103" s="47">
        <v>0</v>
      </c>
      <c r="BJ103" s="47">
        <f t="shared" si="66"/>
        <v>4.0049999999999999</v>
      </c>
      <c r="BK103" s="22"/>
      <c r="BL103" s="47">
        <v>0.38</v>
      </c>
      <c r="BM103" s="47">
        <f>AT103</f>
        <v>0.19035000000000005</v>
      </c>
      <c r="BN103" s="47">
        <v>0.99</v>
      </c>
      <c r="BO103" s="47">
        <v>3.6</v>
      </c>
      <c r="BP103" s="47">
        <f t="shared" si="90"/>
        <v>0.99</v>
      </c>
      <c r="BQ103" s="47">
        <v>5.5E-2</v>
      </c>
      <c r="BR103" s="47">
        <v>0.3</v>
      </c>
      <c r="BS103" s="47">
        <v>10</v>
      </c>
      <c r="BT103" s="47">
        <f t="shared" si="86"/>
        <v>0</v>
      </c>
      <c r="BU103" s="47">
        <f t="shared" si="88"/>
        <v>0</v>
      </c>
      <c r="BV103" s="47">
        <v>0.52</v>
      </c>
      <c r="BW103" s="47">
        <f t="shared" si="87"/>
        <v>0</v>
      </c>
      <c r="BX103" s="47">
        <f t="shared" si="98"/>
        <v>4.2493510837570252</v>
      </c>
      <c r="BY103" s="47">
        <f t="shared" si="77"/>
        <v>21.24</v>
      </c>
      <c r="BZ103" s="47">
        <f t="shared" si="99"/>
        <v>4.0049999999999999</v>
      </c>
      <c r="CA103" s="47">
        <f t="shared" si="91"/>
        <v>3.6</v>
      </c>
      <c r="CB103" s="47">
        <f t="shared" si="80"/>
        <v>10</v>
      </c>
      <c r="CC103" s="47">
        <v>1.2E-2</v>
      </c>
      <c r="CD103" s="47">
        <f t="shared" si="82"/>
        <v>0</v>
      </c>
      <c r="CE103" s="47">
        <f t="shared" si="82"/>
        <v>0</v>
      </c>
      <c r="CF103" s="47">
        <f t="shared" si="83"/>
        <v>0</v>
      </c>
      <c r="CG103" s="47">
        <v>1.5</v>
      </c>
      <c r="CH103" s="47">
        <f t="shared" si="85"/>
        <v>1.3583880461851936</v>
      </c>
      <c r="CI103" s="46"/>
      <c r="CJ103" s="46"/>
      <c r="CK103" s="47">
        <f t="shared" si="92"/>
        <v>0.72330779191635075</v>
      </c>
      <c r="CL103" s="46"/>
      <c r="CM103" s="46">
        <f t="shared" si="94"/>
        <v>0.16073506487030018</v>
      </c>
      <c r="CN103" s="22"/>
    </row>
    <row r="104" spans="1:92">
      <c r="A104" s="42">
        <v>1408</v>
      </c>
      <c r="B104" s="22"/>
      <c r="C104" s="34">
        <v>4.18</v>
      </c>
      <c r="D104" s="34">
        <v>9</v>
      </c>
      <c r="E104" s="22"/>
      <c r="F104" s="34">
        <v>3.11</v>
      </c>
      <c r="G104" s="34">
        <v>2.06</v>
      </c>
      <c r="H104" s="34">
        <v>2.0099999999999998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34">
        <v>12.41</v>
      </c>
      <c r="AC104" s="34">
        <v>7.9</v>
      </c>
      <c r="AD104" s="34">
        <v>4.72</v>
      </c>
      <c r="AE104" s="34">
        <v>0.89</v>
      </c>
      <c r="AF104" s="34"/>
      <c r="AG104" s="47">
        <f>4.5*C104/100</f>
        <v>0.18809999999999999</v>
      </c>
      <c r="AH104" s="47">
        <f t="shared" ref="AH104:AJ105" si="101">4.5*F104/100</f>
        <v>0.13994999999999999</v>
      </c>
      <c r="AI104" s="47">
        <f t="shared" si="101"/>
        <v>9.2699999999999991E-2</v>
      </c>
      <c r="AJ104" s="47">
        <f t="shared" si="101"/>
        <v>9.0449999999999975E-2</v>
      </c>
      <c r="AK104" s="47">
        <f>4.5*D104/100</f>
        <v>0.40500000000000003</v>
      </c>
      <c r="AL104" s="46"/>
      <c r="AM104" s="47">
        <f t="shared" si="97"/>
        <v>55.844999999999999</v>
      </c>
      <c r="AN104" s="47">
        <f t="shared" si="97"/>
        <v>35.550000000000004</v>
      </c>
      <c r="AO104" s="47">
        <f t="shared" si="97"/>
        <v>21.24</v>
      </c>
      <c r="AP104" s="47">
        <f t="shared" si="47"/>
        <v>0</v>
      </c>
      <c r="AQ104" s="47">
        <f t="shared" si="48"/>
        <v>0</v>
      </c>
      <c r="AR104" s="47">
        <f t="shared" si="49"/>
        <v>0</v>
      </c>
      <c r="AS104" s="47">
        <f t="shared" si="50"/>
        <v>0</v>
      </c>
      <c r="AT104" s="47">
        <f t="shared" si="51"/>
        <v>0</v>
      </c>
      <c r="AU104" s="47">
        <f t="shared" si="52"/>
        <v>0</v>
      </c>
      <c r="AV104" s="47">
        <f t="shared" si="53"/>
        <v>0</v>
      </c>
      <c r="AW104" s="47">
        <f t="shared" si="54"/>
        <v>0</v>
      </c>
      <c r="AX104" s="47">
        <f t="shared" si="55"/>
        <v>0</v>
      </c>
      <c r="AY104" s="47">
        <f t="shared" si="56"/>
        <v>0</v>
      </c>
      <c r="AZ104" s="47">
        <f t="shared" si="57"/>
        <v>0</v>
      </c>
      <c r="BA104" s="47">
        <f t="shared" si="58"/>
        <v>0</v>
      </c>
      <c r="BB104" s="47">
        <f t="shared" si="59"/>
        <v>0</v>
      </c>
      <c r="BC104" s="47">
        <f t="shared" si="60"/>
        <v>0</v>
      </c>
      <c r="BD104" s="47">
        <f t="shared" si="61"/>
        <v>0</v>
      </c>
      <c r="BE104" s="47">
        <f t="shared" si="62"/>
        <v>0</v>
      </c>
      <c r="BF104" s="47">
        <f t="shared" si="63"/>
        <v>0</v>
      </c>
      <c r="BG104" s="47">
        <f t="shared" si="64"/>
        <v>0</v>
      </c>
      <c r="BH104" s="47">
        <f t="shared" si="65"/>
        <v>0</v>
      </c>
      <c r="BI104" s="47">
        <v>0</v>
      </c>
      <c r="BJ104" s="47">
        <f t="shared" si="66"/>
        <v>4.0049999999999999</v>
      </c>
      <c r="BK104" s="22"/>
      <c r="BL104" s="47">
        <f>AK104</f>
        <v>0.40500000000000003</v>
      </c>
      <c r="BM104" s="47">
        <v>0.23</v>
      </c>
      <c r="BN104" s="47">
        <v>0.99</v>
      </c>
      <c r="BO104" s="47">
        <v>3.6</v>
      </c>
      <c r="BP104" s="47">
        <f t="shared" si="90"/>
        <v>0.99</v>
      </c>
      <c r="BQ104" s="47">
        <v>5.5E-2</v>
      </c>
      <c r="BR104" s="47">
        <v>0.3</v>
      </c>
      <c r="BS104" s="47">
        <v>10</v>
      </c>
      <c r="BT104" s="47">
        <f t="shared" si="86"/>
        <v>0</v>
      </c>
      <c r="BU104" s="47">
        <f t="shared" si="88"/>
        <v>0</v>
      </c>
      <c r="BV104" s="47">
        <v>0.52</v>
      </c>
      <c r="BW104" s="47">
        <f t="shared" si="87"/>
        <v>0</v>
      </c>
      <c r="BX104" s="47">
        <f t="shared" si="98"/>
        <v>4.2352622424404611</v>
      </c>
      <c r="BY104" s="47">
        <f t="shared" si="77"/>
        <v>21.24</v>
      </c>
      <c r="BZ104" s="47">
        <f t="shared" si="99"/>
        <v>4.0049999999999999</v>
      </c>
      <c r="CA104" s="47">
        <f t="shared" si="91"/>
        <v>3.6</v>
      </c>
      <c r="CB104" s="47">
        <f t="shared" si="80"/>
        <v>10</v>
      </c>
      <c r="CC104" s="47">
        <v>1.2E-2</v>
      </c>
      <c r="CD104" s="47">
        <f t="shared" si="82"/>
        <v>0</v>
      </c>
      <c r="CE104" s="47">
        <f t="shared" si="82"/>
        <v>0</v>
      </c>
      <c r="CF104" s="47">
        <f t="shared" si="83"/>
        <v>0</v>
      </c>
      <c r="CG104" s="47">
        <v>1.5</v>
      </c>
      <c r="CH104" s="47">
        <f t="shared" si="85"/>
        <v>1.3583880461851936</v>
      </c>
      <c r="CI104" s="46"/>
      <c r="CJ104" s="46"/>
      <c r="CK104" s="47">
        <f t="shared" si="92"/>
        <v>0.7391554383697182</v>
      </c>
      <c r="CL104" s="46"/>
      <c r="CM104" s="46">
        <f t="shared" si="94"/>
        <v>0.16425676408215961</v>
      </c>
      <c r="CN104" s="22"/>
    </row>
    <row r="105" spans="1:92">
      <c r="A105" s="42">
        <v>1409</v>
      </c>
      <c r="B105" s="22"/>
      <c r="C105" s="22"/>
      <c r="D105" s="22"/>
      <c r="E105" s="22"/>
      <c r="F105" s="34">
        <v>2.59</v>
      </c>
      <c r="G105" s="34">
        <v>1.68</v>
      </c>
      <c r="H105" s="34">
        <v>1.92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34">
        <v>12.41</v>
      </c>
      <c r="AC105" s="34">
        <v>7.9</v>
      </c>
      <c r="AD105" s="34">
        <v>4.72</v>
      </c>
      <c r="AE105" s="34">
        <v>0.89</v>
      </c>
      <c r="AF105" s="34"/>
      <c r="AG105" s="46"/>
      <c r="AH105" s="47">
        <f t="shared" si="101"/>
        <v>0.11654999999999999</v>
      </c>
      <c r="AI105" s="47">
        <f t="shared" si="101"/>
        <v>7.5600000000000001E-2</v>
      </c>
      <c r="AJ105" s="47">
        <f t="shared" si="101"/>
        <v>8.6400000000000005E-2</v>
      </c>
      <c r="AK105" s="46"/>
      <c r="AL105" s="46"/>
      <c r="AM105" s="47">
        <f t="shared" si="97"/>
        <v>55.844999999999999</v>
      </c>
      <c r="AN105" s="47">
        <f t="shared" si="97"/>
        <v>35.550000000000004</v>
      </c>
      <c r="AO105" s="47">
        <f t="shared" si="97"/>
        <v>21.24</v>
      </c>
      <c r="AP105" s="47">
        <f t="shared" si="47"/>
        <v>0</v>
      </c>
      <c r="AQ105" s="47">
        <f t="shared" si="48"/>
        <v>0</v>
      </c>
      <c r="AR105" s="47">
        <f t="shared" si="49"/>
        <v>0</v>
      </c>
      <c r="AS105" s="47">
        <f t="shared" si="50"/>
        <v>0</v>
      </c>
      <c r="AT105" s="47">
        <f t="shared" si="51"/>
        <v>0</v>
      </c>
      <c r="AU105" s="47">
        <f t="shared" si="52"/>
        <v>0</v>
      </c>
      <c r="AV105" s="47">
        <f t="shared" si="53"/>
        <v>0</v>
      </c>
      <c r="AW105" s="47">
        <f t="shared" si="54"/>
        <v>0</v>
      </c>
      <c r="AX105" s="47">
        <f t="shared" si="55"/>
        <v>0</v>
      </c>
      <c r="AY105" s="47">
        <f t="shared" si="56"/>
        <v>0</v>
      </c>
      <c r="AZ105" s="47">
        <f t="shared" si="57"/>
        <v>0</v>
      </c>
      <c r="BA105" s="47">
        <f t="shared" si="58"/>
        <v>0</v>
      </c>
      <c r="BB105" s="47">
        <f t="shared" si="59"/>
        <v>0</v>
      </c>
      <c r="BC105" s="47">
        <f t="shared" si="60"/>
        <v>0</v>
      </c>
      <c r="BD105" s="47">
        <f t="shared" si="61"/>
        <v>0</v>
      </c>
      <c r="BE105" s="47">
        <f t="shared" si="62"/>
        <v>0</v>
      </c>
      <c r="BF105" s="47">
        <f t="shared" si="63"/>
        <v>0</v>
      </c>
      <c r="BG105" s="47">
        <f t="shared" si="64"/>
        <v>0</v>
      </c>
      <c r="BH105" s="47">
        <f t="shared" si="65"/>
        <v>0</v>
      </c>
      <c r="BI105" s="47">
        <v>0</v>
      </c>
      <c r="BJ105" s="47">
        <f t="shared" si="66"/>
        <v>4.0049999999999999</v>
      </c>
      <c r="BK105" s="22"/>
      <c r="BL105" s="47">
        <v>0.38</v>
      </c>
      <c r="BM105" s="47">
        <v>0.23</v>
      </c>
      <c r="BN105" s="47">
        <v>0.99</v>
      </c>
      <c r="BO105" s="47">
        <v>3.6</v>
      </c>
      <c r="BP105" s="47">
        <f t="shared" si="90"/>
        <v>0.99</v>
      </c>
      <c r="BQ105" s="47">
        <v>5.5E-2</v>
      </c>
      <c r="BR105" s="47">
        <v>0.3</v>
      </c>
      <c r="BS105" s="47">
        <v>10</v>
      </c>
      <c r="BT105" s="47">
        <f t="shared" si="86"/>
        <v>0</v>
      </c>
      <c r="BU105" s="47">
        <f t="shared" si="88"/>
        <v>0</v>
      </c>
      <c r="BV105" s="47">
        <v>0.52</v>
      </c>
      <c r="BW105" s="47">
        <f t="shared" si="87"/>
        <v>0</v>
      </c>
      <c r="BX105" s="47">
        <f t="shared" si="98"/>
        <v>4.2211734011238971</v>
      </c>
      <c r="BY105" s="47">
        <f t="shared" si="77"/>
        <v>21.24</v>
      </c>
      <c r="BZ105" s="47">
        <f t="shared" si="99"/>
        <v>4.0049999999999999</v>
      </c>
      <c r="CA105" s="47">
        <f t="shared" si="91"/>
        <v>3.6</v>
      </c>
      <c r="CB105" s="47">
        <f t="shared" si="80"/>
        <v>10</v>
      </c>
      <c r="CC105" s="47">
        <v>1.2E-2</v>
      </c>
      <c r="CD105" s="47">
        <f t="shared" ref="CD105:CE112" si="102">BD105/1000</f>
        <v>0</v>
      </c>
      <c r="CE105" s="47">
        <f t="shared" si="102"/>
        <v>0</v>
      </c>
      <c r="CF105" s="47">
        <f t="shared" si="83"/>
        <v>0</v>
      </c>
      <c r="CG105" s="47">
        <v>1.5</v>
      </c>
      <c r="CH105" s="47">
        <f t="shared" si="85"/>
        <v>1.3583880461851936</v>
      </c>
      <c r="CI105" s="46"/>
      <c r="CJ105" s="46"/>
      <c r="CK105" s="47">
        <f t="shared" si="92"/>
        <v>0.72810061891766997</v>
      </c>
      <c r="CL105" s="46"/>
      <c r="CM105" s="46">
        <f t="shared" si="94"/>
        <v>0.16180013753726</v>
      </c>
      <c r="CN105" s="22"/>
    </row>
    <row r="106" spans="1:92">
      <c r="A106" s="42">
        <v>1410</v>
      </c>
      <c r="B106" s="22"/>
      <c r="C106" s="34">
        <v>3.58</v>
      </c>
      <c r="D106" s="34">
        <v>8</v>
      </c>
      <c r="E106" s="22"/>
      <c r="F106" s="34">
        <v>2.5299999999999998</v>
      </c>
      <c r="G106" s="34">
        <v>1.76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34">
        <v>12.41</v>
      </c>
      <c r="AC106" s="34">
        <v>7.9</v>
      </c>
      <c r="AD106" s="34">
        <v>4.72</v>
      </c>
      <c r="AE106" s="34">
        <v>0.89</v>
      </c>
      <c r="AF106" s="34"/>
      <c r="AG106" s="47">
        <f t="shared" ref="AG106:AG111" si="103">4.5*C106/100</f>
        <v>0.16109999999999999</v>
      </c>
      <c r="AH106" s="47">
        <f t="shared" ref="AH106:AH128" si="104">4.5*F106/100</f>
        <v>0.11384999999999999</v>
      </c>
      <c r="AI106" s="47">
        <f t="shared" ref="AI106:AI128" si="105">4.5*G106/100</f>
        <v>7.9199999999999993E-2</v>
      </c>
      <c r="AJ106" s="46"/>
      <c r="AK106" s="47">
        <f t="shared" ref="AK106:AK111" si="106">4.5*D106/100</f>
        <v>0.36</v>
      </c>
      <c r="AL106" s="46"/>
      <c r="AM106" s="47">
        <f t="shared" si="97"/>
        <v>55.844999999999999</v>
      </c>
      <c r="AN106" s="47">
        <f t="shared" si="97"/>
        <v>35.550000000000004</v>
      </c>
      <c r="AO106" s="47">
        <f t="shared" si="97"/>
        <v>21.24</v>
      </c>
      <c r="AP106" s="47">
        <f t="shared" si="47"/>
        <v>0</v>
      </c>
      <c r="AQ106" s="47">
        <f t="shared" si="48"/>
        <v>0</v>
      </c>
      <c r="AR106" s="47">
        <f t="shared" si="49"/>
        <v>0</v>
      </c>
      <c r="AS106" s="47">
        <f t="shared" si="50"/>
        <v>0</v>
      </c>
      <c r="AT106" s="47">
        <f t="shared" si="51"/>
        <v>0</v>
      </c>
      <c r="AU106" s="47">
        <f t="shared" si="52"/>
        <v>0</v>
      </c>
      <c r="AV106" s="47">
        <f t="shared" si="53"/>
        <v>0</v>
      </c>
      <c r="AW106" s="47">
        <f t="shared" si="54"/>
        <v>0</v>
      </c>
      <c r="AX106" s="47">
        <f t="shared" si="55"/>
        <v>0</v>
      </c>
      <c r="AY106" s="47">
        <f t="shared" si="56"/>
        <v>0</v>
      </c>
      <c r="AZ106" s="47">
        <f t="shared" si="57"/>
        <v>0</v>
      </c>
      <c r="BA106" s="47">
        <f t="shared" si="58"/>
        <v>0</v>
      </c>
      <c r="BB106" s="47">
        <f t="shared" si="59"/>
        <v>0</v>
      </c>
      <c r="BC106" s="47">
        <f t="shared" si="60"/>
        <v>0</v>
      </c>
      <c r="BD106" s="47">
        <f t="shared" si="61"/>
        <v>0</v>
      </c>
      <c r="BE106" s="47">
        <f t="shared" si="62"/>
        <v>0</v>
      </c>
      <c r="BF106" s="47">
        <f t="shared" si="63"/>
        <v>0</v>
      </c>
      <c r="BG106" s="47">
        <f t="shared" si="64"/>
        <v>0</v>
      </c>
      <c r="BH106" s="47">
        <f t="shared" si="65"/>
        <v>0</v>
      </c>
      <c r="BI106" s="47">
        <v>0</v>
      </c>
      <c r="BJ106" s="47">
        <f t="shared" si="66"/>
        <v>4.0049999999999999</v>
      </c>
      <c r="BK106" s="22"/>
      <c r="BL106" s="47">
        <f t="shared" ref="BL106:BL111" si="107">AK106</f>
        <v>0.36</v>
      </c>
      <c r="BM106" s="47">
        <v>0.23</v>
      </c>
      <c r="BN106" s="47">
        <v>0.99</v>
      </c>
      <c r="BO106" s="47">
        <v>3.6</v>
      </c>
      <c r="BP106" s="47">
        <f t="shared" si="90"/>
        <v>0.99</v>
      </c>
      <c r="BQ106" s="47">
        <v>5.5E-2</v>
      </c>
      <c r="BR106" s="47">
        <v>0.3</v>
      </c>
      <c r="BS106" s="47">
        <v>10</v>
      </c>
      <c r="BT106" s="47">
        <f t="shared" si="86"/>
        <v>0</v>
      </c>
      <c r="BU106" s="47">
        <f t="shared" si="88"/>
        <v>0</v>
      </c>
      <c r="BV106" s="47">
        <v>0.52</v>
      </c>
      <c r="BW106" s="47">
        <f t="shared" si="87"/>
        <v>0</v>
      </c>
      <c r="BX106" s="47">
        <f t="shared" si="98"/>
        <v>4.207084559807333</v>
      </c>
      <c r="BY106" s="47">
        <f t="shared" si="77"/>
        <v>21.24</v>
      </c>
      <c r="BZ106" s="47">
        <f t="shared" si="99"/>
        <v>4.0049999999999999</v>
      </c>
      <c r="CA106" s="47">
        <f t="shared" si="91"/>
        <v>3.6</v>
      </c>
      <c r="CB106" s="47">
        <f t="shared" si="80"/>
        <v>10</v>
      </c>
      <c r="CC106" s="47">
        <v>1.2E-2</v>
      </c>
      <c r="CD106" s="47">
        <f t="shared" si="102"/>
        <v>0</v>
      </c>
      <c r="CE106" s="47">
        <f t="shared" si="102"/>
        <v>0</v>
      </c>
      <c r="CF106" s="47">
        <f t="shared" si="83"/>
        <v>0</v>
      </c>
      <c r="CG106" s="47">
        <v>1.5</v>
      </c>
      <c r="CH106" s="47">
        <f t="shared" si="85"/>
        <v>1.3583880461851936</v>
      </c>
      <c r="CI106" s="46"/>
      <c r="CJ106" s="46"/>
      <c r="CK106" s="47">
        <f t="shared" si="92"/>
        <v>0.71923910556086856</v>
      </c>
      <c r="CL106" s="46"/>
      <c r="CM106" s="46">
        <f t="shared" si="94"/>
        <v>0.15983091234685967</v>
      </c>
      <c r="CN106" s="22"/>
    </row>
    <row r="107" spans="1:92">
      <c r="A107" s="42">
        <v>1411</v>
      </c>
      <c r="B107" s="22"/>
      <c r="C107" s="34">
        <v>3.7</v>
      </c>
      <c r="D107" s="34">
        <v>8</v>
      </c>
      <c r="E107" s="22"/>
      <c r="F107" s="34">
        <v>3.3</v>
      </c>
      <c r="G107" s="34">
        <v>1.65</v>
      </c>
      <c r="H107" s="34">
        <v>1.97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34">
        <v>12.41</v>
      </c>
      <c r="AC107" s="34">
        <v>7.9</v>
      </c>
      <c r="AD107" s="34">
        <v>4.72</v>
      </c>
      <c r="AE107" s="34">
        <v>0.89</v>
      </c>
      <c r="AF107" s="34"/>
      <c r="AG107" s="47">
        <f t="shared" si="103"/>
        <v>0.16650000000000001</v>
      </c>
      <c r="AH107" s="47">
        <f t="shared" si="104"/>
        <v>0.14849999999999999</v>
      </c>
      <c r="AI107" s="47">
        <f t="shared" si="105"/>
        <v>7.4249999999999997E-2</v>
      </c>
      <c r="AJ107" s="47">
        <f>4.5*H107/100</f>
        <v>8.8650000000000007E-2</v>
      </c>
      <c r="AK107" s="47">
        <f t="shared" si="106"/>
        <v>0.36</v>
      </c>
      <c r="AL107" s="46"/>
      <c r="AM107" s="47">
        <f t="shared" si="97"/>
        <v>55.844999999999999</v>
      </c>
      <c r="AN107" s="47">
        <f t="shared" si="97"/>
        <v>35.550000000000004</v>
      </c>
      <c r="AO107" s="47">
        <f t="shared" si="97"/>
        <v>21.24</v>
      </c>
      <c r="AP107" s="47">
        <f t="shared" si="47"/>
        <v>0</v>
      </c>
      <c r="AQ107" s="47">
        <f t="shared" si="48"/>
        <v>0</v>
      </c>
      <c r="AR107" s="47">
        <f t="shared" si="49"/>
        <v>0</v>
      </c>
      <c r="AS107" s="47">
        <f t="shared" si="50"/>
        <v>0</v>
      </c>
      <c r="AT107" s="47">
        <f t="shared" si="51"/>
        <v>0</v>
      </c>
      <c r="AU107" s="47">
        <f t="shared" si="52"/>
        <v>0</v>
      </c>
      <c r="AV107" s="47">
        <f t="shared" si="53"/>
        <v>0</v>
      </c>
      <c r="AW107" s="47">
        <f t="shared" si="54"/>
        <v>0</v>
      </c>
      <c r="AX107" s="47">
        <f t="shared" si="55"/>
        <v>0</v>
      </c>
      <c r="AY107" s="47">
        <f t="shared" si="56"/>
        <v>0</v>
      </c>
      <c r="AZ107" s="47">
        <f t="shared" si="57"/>
        <v>0</v>
      </c>
      <c r="BA107" s="47">
        <f t="shared" si="58"/>
        <v>0</v>
      </c>
      <c r="BB107" s="47">
        <f t="shared" si="59"/>
        <v>0</v>
      </c>
      <c r="BC107" s="47">
        <f t="shared" si="60"/>
        <v>0</v>
      </c>
      <c r="BD107" s="47">
        <f t="shared" si="61"/>
        <v>0</v>
      </c>
      <c r="BE107" s="47">
        <f t="shared" si="62"/>
        <v>0</v>
      </c>
      <c r="BF107" s="47">
        <f t="shared" si="63"/>
        <v>0</v>
      </c>
      <c r="BG107" s="47">
        <f t="shared" si="64"/>
        <v>0</v>
      </c>
      <c r="BH107" s="47">
        <f t="shared" si="65"/>
        <v>0</v>
      </c>
      <c r="BI107" s="47">
        <v>0</v>
      </c>
      <c r="BJ107" s="47">
        <f t="shared" si="66"/>
        <v>4.0049999999999999</v>
      </c>
      <c r="BK107" s="22"/>
      <c r="BL107" s="47">
        <f t="shared" si="107"/>
        <v>0.36</v>
      </c>
      <c r="BM107" s="47">
        <v>0.23</v>
      </c>
      <c r="BN107" s="47">
        <v>0.99</v>
      </c>
      <c r="BO107" s="47">
        <v>3.6</v>
      </c>
      <c r="BP107" s="47">
        <f t="shared" si="90"/>
        <v>0.99</v>
      </c>
      <c r="BQ107" s="47">
        <v>5.5E-2</v>
      </c>
      <c r="BR107" s="47">
        <v>0.3</v>
      </c>
      <c r="BS107" s="47">
        <v>9</v>
      </c>
      <c r="BT107" s="47">
        <f t="shared" si="86"/>
        <v>0</v>
      </c>
      <c r="BU107" s="47">
        <f t="shared" si="88"/>
        <v>0</v>
      </c>
      <c r="BV107" s="47">
        <v>0.52</v>
      </c>
      <c r="BW107" s="47">
        <f t="shared" si="87"/>
        <v>0</v>
      </c>
      <c r="BX107" s="47">
        <f t="shared" si="98"/>
        <v>4.1929957184907689</v>
      </c>
      <c r="BY107" s="47">
        <f t="shared" si="77"/>
        <v>21.24</v>
      </c>
      <c r="BZ107" s="47">
        <f t="shared" si="99"/>
        <v>4.0049999999999999</v>
      </c>
      <c r="CA107" s="47">
        <f t="shared" si="91"/>
        <v>3.6</v>
      </c>
      <c r="CB107" s="47">
        <f t="shared" si="80"/>
        <v>9</v>
      </c>
      <c r="CC107" s="47">
        <v>1.2E-2</v>
      </c>
      <c r="CD107" s="47">
        <f t="shared" si="102"/>
        <v>0</v>
      </c>
      <c r="CE107" s="47">
        <f t="shared" si="102"/>
        <v>0</v>
      </c>
      <c r="CF107" s="47">
        <f t="shared" si="83"/>
        <v>0</v>
      </c>
      <c r="CG107" s="47">
        <v>1.5</v>
      </c>
      <c r="CH107" s="47">
        <f t="shared" si="85"/>
        <v>1.3583880461851936</v>
      </c>
      <c r="CI107" s="46"/>
      <c r="CJ107" s="46"/>
      <c r="CK107" s="47">
        <f t="shared" si="92"/>
        <v>0.7128842277414924</v>
      </c>
      <c r="CL107" s="46"/>
      <c r="CM107" s="46">
        <f t="shared" si="94"/>
        <v>0.15841871727588719</v>
      </c>
      <c r="CN107" s="22"/>
    </row>
    <row r="108" spans="1:92">
      <c r="A108" s="42">
        <v>1412</v>
      </c>
      <c r="B108" s="22"/>
      <c r="C108" s="34">
        <v>3.88</v>
      </c>
      <c r="D108" s="34">
        <v>8</v>
      </c>
      <c r="E108" s="22"/>
      <c r="F108" s="34">
        <v>3.53</v>
      </c>
      <c r="G108" s="34">
        <v>2.96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34">
        <v>0.18</v>
      </c>
      <c r="W108" s="22"/>
      <c r="X108" s="22"/>
      <c r="Y108" s="22"/>
      <c r="Z108" s="22"/>
      <c r="AA108" s="22"/>
      <c r="AB108" s="34">
        <v>12.41</v>
      </c>
      <c r="AC108" s="34">
        <v>7.9</v>
      </c>
      <c r="AD108" s="34">
        <v>4.72</v>
      </c>
      <c r="AE108" s="34">
        <v>0.89</v>
      </c>
      <c r="AF108" s="34"/>
      <c r="AG108" s="47">
        <f t="shared" si="103"/>
        <v>0.17460000000000001</v>
      </c>
      <c r="AH108" s="47">
        <f t="shared" si="104"/>
        <v>0.15884999999999999</v>
      </c>
      <c r="AI108" s="47">
        <f t="shared" si="105"/>
        <v>0.13320000000000001</v>
      </c>
      <c r="AJ108" s="46"/>
      <c r="AK108" s="47">
        <f t="shared" si="106"/>
        <v>0.36</v>
      </c>
      <c r="AL108" s="46"/>
      <c r="AM108" s="47">
        <f t="shared" si="97"/>
        <v>55.844999999999999</v>
      </c>
      <c r="AN108" s="47">
        <f t="shared" si="97"/>
        <v>35.550000000000004</v>
      </c>
      <c r="AO108" s="47">
        <f t="shared" si="97"/>
        <v>21.24</v>
      </c>
      <c r="AP108" s="47">
        <f t="shared" si="47"/>
        <v>0</v>
      </c>
      <c r="AQ108" s="47">
        <f t="shared" si="48"/>
        <v>0</v>
      </c>
      <c r="AR108" s="47">
        <f t="shared" si="49"/>
        <v>0</v>
      </c>
      <c r="AS108" s="47">
        <f t="shared" si="50"/>
        <v>0</v>
      </c>
      <c r="AT108" s="47">
        <f t="shared" si="51"/>
        <v>0</v>
      </c>
      <c r="AU108" s="47">
        <f t="shared" si="52"/>
        <v>0</v>
      </c>
      <c r="AV108" s="47">
        <f t="shared" si="53"/>
        <v>0</v>
      </c>
      <c r="AW108" s="47">
        <f t="shared" si="54"/>
        <v>0</v>
      </c>
      <c r="AX108" s="47">
        <f t="shared" si="55"/>
        <v>0</v>
      </c>
      <c r="AY108" s="47">
        <f t="shared" si="56"/>
        <v>0</v>
      </c>
      <c r="AZ108" s="47">
        <f t="shared" si="57"/>
        <v>0</v>
      </c>
      <c r="BA108" s="47">
        <f t="shared" si="58"/>
        <v>0</v>
      </c>
      <c r="BB108" s="47">
        <f t="shared" si="59"/>
        <v>0</v>
      </c>
      <c r="BC108" s="47">
        <f t="shared" si="60"/>
        <v>0.80999999999999994</v>
      </c>
      <c r="BD108" s="47">
        <f t="shared" si="61"/>
        <v>0</v>
      </c>
      <c r="BE108" s="47">
        <f t="shared" si="62"/>
        <v>0</v>
      </c>
      <c r="BF108" s="47">
        <f t="shared" si="63"/>
        <v>0</v>
      </c>
      <c r="BG108" s="47">
        <f t="shared" si="64"/>
        <v>0</v>
      </c>
      <c r="BH108" s="47">
        <f t="shared" si="65"/>
        <v>0</v>
      </c>
      <c r="BI108" s="47">
        <v>0</v>
      </c>
      <c r="BJ108" s="47">
        <f t="shared" si="66"/>
        <v>4.0049999999999999</v>
      </c>
      <c r="BK108" s="22"/>
      <c r="BL108" s="47">
        <f t="shared" si="107"/>
        <v>0.36</v>
      </c>
      <c r="BM108" s="47">
        <v>0.23</v>
      </c>
      <c r="BN108" s="47">
        <v>0.99</v>
      </c>
      <c r="BO108" s="47">
        <v>3.6</v>
      </c>
      <c r="BP108" s="47">
        <f t="shared" si="90"/>
        <v>0.99</v>
      </c>
      <c r="BQ108" s="47">
        <v>5.5E-2</v>
      </c>
      <c r="BR108" s="47">
        <v>0.3</v>
      </c>
      <c r="BS108" s="47">
        <v>9</v>
      </c>
      <c r="BT108" s="47">
        <f t="shared" si="86"/>
        <v>0</v>
      </c>
      <c r="BU108" s="47">
        <f t="shared" si="88"/>
        <v>0</v>
      </c>
      <c r="BV108" s="47">
        <v>0.52</v>
      </c>
      <c r="BW108" s="47">
        <f t="shared" si="87"/>
        <v>0.80999999999999994</v>
      </c>
      <c r="BX108" s="47">
        <f t="shared" si="98"/>
        <v>4.1789068771742048</v>
      </c>
      <c r="BY108" s="47">
        <f t="shared" si="77"/>
        <v>21.24</v>
      </c>
      <c r="BZ108" s="47">
        <f t="shared" si="99"/>
        <v>4.0049999999999999</v>
      </c>
      <c r="CA108" s="47">
        <f t="shared" si="91"/>
        <v>3.6</v>
      </c>
      <c r="CB108" s="47">
        <f t="shared" si="80"/>
        <v>9</v>
      </c>
      <c r="CC108" s="47">
        <v>1.2E-2</v>
      </c>
      <c r="CD108" s="47">
        <f t="shared" si="102"/>
        <v>0</v>
      </c>
      <c r="CE108" s="47">
        <f t="shared" si="102"/>
        <v>0</v>
      </c>
      <c r="CF108" s="47">
        <f t="shared" si="83"/>
        <v>0</v>
      </c>
      <c r="CG108" s="47">
        <v>1.5</v>
      </c>
      <c r="CH108" s="47">
        <f t="shared" si="85"/>
        <v>1.3583880461851936</v>
      </c>
      <c r="CI108" s="46"/>
      <c r="CJ108" s="46"/>
      <c r="CK108" s="47">
        <f t="shared" si="92"/>
        <v>0.71279593876567926</v>
      </c>
      <c r="CL108" s="46"/>
      <c r="CM108" s="46">
        <f t="shared" si="94"/>
        <v>0.15839909750348427</v>
      </c>
      <c r="CN108" s="22"/>
    </row>
    <row r="109" spans="1:92">
      <c r="A109" s="42">
        <v>1413</v>
      </c>
      <c r="B109" s="22"/>
      <c r="C109" s="34">
        <v>3.88</v>
      </c>
      <c r="D109" s="34">
        <v>8</v>
      </c>
      <c r="E109" s="22"/>
      <c r="F109" s="34">
        <v>3.05</v>
      </c>
      <c r="G109" s="34">
        <v>1.88</v>
      </c>
      <c r="H109" s="34">
        <v>1.51</v>
      </c>
      <c r="I109" s="22"/>
      <c r="J109" s="22"/>
      <c r="K109" s="22"/>
      <c r="L109" s="22"/>
      <c r="M109" s="34">
        <v>5.4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34">
        <v>12.41</v>
      </c>
      <c r="AC109" s="34">
        <v>7.9</v>
      </c>
      <c r="AD109" s="34">
        <v>4.72</v>
      </c>
      <c r="AE109" s="34">
        <v>0.89</v>
      </c>
      <c r="AF109" s="34"/>
      <c r="AG109" s="47">
        <f t="shared" si="103"/>
        <v>0.17460000000000001</v>
      </c>
      <c r="AH109" s="47">
        <f t="shared" si="104"/>
        <v>0.13724999999999998</v>
      </c>
      <c r="AI109" s="47">
        <f t="shared" si="105"/>
        <v>8.4599999999999995E-2</v>
      </c>
      <c r="AJ109" s="47">
        <f>4.5*H109/100</f>
        <v>6.7949999999999997E-2</v>
      </c>
      <c r="AK109" s="47">
        <f t="shared" si="106"/>
        <v>0.36</v>
      </c>
      <c r="AL109" s="46"/>
      <c r="AM109" s="47">
        <f t="shared" si="97"/>
        <v>55.844999999999999</v>
      </c>
      <c r="AN109" s="47">
        <f t="shared" si="97"/>
        <v>35.550000000000004</v>
      </c>
      <c r="AO109" s="47">
        <f t="shared" si="97"/>
        <v>21.24</v>
      </c>
      <c r="AP109" s="47">
        <f t="shared" si="47"/>
        <v>0</v>
      </c>
      <c r="AQ109" s="47">
        <f t="shared" si="48"/>
        <v>0</v>
      </c>
      <c r="AR109" s="47">
        <f t="shared" si="49"/>
        <v>0</v>
      </c>
      <c r="AS109" s="47">
        <f t="shared" si="50"/>
        <v>0</v>
      </c>
      <c r="AT109" s="47">
        <f t="shared" si="51"/>
        <v>0.24299999999999999</v>
      </c>
      <c r="AU109" s="47">
        <f t="shared" si="52"/>
        <v>0</v>
      </c>
      <c r="AV109" s="47">
        <f t="shared" si="53"/>
        <v>0</v>
      </c>
      <c r="AW109" s="47">
        <f t="shared" si="54"/>
        <v>0</v>
      </c>
      <c r="AX109" s="47">
        <f t="shared" si="55"/>
        <v>0</v>
      </c>
      <c r="AY109" s="47">
        <f t="shared" si="56"/>
        <v>0</v>
      </c>
      <c r="AZ109" s="47">
        <f t="shared" si="57"/>
        <v>0</v>
      </c>
      <c r="BA109" s="47">
        <f t="shared" si="58"/>
        <v>0</v>
      </c>
      <c r="BB109" s="47">
        <f t="shared" si="59"/>
        <v>0</v>
      </c>
      <c r="BC109" s="47">
        <f t="shared" si="60"/>
        <v>0</v>
      </c>
      <c r="BD109" s="47">
        <f t="shared" si="61"/>
        <v>0</v>
      </c>
      <c r="BE109" s="47">
        <f t="shared" si="62"/>
        <v>0</v>
      </c>
      <c r="BF109" s="47">
        <f t="shared" si="63"/>
        <v>0</v>
      </c>
      <c r="BG109" s="47">
        <f t="shared" si="64"/>
        <v>0</v>
      </c>
      <c r="BH109" s="47">
        <f t="shared" si="65"/>
        <v>0</v>
      </c>
      <c r="BI109" s="47">
        <v>0</v>
      </c>
      <c r="BJ109" s="47">
        <f t="shared" si="66"/>
        <v>4.0049999999999999</v>
      </c>
      <c r="BK109" s="22"/>
      <c r="BL109" s="47">
        <f t="shared" si="107"/>
        <v>0.36</v>
      </c>
      <c r="BM109" s="47">
        <f t="shared" ref="BM109:BM119" si="108">AT109</f>
        <v>0.24299999999999999</v>
      </c>
      <c r="BN109" s="47">
        <v>0.99</v>
      </c>
      <c r="BO109" s="47">
        <v>3.6</v>
      </c>
      <c r="BP109" s="47">
        <f t="shared" si="90"/>
        <v>0.99</v>
      </c>
      <c r="BQ109" s="47">
        <v>5.5E-2</v>
      </c>
      <c r="BR109" s="47">
        <v>0.3</v>
      </c>
      <c r="BS109" s="47">
        <v>9</v>
      </c>
      <c r="BT109" s="47">
        <f t="shared" si="86"/>
        <v>0</v>
      </c>
      <c r="BU109" s="47">
        <f t="shared" si="88"/>
        <v>0</v>
      </c>
      <c r="BV109" s="47">
        <v>0.52</v>
      </c>
      <c r="BW109" s="47">
        <f t="shared" si="87"/>
        <v>0</v>
      </c>
      <c r="BX109" s="47">
        <f t="shared" si="98"/>
        <v>4.1648180358576408</v>
      </c>
      <c r="BY109" s="47">
        <f t="shared" si="77"/>
        <v>21.24</v>
      </c>
      <c r="BZ109" s="47">
        <f t="shared" si="99"/>
        <v>4.0049999999999999</v>
      </c>
      <c r="CA109" s="47">
        <f t="shared" si="91"/>
        <v>3.6</v>
      </c>
      <c r="CB109" s="47">
        <f t="shared" si="80"/>
        <v>9</v>
      </c>
      <c r="CC109" s="47">
        <v>1.2E-2</v>
      </c>
      <c r="CD109" s="47">
        <f t="shared" si="102"/>
        <v>0</v>
      </c>
      <c r="CE109" s="47">
        <f t="shared" si="102"/>
        <v>0</v>
      </c>
      <c r="CF109" s="47">
        <f t="shared" si="83"/>
        <v>0</v>
      </c>
      <c r="CG109" s="47">
        <v>1.5</v>
      </c>
      <c r="CH109" s="47">
        <f t="shared" si="85"/>
        <v>1.3583880461851936</v>
      </c>
      <c r="CI109" s="46"/>
      <c r="CJ109" s="46"/>
      <c r="CK109" s="47">
        <f t="shared" si="92"/>
        <v>0.71433696288919268</v>
      </c>
      <c r="CL109" s="46"/>
      <c r="CM109" s="46">
        <f t="shared" si="94"/>
        <v>0.15874154730870949</v>
      </c>
      <c r="CN109" s="22"/>
    </row>
    <row r="110" spans="1:92">
      <c r="A110" s="42">
        <v>1414</v>
      </c>
      <c r="B110" s="22"/>
      <c r="C110" s="34">
        <v>3.53</v>
      </c>
      <c r="D110" s="34">
        <v>8</v>
      </c>
      <c r="E110" s="22"/>
      <c r="F110" s="34">
        <v>2.88</v>
      </c>
      <c r="G110" s="34">
        <v>1.88</v>
      </c>
      <c r="H110" s="34">
        <v>2.0099999999999998</v>
      </c>
      <c r="I110" s="22"/>
      <c r="J110" s="22"/>
      <c r="K110" s="22"/>
      <c r="L110" s="22"/>
      <c r="M110" s="34">
        <v>4.9400000000000004</v>
      </c>
      <c r="N110" s="22"/>
      <c r="O110" s="22"/>
      <c r="P110" s="22"/>
      <c r="Q110" s="34">
        <v>0.49</v>
      </c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34">
        <v>12.41</v>
      </c>
      <c r="AC110" s="34">
        <v>7.9</v>
      </c>
      <c r="AD110" s="34">
        <v>4.72</v>
      </c>
      <c r="AE110" s="34">
        <v>0.89</v>
      </c>
      <c r="AF110" s="34"/>
      <c r="AG110" s="47">
        <f t="shared" si="103"/>
        <v>0.15884999999999999</v>
      </c>
      <c r="AH110" s="47">
        <f t="shared" si="104"/>
        <v>0.12959999999999999</v>
      </c>
      <c r="AI110" s="47">
        <f t="shared" si="105"/>
        <v>8.4599999999999995E-2</v>
      </c>
      <c r="AJ110" s="47">
        <f>4.5*H110/100</f>
        <v>9.0449999999999975E-2</v>
      </c>
      <c r="AK110" s="47">
        <f t="shared" si="106"/>
        <v>0.36</v>
      </c>
      <c r="AL110" s="46"/>
      <c r="AM110" s="47">
        <f t="shared" si="97"/>
        <v>55.844999999999999</v>
      </c>
      <c r="AN110" s="47">
        <f t="shared" si="97"/>
        <v>35.550000000000004</v>
      </c>
      <c r="AO110" s="47">
        <f t="shared" si="97"/>
        <v>21.24</v>
      </c>
      <c r="AP110" s="47">
        <f t="shared" si="47"/>
        <v>0</v>
      </c>
      <c r="AQ110" s="47">
        <f t="shared" si="48"/>
        <v>0</v>
      </c>
      <c r="AR110" s="47">
        <f t="shared" si="49"/>
        <v>0</v>
      </c>
      <c r="AS110" s="47">
        <f t="shared" si="50"/>
        <v>0</v>
      </c>
      <c r="AT110" s="47">
        <f t="shared" si="51"/>
        <v>0.2223</v>
      </c>
      <c r="AU110" s="47">
        <f t="shared" si="52"/>
        <v>0</v>
      </c>
      <c r="AV110" s="47">
        <f t="shared" si="53"/>
        <v>0</v>
      </c>
      <c r="AW110" s="47">
        <f t="shared" si="54"/>
        <v>0</v>
      </c>
      <c r="AX110" s="47">
        <f t="shared" si="55"/>
        <v>2.2050000000000001</v>
      </c>
      <c r="AY110" s="47">
        <f t="shared" si="56"/>
        <v>0</v>
      </c>
      <c r="AZ110" s="47">
        <f t="shared" si="57"/>
        <v>0</v>
      </c>
      <c r="BA110" s="47">
        <f t="shared" si="58"/>
        <v>0</v>
      </c>
      <c r="BB110" s="47">
        <f t="shared" si="59"/>
        <v>0</v>
      </c>
      <c r="BC110" s="47">
        <f t="shared" si="60"/>
        <v>0</v>
      </c>
      <c r="BD110" s="47">
        <f t="shared" si="61"/>
        <v>0</v>
      </c>
      <c r="BE110" s="47">
        <f t="shared" si="62"/>
        <v>0</v>
      </c>
      <c r="BF110" s="47">
        <f t="shared" si="63"/>
        <v>0</v>
      </c>
      <c r="BG110" s="47">
        <f t="shared" si="64"/>
        <v>0</v>
      </c>
      <c r="BH110" s="47">
        <f t="shared" si="65"/>
        <v>0</v>
      </c>
      <c r="BI110" s="47">
        <v>0</v>
      </c>
      <c r="BJ110" s="47">
        <f t="shared" si="66"/>
        <v>4.0049999999999999</v>
      </c>
      <c r="BK110" s="22"/>
      <c r="BL110" s="47">
        <f t="shared" si="107"/>
        <v>0.36</v>
      </c>
      <c r="BM110" s="47">
        <f t="shared" si="108"/>
        <v>0.2223</v>
      </c>
      <c r="BN110" s="47">
        <v>0.99</v>
      </c>
      <c r="BO110" s="47">
        <v>3.6</v>
      </c>
      <c r="BP110" s="47">
        <f t="shared" si="90"/>
        <v>0.99</v>
      </c>
      <c r="BQ110" s="47">
        <v>5.5E-2</v>
      </c>
      <c r="BR110" s="47">
        <v>0.3</v>
      </c>
      <c r="BS110" s="47">
        <v>9</v>
      </c>
      <c r="BT110" s="47">
        <f t="shared" si="86"/>
        <v>0</v>
      </c>
      <c r="BU110" s="47">
        <f t="shared" si="88"/>
        <v>0</v>
      </c>
      <c r="BV110" s="47">
        <f>0.067073+0.056189*Wages!G110+0.553045*AI110</f>
        <v>0.528535427</v>
      </c>
      <c r="BW110" s="47">
        <f t="shared" si="87"/>
        <v>0</v>
      </c>
      <c r="BX110" s="47">
        <f t="shared" si="98"/>
        <v>4.1507291945410767</v>
      </c>
      <c r="BY110" s="47">
        <f t="shared" si="77"/>
        <v>21.24</v>
      </c>
      <c r="BZ110" s="47">
        <f t="shared" si="99"/>
        <v>4.0049999999999999</v>
      </c>
      <c r="CA110" s="47">
        <f t="shared" si="91"/>
        <v>3.6</v>
      </c>
      <c r="CB110" s="47">
        <f t="shared" si="80"/>
        <v>9</v>
      </c>
      <c r="CC110" s="47">
        <v>1.2E-2</v>
      </c>
      <c r="CD110" s="47">
        <f t="shared" si="102"/>
        <v>0</v>
      </c>
      <c r="CE110" s="47">
        <f t="shared" si="102"/>
        <v>0</v>
      </c>
      <c r="CF110" s="47">
        <f t="shared" si="83"/>
        <v>0</v>
      </c>
      <c r="CG110" s="47">
        <v>1.5</v>
      </c>
      <c r="CH110" s="47">
        <f t="shared" si="85"/>
        <v>1.3583880461851936</v>
      </c>
      <c r="CI110" s="46"/>
      <c r="CJ110" s="46"/>
      <c r="CK110" s="47">
        <f t="shared" si="92"/>
        <v>0.7153984669450717</v>
      </c>
      <c r="CL110" s="46"/>
      <c r="CM110" s="46">
        <f t="shared" si="94"/>
        <v>0.15897743709890483</v>
      </c>
      <c r="CN110" s="22"/>
    </row>
    <row r="111" spans="1:92">
      <c r="A111" s="42">
        <v>1415</v>
      </c>
      <c r="B111" s="22"/>
      <c r="C111" s="34">
        <v>3.53</v>
      </c>
      <c r="D111" s="34">
        <v>8</v>
      </c>
      <c r="E111" s="22"/>
      <c r="F111" s="34">
        <v>2.82</v>
      </c>
      <c r="G111" s="34">
        <v>2.35</v>
      </c>
      <c r="H111" s="34">
        <v>2.0099999999999998</v>
      </c>
      <c r="I111" s="22"/>
      <c r="J111" s="22"/>
      <c r="K111" s="22"/>
      <c r="L111" s="22"/>
      <c r="M111" s="34">
        <v>7.34</v>
      </c>
      <c r="N111" s="22"/>
      <c r="O111" s="22"/>
      <c r="P111" s="22"/>
      <c r="Q111" s="34">
        <v>0.56000000000000005</v>
      </c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34">
        <v>12.41</v>
      </c>
      <c r="AC111" s="34">
        <v>7.9</v>
      </c>
      <c r="AD111" s="34">
        <v>4.72</v>
      </c>
      <c r="AE111" s="34">
        <v>0.89</v>
      </c>
      <c r="AF111" s="34"/>
      <c r="AG111" s="47">
        <f t="shared" si="103"/>
        <v>0.15884999999999999</v>
      </c>
      <c r="AH111" s="47">
        <f t="shared" si="104"/>
        <v>0.12689999999999999</v>
      </c>
      <c r="AI111" s="47">
        <f t="shared" si="105"/>
        <v>0.10575000000000001</v>
      </c>
      <c r="AJ111" s="47">
        <f>4.5*H111/100</f>
        <v>9.0449999999999975E-2</v>
      </c>
      <c r="AK111" s="47">
        <f t="shared" si="106"/>
        <v>0.36</v>
      </c>
      <c r="AL111" s="46"/>
      <c r="AM111" s="47">
        <f t="shared" si="97"/>
        <v>55.844999999999999</v>
      </c>
      <c r="AN111" s="47">
        <f t="shared" si="97"/>
        <v>35.550000000000004</v>
      </c>
      <c r="AO111" s="47">
        <f t="shared" si="97"/>
        <v>21.24</v>
      </c>
      <c r="AP111" s="47">
        <f t="shared" si="47"/>
        <v>0</v>
      </c>
      <c r="AQ111" s="47">
        <f t="shared" si="48"/>
        <v>0</v>
      </c>
      <c r="AR111" s="47">
        <f t="shared" si="49"/>
        <v>0</v>
      </c>
      <c r="AS111" s="47">
        <f t="shared" si="50"/>
        <v>0</v>
      </c>
      <c r="AT111" s="47">
        <f t="shared" si="51"/>
        <v>0.33030000000000004</v>
      </c>
      <c r="AU111" s="47">
        <f t="shared" si="52"/>
        <v>0</v>
      </c>
      <c r="AV111" s="47">
        <f t="shared" si="53"/>
        <v>0</v>
      </c>
      <c r="AW111" s="47">
        <f t="shared" si="54"/>
        <v>0</v>
      </c>
      <c r="AX111" s="47">
        <f t="shared" si="55"/>
        <v>2.5200000000000005</v>
      </c>
      <c r="AY111" s="47">
        <f t="shared" si="56"/>
        <v>0</v>
      </c>
      <c r="AZ111" s="47">
        <f t="shared" si="57"/>
        <v>0</v>
      </c>
      <c r="BA111" s="47">
        <f t="shared" si="58"/>
        <v>0</v>
      </c>
      <c r="BB111" s="47">
        <f t="shared" si="59"/>
        <v>0</v>
      </c>
      <c r="BC111" s="47">
        <f t="shared" si="60"/>
        <v>0</v>
      </c>
      <c r="BD111" s="47">
        <f t="shared" si="61"/>
        <v>0</v>
      </c>
      <c r="BE111" s="47">
        <f t="shared" si="62"/>
        <v>0</v>
      </c>
      <c r="BF111" s="47">
        <f t="shared" si="63"/>
        <v>0</v>
      </c>
      <c r="BG111" s="47">
        <f t="shared" si="64"/>
        <v>0</v>
      </c>
      <c r="BH111" s="47">
        <f t="shared" si="65"/>
        <v>0</v>
      </c>
      <c r="BI111" s="47">
        <v>0</v>
      </c>
      <c r="BJ111" s="47">
        <f t="shared" si="66"/>
        <v>4.0049999999999999</v>
      </c>
      <c r="BK111" s="22"/>
      <c r="BL111" s="47">
        <f t="shared" si="107"/>
        <v>0.36</v>
      </c>
      <c r="BM111" s="47">
        <f t="shared" si="108"/>
        <v>0.33030000000000004</v>
      </c>
      <c r="BN111" s="47">
        <v>0.99</v>
      </c>
      <c r="BO111" s="47">
        <v>3.6</v>
      </c>
      <c r="BP111" s="47">
        <f t="shared" si="90"/>
        <v>0.99</v>
      </c>
      <c r="BQ111" s="47">
        <v>5.5E-2</v>
      </c>
      <c r="BR111" s="47">
        <v>0.3</v>
      </c>
      <c r="BS111" s="47">
        <v>9</v>
      </c>
      <c r="BT111" s="47">
        <f t="shared" si="86"/>
        <v>0</v>
      </c>
      <c r="BU111" s="47">
        <f t="shared" si="88"/>
        <v>0</v>
      </c>
      <c r="BV111" s="47">
        <v>0.52</v>
      </c>
      <c r="BW111" s="47">
        <f t="shared" si="87"/>
        <v>0</v>
      </c>
      <c r="BX111" s="47">
        <f t="shared" si="98"/>
        <v>4.1366403532245126</v>
      </c>
      <c r="BY111" s="47">
        <f t="shared" si="77"/>
        <v>21.24</v>
      </c>
      <c r="BZ111" s="47">
        <f t="shared" si="99"/>
        <v>4.0049999999999999</v>
      </c>
      <c r="CA111" s="47">
        <f t="shared" si="91"/>
        <v>3.6</v>
      </c>
      <c r="CB111" s="47">
        <f t="shared" si="80"/>
        <v>9</v>
      </c>
      <c r="CC111" s="47">
        <v>1.2E-2</v>
      </c>
      <c r="CD111" s="47">
        <f t="shared" si="102"/>
        <v>0</v>
      </c>
      <c r="CE111" s="47">
        <f t="shared" si="102"/>
        <v>0</v>
      </c>
      <c r="CF111" s="47">
        <f t="shared" si="83"/>
        <v>0</v>
      </c>
      <c r="CG111" s="47">
        <v>1.5</v>
      </c>
      <c r="CH111" s="47">
        <f t="shared" si="85"/>
        <v>1.3583880461851936</v>
      </c>
      <c r="CI111" s="46"/>
      <c r="CJ111" s="46"/>
      <c r="CK111" s="47">
        <f t="shared" si="92"/>
        <v>0.72510184905842745</v>
      </c>
      <c r="CL111" s="46"/>
      <c r="CM111" s="46">
        <f t="shared" si="94"/>
        <v>0.1611337442352061</v>
      </c>
      <c r="CN111" s="22"/>
    </row>
    <row r="112" spans="1:92">
      <c r="A112" s="42">
        <v>1416</v>
      </c>
      <c r="B112" s="22"/>
      <c r="C112" s="22"/>
      <c r="D112" s="22"/>
      <c r="E112" s="22"/>
      <c r="F112" s="34">
        <v>4.9400000000000004</v>
      </c>
      <c r="G112" s="34">
        <v>2.2999999999999998</v>
      </c>
      <c r="H112" s="34">
        <v>2.11</v>
      </c>
      <c r="I112" s="22"/>
      <c r="J112" s="22"/>
      <c r="K112" s="22"/>
      <c r="L112" s="22"/>
      <c r="M112" s="34">
        <v>4.9400000000000004</v>
      </c>
      <c r="N112" s="22"/>
      <c r="O112" s="22"/>
      <c r="P112" s="22"/>
      <c r="Q112" s="34">
        <v>0.39</v>
      </c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34">
        <v>12.41</v>
      </c>
      <c r="AC112" s="34">
        <v>7.9</v>
      </c>
      <c r="AD112" s="34">
        <v>4.72</v>
      </c>
      <c r="AE112" s="34">
        <v>0.89</v>
      </c>
      <c r="AF112" s="34"/>
      <c r="AG112" s="46"/>
      <c r="AH112" s="47">
        <f t="shared" si="104"/>
        <v>0.2223</v>
      </c>
      <c r="AI112" s="47">
        <f t="shared" si="105"/>
        <v>0.10349999999999999</v>
      </c>
      <c r="AJ112" s="47">
        <f>4.5*H112/100</f>
        <v>9.4949999999999993E-2</v>
      </c>
      <c r="AK112" s="46"/>
      <c r="AL112" s="46"/>
      <c r="AM112" s="47">
        <f t="shared" si="97"/>
        <v>55.844999999999999</v>
      </c>
      <c r="AN112" s="47">
        <f t="shared" si="97"/>
        <v>35.550000000000004</v>
      </c>
      <c r="AO112" s="47">
        <f t="shared" si="97"/>
        <v>21.24</v>
      </c>
      <c r="AP112" s="47">
        <f t="shared" si="47"/>
        <v>0</v>
      </c>
      <c r="AQ112" s="47">
        <f t="shared" si="48"/>
        <v>0</v>
      </c>
      <c r="AR112" s="47">
        <f t="shared" si="49"/>
        <v>0</v>
      </c>
      <c r="AS112" s="47">
        <f t="shared" si="50"/>
        <v>0</v>
      </c>
      <c r="AT112" s="47">
        <f t="shared" si="51"/>
        <v>0.2223</v>
      </c>
      <c r="AU112" s="47">
        <f t="shared" si="52"/>
        <v>0</v>
      </c>
      <c r="AV112" s="47">
        <f t="shared" si="53"/>
        <v>0</v>
      </c>
      <c r="AW112" s="47">
        <f t="shared" si="54"/>
        <v>0</v>
      </c>
      <c r="AX112" s="47">
        <f t="shared" si="55"/>
        <v>1.7550000000000001</v>
      </c>
      <c r="AY112" s="47">
        <f t="shared" si="56"/>
        <v>0</v>
      </c>
      <c r="AZ112" s="47">
        <f t="shared" si="57"/>
        <v>0</v>
      </c>
      <c r="BA112" s="47">
        <f t="shared" si="58"/>
        <v>0</v>
      </c>
      <c r="BB112" s="47">
        <f t="shared" si="59"/>
        <v>0</v>
      </c>
      <c r="BC112" s="47">
        <f t="shared" si="60"/>
        <v>0</v>
      </c>
      <c r="BD112" s="47">
        <f t="shared" si="61"/>
        <v>0</v>
      </c>
      <c r="BE112" s="47">
        <f t="shared" si="62"/>
        <v>0</v>
      </c>
      <c r="BF112" s="47">
        <f t="shared" si="63"/>
        <v>0</v>
      </c>
      <c r="BG112" s="47">
        <f t="shared" si="64"/>
        <v>0</v>
      </c>
      <c r="BH112" s="47">
        <f t="shared" si="65"/>
        <v>0</v>
      </c>
      <c r="BI112" s="47">
        <v>0</v>
      </c>
      <c r="BJ112" s="47">
        <f t="shared" si="66"/>
        <v>4.0049999999999999</v>
      </c>
      <c r="BK112" s="22"/>
      <c r="BL112" s="47">
        <v>0.38</v>
      </c>
      <c r="BM112" s="47">
        <f t="shared" si="108"/>
        <v>0.2223</v>
      </c>
      <c r="BN112" s="47">
        <v>0.99</v>
      </c>
      <c r="BO112" s="47">
        <v>3.6</v>
      </c>
      <c r="BP112" s="47">
        <f t="shared" si="90"/>
        <v>0.99</v>
      </c>
      <c r="BQ112" s="47">
        <v>5.5E-2</v>
      </c>
      <c r="BR112" s="47">
        <v>0.3</v>
      </c>
      <c r="BS112" s="47">
        <v>9</v>
      </c>
      <c r="BT112" s="47">
        <f t="shared" si="86"/>
        <v>0</v>
      </c>
      <c r="BU112" s="47">
        <f t="shared" si="88"/>
        <v>0</v>
      </c>
      <c r="BV112" s="47">
        <v>0.52</v>
      </c>
      <c r="BW112" s="47">
        <f t="shared" si="87"/>
        <v>0</v>
      </c>
      <c r="BX112" s="47">
        <f t="shared" si="98"/>
        <v>4.1225515119079486</v>
      </c>
      <c r="BY112" s="47">
        <f t="shared" si="77"/>
        <v>21.24</v>
      </c>
      <c r="BZ112" s="47">
        <f t="shared" si="99"/>
        <v>4.0049999999999999</v>
      </c>
      <c r="CA112" s="47">
        <f t="shared" si="91"/>
        <v>3.6</v>
      </c>
      <c r="CB112" s="47">
        <f t="shared" si="80"/>
        <v>9</v>
      </c>
      <c r="CC112" s="47">
        <v>1.2E-2</v>
      </c>
      <c r="CD112" s="47">
        <f t="shared" si="102"/>
        <v>0</v>
      </c>
      <c r="CE112" s="47">
        <f t="shared" si="102"/>
        <v>0</v>
      </c>
      <c r="CF112" s="47">
        <f t="shared" si="83"/>
        <v>0</v>
      </c>
      <c r="CG112" s="47">
        <v>1.5</v>
      </c>
      <c r="CH112" s="47">
        <f t="shared" si="85"/>
        <v>1.3583880461851936</v>
      </c>
      <c r="CI112" s="46"/>
      <c r="CJ112" s="46"/>
      <c r="CK112" s="47">
        <f t="shared" si="92"/>
        <v>0.7202509525615064</v>
      </c>
      <c r="CL112" s="46"/>
      <c r="CM112" s="46">
        <f t="shared" si="94"/>
        <v>0.16005576723589032</v>
      </c>
      <c r="CN112" s="22"/>
    </row>
    <row r="113" spans="1:92">
      <c r="A113" s="42">
        <v>1417</v>
      </c>
      <c r="B113" s="22"/>
      <c r="C113" s="34">
        <v>4.2300000000000004</v>
      </c>
      <c r="D113" s="34">
        <v>9</v>
      </c>
      <c r="E113" s="22"/>
      <c r="F113" s="34">
        <v>3.11</v>
      </c>
      <c r="G113" s="34">
        <v>1.59</v>
      </c>
      <c r="H113" s="22"/>
      <c r="I113" s="22"/>
      <c r="J113" s="22"/>
      <c r="K113" s="34">
        <v>0.08</v>
      </c>
      <c r="L113" s="22"/>
      <c r="M113" s="34">
        <v>10.57</v>
      </c>
      <c r="N113" s="22"/>
      <c r="O113" s="22"/>
      <c r="P113" s="22"/>
      <c r="Q113" s="34">
        <v>0.42</v>
      </c>
      <c r="R113" s="22"/>
      <c r="S113" s="22"/>
      <c r="T113" s="34">
        <v>1.3</v>
      </c>
      <c r="U113" s="22"/>
      <c r="V113" s="22"/>
      <c r="W113" s="22"/>
      <c r="X113" s="34">
        <v>1.33</v>
      </c>
      <c r="Y113" s="22"/>
      <c r="Z113" s="22"/>
      <c r="AA113" s="22"/>
      <c r="AB113" s="34">
        <v>12.41</v>
      </c>
      <c r="AC113" s="34">
        <v>7.9</v>
      </c>
      <c r="AD113" s="34">
        <v>4.72</v>
      </c>
      <c r="AE113" s="34">
        <v>0.89</v>
      </c>
      <c r="AF113" s="34"/>
      <c r="AG113" s="47">
        <f t="shared" ref="AG113:AG125" si="109">4.5*C113/100</f>
        <v>0.19035000000000005</v>
      </c>
      <c r="AH113" s="47">
        <f t="shared" si="104"/>
        <v>0.13994999999999999</v>
      </c>
      <c r="AI113" s="47">
        <f t="shared" si="105"/>
        <v>7.1550000000000002E-2</v>
      </c>
      <c r="AJ113" s="46"/>
      <c r="AK113" s="47">
        <f t="shared" ref="AK113:AK125" si="110">4.5*D113/100</f>
        <v>0.40500000000000003</v>
      </c>
      <c r="AL113" s="46"/>
      <c r="AM113" s="47">
        <f t="shared" si="97"/>
        <v>55.844999999999999</v>
      </c>
      <c r="AN113" s="47">
        <f t="shared" si="97"/>
        <v>35.550000000000004</v>
      </c>
      <c r="AO113" s="47">
        <f t="shared" si="97"/>
        <v>21.24</v>
      </c>
      <c r="AP113" s="47">
        <f t="shared" si="47"/>
        <v>0</v>
      </c>
      <c r="AQ113" s="47">
        <f t="shared" si="48"/>
        <v>0</v>
      </c>
      <c r="AR113" s="47">
        <f t="shared" si="49"/>
        <v>0.36</v>
      </c>
      <c r="AS113" s="47">
        <f t="shared" si="50"/>
        <v>0</v>
      </c>
      <c r="AT113" s="47">
        <f t="shared" si="51"/>
        <v>0.47564999999999996</v>
      </c>
      <c r="AU113" s="47">
        <f t="shared" si="52"/>
        <v>0</v>
      </c>
      <c r="AV113" s="47">
        <f t="shared" si="53"/>
        <v>0</v>
      </c>
      <c r="AW113" s="47">
        <f t="shared" si="54"/>
        <v>0</v>
      </c>
      <c r="AX113" s="47">
        <f t="shared" si="55"/>
        <v>1.89</v>
      </c>
      <c r="AY113" s="47">
        <f t="shared" si="56"/>
        <v>0</v>
      </c>
      <c r="AZ113" s="47">
        <f t="shared" si="57"/>
        <v>0</v>
      </c>
      <c r="BA113" s="47">
        <f t="shared" si="58"/>
        <v>5.8500000000000003E-2</v>
      </c>
      <c r="BB113" s="47">
        <f t="shared" si="59"/>
        <v>0</v>
      </c>
      <c r="BC113" s="47">
        <f t="shared" si="60"/>
        <v>0</v>
      </c>
      <c r="BD113" s="47">
        <f t="shared" si="61"/>
        <v>0</v>
      </c>
      <c r="BE113" s="47">
        <f t="shared" si="62"/>
        <v>5.9850000000000003</v>
      </c>
      <c r="BF113" s="47">
        <f t="shared" si="63"/>
        <v>0</v>
      </c>
      <c r="BG113" s="47">
        <f t="shared" si="64"/>
        <v>0</v>
      </c>
      <c r="BH113" s="47">
        <f t="shared" si="65"/>
        <v>0</v>
      </c>
      <c r="BI113" s="47">
        <v>0</v>
      </c>
      <c r="BJ113" s="47">
        <f t="shared" si="66"/>
        <v>4.0049999999999999</v>
      </c>
      <c r="BK113" s="22"/>
      <c r="BL113" s="47">
        <f t="shared" ref="BL113:BL125" si="111">AK113</f>
        <v>0.40500000000000003</v>
      </c>
      <c r="BM113" s="47">
        <f t="shared" si="108"/>
        <v>0.47564999999999996</v>
      </c>
      <c r="BN113" s="47">
        <v>0.99</v>
      </c>
      <c r="BO113" s="47">
        <v>3.6</v>
      </c>
      <c r="BP113" s="47">
        <f t="shared" si="90"/>
        <v>0.99</v>
      </c>
      <c r="BQ113" s="47">
        <f>BA113</f>
        <v>5.8500000000000003E-2</v>
      </c>
      <c r="BR113" s="47">
        <f>AR113</f>
        <v>0.36</v>
      </c>
      <c r="BS113" s="47">
        <v>9</v>
      </c>
      <c r="BT113" s="47">
        <f t="shared" si="86"/>
        <v>0</v>
      </c>
      <c r="BU113" s="47">
        <f t="shared" si="88"/>
        <v>0</v>
      </c>
      <c r="BV113" s="47">
        <v>0.52</v>
      </c>
      <c r="BW113" s="47">
        <f t="shared" si="87"/>
        <v>0</v>
      </c>
      <c r="BX113" s="47">
        <f t="shared" si="98"/>
        <v>4.1084626705913845</v>
      </c>
      <c r="BY113" s="47">
        <f t="shared" si="77"/>
        <v>21.24</v>
      </c>
      <c r="BZ113" s="47">
        <f t="shared" si="99"/>
        <v>4.0049999999999999</v>
      </c>
      <c r="CA113" s="47">
        <f t="shared" si="91"/>
        <v>3.6</v>
      </c>
      <c r="CB113" s="47">
        <f t="shared" si="80"/>
        <v>9</v>
      </c>
      <c r="CC113" s="47">
        <v>1.2E-2</v>
      </c>
      <c r="CD113" s="47">
        <v>8.9999999999999993E-3</v>
      </c>
      <c r="CE113" s="47">
        <f>BE113/1000</f>
        <v>5.9850000000000007E-3</v>
      </c>
      <c r="CF113" s="47">
        <f t="shared" si="83"/>
        <v>0</v>
      </c>
      <c r="CG113" s="47">
        <f t="shared" ref="CG113:CG176" si="112">1000*CE113/3.34</f>
        <v>1.7919161676646709</v>
      </c>
      <c r="CH113" s="47">
        <f t="shared" si="85"/>
        <v>1.3583880461851936</v>
      </c>
      <c r="CI113" s="46"/>
      <c r="CJ113" s="46"/>
      <c r="CK113" s="47">
        <f t="shared" si="92"/>
        <v>0.76683858133504823</v>
      </c>
      <c r="CL113" s="46"/>
      <c r="CM113" s="46">
        <f t="shared" si="94"/>
        <v>0.17040857363001072</v>
      </c>
      <c r="CN113" s="22"/>
    </row>
    <row r="114" spans="1:92">
      <c r="A114" s="42">
        <v>1418</v>
      </c>
      <c r="B114" s="22"/>
      <c r="C114" s="34">
        <v>3.36</v>
      </c>
      <c r="D114" s="34">
        <v>7.33</v>
      </c>
      <c r="E114" s="22"/>
      <c r="F114" s="34">
        <v>2.82</v>
      </c>
      <c r="G114" s="34">
        <v>1.76</v>
      </c>
      <c r="H114" s="34">
        <v>1.71</v>
      </c>
      <c r="I114" s="22"/>
      <c r="J114" s="22"/>
      <c r="K114" s="34">
        <v>0.09</v>
      </c>
      <c r="L114" s="22"/>
      <c r="M114" s="34">
        <v>4.9400000000000004</v>
      </c>
      <c r="N114" s="22"/>
      <c r="O114" s="22"/>
      <c r="P114" s="22"/>
      <c r="Q114" s="34">
        <v>0.33</v>
      </c>
      <c r="R114" s="22"/>
      <c r="S114" s="22"/>
      <c r="T114" s="22"/>
      <c r="U114" s="22"/>
      <c r="V114" s="22"/>
      <c r="W114" s="22"/>
      <c r="X114" s="34">
        <v>1.79</v>
      </c>
      <c r="Y114" s="22"/>
      <c r="Z114" s="22"/>
      <c r="AA114" s="22"/>
      <c r="AB114" s="34">
        <v>12.41</v>
      </c>
      <c r="AC114" s="34">
        <v>7.9</v>
      </c>
      <c r="AD114" s="34">
        <v>4.72</v>
      </c>
      <c r="AE114" s="34">
        <v>0.89</v>
      </c>
      <c r="AF114" s="34"/>
      <c r="AG114" s="47">
        <f t="shared" si="109"/>
        <v>0.1512</v>
      </c>
      <c r="AH114" s="47">
        <f t="shared" si="104"/>
        <v>0.12689999999999999</v>
      </c>
      <c r="AI114" s="47">
        <f t="shared" si="105"/>
        <v>7.9199999999999993E-2</v>
      </c>
      <c r="AJ114" s="47">
        <f t="shared" ref="AJ114:AJ125" si="113">4.5*H114/100</f>
        <v>7.6950000000000005E-2</v>
      </c>
      <c r="AK114" s="47">
        <f t="shared" si="110"/>
        <v>0.32984999999999998</v>
      </c>
      <c r="AL114" s="46"/>
      <c r="AM114" s="47">
        <f t="shared" si="97"/>
        <v>55.844999999999999</v>
      </c>
      <c r="AN114" s="47">
        <f t="shared" si="97"/>
        <v>35.550000000000004</v>
      </c>
      <c r="AO114" s="47">
        <f t="shared" si="97"/>
        <v>21.24</v>
      </c>
      <c r="AP114" s="47">
        <f t="shared" si="47"/>
        <v>0</v>
      </c>
      <c r="AQ114" s="47">
        <f t="shared" si="48"/>
        <v>0</v>
      </c>
      <c r="AR114" s="47">
        <f t="shared" si="49"/>
        <v>0.40499999999999997</v>
      </c>
      <c r="AS114" s="47">
        <f t="shared" si="50"/>
        <v>0</v>
      </c>
      <c r="AT114" s="47">
        <f t="shared" si="51"/>
        <v>0.2223</v>
      </c>
      <c r="AU114" s="47">
        <f t="shared" si="52"/>
        <v>0</v>
      </c>
      <c r="AV114" s="47">
        <f t="shared" si="53"/>
        <v>0</v>
      </c>
      <c r="AW114" s="47">
        <f t="shared" si="54"/>
        <v>0</v>
      </c>
      <c r="AX114" s="47">
        <f t="shared" si="55"/>
        <v>1.4850000000000001</v>
      </c>
      <c r="AY114" s="47">
        <f t="shared" si="56"/>
        <v>0</v>
      </c>
      <c r="AZ114" s="47">
        <f t="shared" si="57"/>
        <v>0</v>
      </c>
      <c r="BA114" s="47">
        <f t="shared" si="58"/>
        <v>0</v>
      </c>
      <c r="BB114" s="47">
        <f t="shared" si="59"/>
        <v>0</v>
      </c>
      <c r="BC114" s="47">
        <f t="shared" si="60"/>
        <v>0</v>
      </c>
      <c r="BD114" s="47">
        <f t="shared" si="61"/>
        <v>0</v>
      </c>
      <c r="BE114" s="47">
        <f t="shared" si="62"/>
        <v>8.0549999999999997</v>
      </c>
      <c r="BF114" s="47">
        <f t="shared" si="63"/>
        <v>0</v>
      </c>
      <c r="BG114" s="47">
        <f t="shared" si="64"/>
        <v>0</v>
      </c>
      <c r="BH114" s="47">
        <f t="shared" si="65"/>
        <v>0</v>
      </c>
      <c r="BI114" s="47">
        <v>0</v>
      </c>
      <c r="BJ114" s="47">
        <f t="shared" si="66"/>
        <v>4.0049999999999999</v>
      </c>
      <c r="BK114" s="22"/>
      <c r="BL114" s="47">
        <f t="shared" si="111"/>
        <v>0.32984999999999998</v>
      </c>
      <c r="BM114" s="47">
        <f t="shared" si="108"/>
        <v>0.2223</v>
      </c>
      <c r="BN114" s="47">
        <v>0.99</v>
      </c>
      <c r="BO114" s="47">
        <v>3.6</v>
      </c>
      <c r="BP114" s="47">
        <f t="shared" si="90"/>
        <v>0.99</v>
      </c>
      <c r="BQ114" s="47">
        <v>0.05</v>
      </c>
      <c r="BR114" s="47">
        <f>AR114</f>
        <v>0.40499999999999997</v>
      </c>
      <c r="BS114" s="47">
        <v>9</v>
      </c>
      <c r="BT114" s="47">
        <f t="shared" si="86"/>
        <v>0</v>
      </c>
      <c r="BU114" s="47">
        <f t="shared" si="88"/>
        <v>0</v>
      </c>
      <c r="BV114" s="47">
        <v>0.52</v>
      </c>
      <c r="BW114" s="47">
        <f t="shared" si="87"/>
        <v>0</v>
      </c>
      <c r="BX114" s="47">
        <f t="shared" si="98"/>
        <v>4.0943738292748204</v>
      </c>
      <c r="BY114" s="47">
        <f t="shared" si="77"/>
        <v>21.24</v>
      </c>
      <c r="BZ114" s="47">
        <f t="shared" si="99"/>
        <v>4.0049999999999999</v>
      </c>
      <c r="CA114" s="47">
        <f t="shared" si="91"/>
        <v>3.6</v>
      </c>
      <c r="CB114" s="47">
        <f t="shared" si="80"/>
        <v>9</v>
      </c>
      <c r="CC114" s="47">
        <v>1.2E-2</v>
      </c>
      <c r="CD114" s="47">
        <v>8.9999999999999993E-3</v>
      </c>
      <c r="CE114" s="47">
        <f>BE114/1000</f>
        <v>8.0549999999999997E-3</v>
      </c>
      <c r="CF114" s="47">
        <f t="shared" si="83"/>
        <v>0</v>
      </c>
      <c r="CG114" s="47">
        <f t="shared" si="112"/>
        <v>2.4116766467065869</v>
      </c>
      <c r="CH114" s="47">
        <f t="shared" si="85"/>
        <v>1.3583880461851936</v>
      </c>
      <c r="CI114" s="46"/>
      <c r="CJ114" s="46"/>
      <c r="CK114" s="47">
        <f t="shared" si="92"/>
        <v>0.70843559155786606</v>
      </c>
      <c r="CL114" s="46"/>
      <c r="CM114" s="46">
        <f t="shared" si="94"/>
        <v>0.15743013145730356</v>
      </c>
      <c r="CN114" s="22"/>
    </row>
    <row r="115" spans="1:92">
      <c r="A115" s="42">
        <v>1419</v>
      </c>
      <c r="B115" s="22"/>
      <c r="C115" s="34">
        <v>2.82</v>
      </c>
      <c r="D115" s="34">
        <v>6.5</v>
      </c>
      <c r="E115" s="22"/>
      <c r="F115" s="34">
        <v>2.41</v>
      </c>
      <c r="G115" s="34">
        <v>2.41</v>
      </c>
      <c r="H115" s="34">
        <v>2.0099999999999998</v>
      </c>
      <c r="I115" s="22"/>
      <c r="J115" s="22"/>
      <c r="K115" s="22"/>
      <c r="L115" s="22"/>
      <c r="M115" s="34">
        <v>4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34">
        <v>2.0299999999999998</v>
      </c>
      <c r="X115" s="34">
        <v>1.79</v>
      </c>
      <c r="Y115" s="22"/>
      <c r="Z115" s="22"/>
      <c r="AA115" s="22"/>
      <c r="AB115" s="34">
        <v>12.41</v>
      </c>
      <c r="AC115" s="34">
        <v>7.9</v>
      </c>
      <c r="AD115" s="34">
        <v>4.72</v>
      </c>
      <c r="AE115" s="34">
        <v>0.89</v>
      </c>
      <c r="AF115" s="34"/>
      <c r="AG115" s="47">
        <f t="shared" si="109"/>
        <v>0.12689999999999999</v>
      </c>
      <c r="AH115" s="47">
        <f t="shared" si="104"/>
        <v>0.10845</v>
      </c>
      <c r="AI115" s="47">
        <f t="shared" si="105"/>
        <v>0.10845</v>
      </c>
      <c r="AJ115" s="47">
        <f t="shared" si="113"/>
        <v>9.0449999999999975E-2</v>
      </c>
      <c r="AK115" s="47">
        <f t="shared" si="110"/>
        <v>0.29249999999999998</v>
      </c>
      <c r="AL115" s="46"/>
      <c r="AM115" s="47">
        <f t="shared" si="97"/>
        <v>55.844999999999999</v>
      </c>
      <c r="AN115" s="47">
        <f t="shared" si="97"/>
        <v>35.550000000000004</v>
      </c>
      <c r="AO115" s="47">
        <f t="shared" si="97"/>
        <v>21.24</v>
      </c>
      <c r="AP115" s="47">
        <f t="shared" si="47"/>
        <v>0</v>
      </c>
      <c r="AQ115" s="47">
        <f t="shared" si="48"/>
        <v>0</v>
      </c>
      <c r="AR115" s="47">
        <f t="shared" si="49"/>
        <v>0</v>
      </c>
      <c r="AS115" s="47">
        <f t="shared" si="50"/>
        <v>0</v>
      </c>
      <c r="AT115" s="47">
        <f t="shared" si="51"/>
        <v>0.18</v>
      </c>
      <c r="AU115" s="47">
        <f t="shared" si="52"/>
        <v>0</v>
      </c>
      <c r="AV115" s="47">
        <f t="shared" si="53"/>
        <v>0</v>
      </c>
      <c r="AW115" s="47">
        <f t="shared" si="54"/>
        <v>0</v>
      </c>
      <c r="AX115" s="47">
        <f t="shared" si="55"/>
        <v>0</v>
      </c>
      <c r="AY115" s="47">
        <f t="shared" si="56"/>
        <v>0</v>
      </c>
      <c r="AZ115" s="47">
        <f t="shared" si="57"/>
        <v>0</v>
      </c>
      <c r="BA115" s="47">
        <f t="shared" si="58"/>
        <v>0</v>
      </c>
      <c r="BB115" s="47">
        <f t="shared" si="59"/>
        <v>0</v>
      </c>
      <c r="BC115" s="47">
        <f t="shared" si="60"/>
        <v>0</v>
      </c>
      <c r="BD115" s="47">
        <f t="shared" si="61"/>
        <v>9.1349999999999998</v>
      </c>
      <c r="BE115" s="47">
        <f t="shared" si="62"/>
        <v>8.0549999999999997</v>
      </c>
      <c r="BF115" s="47">
        <f t="shared" si="63"/>
        <v>0</v>
      </c>
      <c r="BG115" s="47">
        <f t="shared" si="64"/>
        <v>0</v>
      </c>
      <c r="BH115" s="47">
        <f t="shared" si="65"/>
        <v>0</v>
      </c>
      <c r="BI115" s="47">
        <v>0</v>
      </c>
      <c r="BJ115" s="47">
        <f t="shared" si="66"/>
        <v>4.0049999999999999</v>
      </c>
      <c r="BK115" s="22"/>
      <c r="BL115" s="47">
        <f t="shared" si="111"/>
        <v>0.29249999999999998</v>
      </c>
      <c r="BM115" s="47">
        <f t="shared" si="108"/>
        <v>0.18</v>
      </c>
      <c r="BN115" s="47">
        <v>0.99</v>
      </c>
      <c r="BO115" s="47">
        <v>3.6</v>
      </c>
      <c r="BP115" s="47">
        <f t="shared" si="90"/>
        <v>0.99</v>
      </c>
      <c r="BQ115" s="47">
        <v>0.05</v>
      </c>
      <c r="BR115" s="47">
        <v>0.36</v>
      </c>
      <c r="BS115" s="47">
        <v>9</v>
      </c>
      <c r="BT115" s="47">
        <f t="shared" si="86"/>
        <v>0</v>
      </c>
      <c r="BU115" s="47">
        <f t="shared" si="88"/>
        <v>0</v>
      </c>
      <c r="BV115" s="47">
        <v>0.52</v>
      </c>
      <c r="BW115" s="47">
        <f t="shared" si="87"/>
        <v>0</v>
      </c>
      <c r="BX115" s="47">
        <f t="shared" si="98"/>
        <v>4.0802849879582563</v>
      </c>
      <c r="BY115" s="47">
        <f t="shared" si="77"/>
        <v>21.24</v>
      </c>
      <c r="BZ115" s="47">
        <f t="shared" si="99"/>
        <v>4.0049999999999999</v>
      </c>
      <c r="CA115" s="47">
        <f t="shared" si="91"/>
        <v>3.6</v>
      </c>
      <c r="CB115" s="47">
        <f t="shared" si="80"/>
        <v>9</v>
      </c>
      <c r="CC115" s="47">
        <v>1.2E-2</v>
      </c>
      <c r="CD115" s="47">
        <f>BD115/1000</f>
        <v>9.134999999999999E-3</v>
      </c>
      <c r="CE115" s="47">
        <f>BE115/1000</f>
        <v>8.0549999999999997E-3</v>
      </c>
      <c r="CF115" s="47">
        <f t="shared" si="83"/>
        <v>0</v>
      </c>
      <c r="CG115" s="47">
        <f t="shared" si="112"/>
        <v>2.4116766467065869</v>
      </c>
      <c r="CH115" s="47">
        <f t="shared" si="85"/>
        <v>1.3583880461851936</v>
      </c>
      <c r="CI115" s="46"/>
      <c r="CJ115" s="46"/>
      <c r="CK115" s="47">
        <f t="shared" si="92"/>
        <v>0.68666177188890332</v>
      </c>
      <c r="CL115" s="46"/>
      <c r="CM115" s="46">
        <f t="shared" si="94"/>
        <v>0.15259150486420073</v>
      </c>
      <c r="CN115" s="22"/>
    </row>
    <row r="116" spans="1:92">
      <c r="A116" s="42">
        <v>1420</v>
      </c>
      <c r="B116" s="22"/>
      <c r="C116" s="34">
        <v>3.11</v>
      </c>
      <c r="D116" s="34">
        <v>7.33</v>
      </c>
      <c r="E116" s="22"/>
      <c r="F116" s="34">
        <v>2.23</v>
      </c>
      <c r="G116" s="34">
        <v>1.59</v>
      </c>
      <c r="H116" s="34">
        <v>1.77</v>
      </c>
      <c r="I116" s="22"/>
      <c r="J116" s="22"/>
      <c r="K116" s="22"/>
      <c r="L116" s="22"/>
      <c r="M116" s="34">
        <v>4.18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34">
        <v>2.65</v>
      </c>
      <c r="X116" s="34">
        <v>1.85</v>
      </c>
      <c r="Y116" s="22"/>
      <c r="Z116" s="22"/>
      <c r="AA116" s="22"/>
      <c r="AB116" s="34">
        <v>12.41</v>
      </c>
      <c r="AC116" s="34">
        <v>7.9</v>
      </c>
      <c r="AD116" s="34">
        <v>4.72</v>
      </c>
      <c r="AE116" s="34">
        <v>0.89</v>
      </c>
      <c r="AF116" s="34"/>
      <c r="AG116" s="47">
        <f t="shared" si="109"/>
        <v>0.13994999999999999</v>
      </c>
      <c r="AH116" s="47">
        <f t="shared" si="104"/>
        <v>0.10034999999999999</v>
      </c>
      <c r="AI116" s="47">
        <f t="shared" si="105"/>
        <v>7.1550000000000002E-2</v>
      </c>
      <c r="AJ116" s="47">
        <f t="shared" si="113"/>
        <v>7.9649999999999999E-2</v>
      </c>
      <c r="AK116" s="47">
        <f t="shared" si="110"/>
        <v>0.32984999999999998</v>
      </c>
      <c r="AL116" s="46"/>
      <c r="AM116" s="47">
        <f t="shared" si="97"/>
        <v>55.844999999999999</v>
      </c>
      <c r="AN116" s="47">
        <f t="shared" si="97"/>
        <v>35.550000000000004</v>
      </c>
      <c r="AO116" s="47">
        <f t="shared" si="97"/>
        <v>21.24</v>
      </c>
      <c r="AP116" s="47">
        <f t="shared" si="47"/>
        <v>0</v>
      </c>
      <c r="AQ116" s="47">
        <f t="shared" si="48"/>
        <v>0</v>
      </c>
      <c r="AR116" s="47">
        <f t="shared" si="49"/>
        <v>0</v>
      </c>
      <c r="AS116" s="47">
        <f t="shared" si="50"/>
        <v>0</v>
      </c>
      <c r="AT116" s="47">
        <f t="shared" si="51"/>
        <v>0.18809999999999999</v>
      </c>
      <c r="AU116" s="47">
        <f t="shared" si="52"/>
        <v>0</v>
      </c>
      <c r="AV116" s="47">
        <f t="shared" si="53"/>
        <v>0</v>
      </c>
      <c r="AW116" s="47">
        <f t="shared" si="54"/>
        <v>0</v>
      </c>
      <c r="AX116" s="47">
        <f t="shared" si="55"/>
        <v>0</v>
      </c>
      <c r="AY116" s="47">
        <f t="shared" si="56"/>
        <v>0</v>
      </c>
      <c r="AZ116" s="47">
        <f t="shared" si="57"/>
        <v>0</v>
      </c>
      <c r="BA116" s="47">
        <f t="shared" si="58"/>
        <v>0</v>
      </c>
      <c r="BB116" s="47">
        <f t="shared" si="59"/>
        <v>0</v>
      </c>
      <c r="BC116" s="47">
        <f t="shared" si="60"/>
        <v>0</v>
      </c>
      <c r="BD116" s="47">
        <f t="shared" si="61"/>
        <v>11.924999999999999</v>
      </c>
      <c r="BE116" s="47">
        <f t="shared" si="62"/>
        <v>8.3250000000000011</v>
      </c>
      <c r="BF116" s="47">
        <f t="shared" si="63"/>
        <v>0</v>
      </c>
      <c r="BG116" s="47">
        <f t="shared" si="64"/>
        <v>0</v>
      </c>
      <c r="BH116" s="47">
        <f t="shared" si="65"/>
        <v>0</v>
      </c>
      <c r="BI116" s="47">
        <v>0</v>
      </c>
      <c r="BJ116" s="47">
        <f t="shared" si="66"/>
        <v>4.0049999999999999</v>
      </c>
      <c r="BK116" s="22"/>
      <c r="BL116" s="47">
        <f t="shared" si="111"/>
        <v>0.32984999999999998</v>
      </c>
      <c r="BM116" s="47">
        <f t="shared" si="108"/>
        <v>0.18809999999999999</v>
      </c>
      <c r="BN116" s="47">
        <v>0.99</v>
      </c>
      <c r="BO116" s="47">
        <v>3.6</v>
      </c>
      <c r="BP116" s="47">
        <f t="shared" si="90"/>
        <v>0.99</v>
      </c>
      <c r="BQ116" s="47">
        <v>0.05</v>
      </c>
      <c r="BR116" s="47">
        <v>0.36</v>
      </c>
      <c r="BS116" s="47">
        <v>9</v>
      </c>
      <c r="BT116" s="47">
        <f t="shared" si="86"/>
        <v>0</v>
      </c>
      <c r="BU116" s="47">
        <f t="shared" si="88"/>
        <v>0</v>
      </c>
      <c r="BV116" s="47">
        <f>0.067073+0.056189*Wages!G116+0.553045*AI116</f>
        <v>0.52131818974999999</v>
      </c>
      <c r="BW116" s="47">
        <f t="shared" si="87"/>
        <v>0</v>
      </c>
      <c r="BX116" s="47">
        <f t="shared" si="98"/>
        <v>4.0661961466416923</v>
      </c>
      <c r="BY116" s="47">
        <f t="shared" si="77"/>
        <v>21.24</v>
      </c>
      <c r="BZ116" s="47">
        <f t="shared" si="99"/>
        <v>4.0049999999999999</v>
      </c>
      <c r="CA116" s="47">
        <f t="shared" si="91"/>
        <v>3.6</v>
      </c>
      <c r="CB116" s="47">
        <f t="shared" si="80"/>
        <v>9</v>
      </c>
      <c r="CC116" s="47">
        <v>1.2E-2</v>
      </c>
      <c r="CD116" s="47">
        <f>BD116/1000</f>
        <v>1.1924999999999998E-2</v>
      </c>
      <c r="CE116" s="47">
        <f>BE116/1000</f>
        <v>8.3250000000000008E-3</v>
      </c>
      <c r="CF116" s="47">
        <f t="shared" si="83"/>
        <v>0</v>
      </c>
      <c r="CG116" s="47">
        <f t="shared" si="112"/>
        <v>2.4925149700598808</v>
      </c>
      <c r="CH116" s="47">
        <f t="shared" si="85"/>
        <v>1.3583880461851936</v>
      </c>
      <c r="CI116" s="46"/>
      <c r="CJ116" s="46"/>
      <c r="CK116" s="47">
        <f t="shared" si="92"/>
        <v>0.70552509889695092</v>
      </c>
      <c r="CL116" s="46"/>
      <c r="CM116" s="46">
        <f t="shared" si="94"/>
        <v>0.15678335531043353</v>
      </c>
      <c r="CN116" s="22"/>
    </row>
    <row r="117" spans="1:92">
      <c r="A117" s="42">
        <v>1421</v>
      </c>
      <c r="B117" s="22"/>
      <c r="C117" s="34">
        <v>3.68</v>
      </c>
      <c r="D117" s="34">
        <v>8</v>
      </c>
      <c r="E117" s="22"/>
      <c r="F117" s="34">
        <v>2.83</v>
      </c>
      <c r="G117" s="34">
        <v>1.97</v>
      </c>
      <c r="H117" s="34">
        <v>1.74</v>
      </c>
      <c r="I117" s="22"/>
      <c r="J117" s="22"/>
      <c r="K117" s="34">
        <v>7.0000000000000007E-2</v>
      </c>
      <c r="L117" s="22"/>
      <c r="M117" s="34">
        <v>5.12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34">
        <v>2.4</v>
      </c>
      <c r="X117" s="22"/>
      <c r="Y117" s="22"/>
      <c r="Z117" s="22"/>
      <c r="AA117" s="22"/>
      <c r="AB117" s="34">
        <v>12.41</v>
      </c>
      <c r="AC117" s="34">
        <v>7.9</v>
      </c>
      <c r="AD117" s="34">
        <v>4.72</v>
      </c>
      <c r="AE117" s="34">
        <v>0.89</v>
      </c>
      <c r="AF117" s="34"/>
      <c r="AG117" s="47">
        <f t="shared" si="109"/>
        <v>0.16560000000000002</v>
      </c>
      <c r="AH117" s="47">
        <f t="shared" si="104"/>
        <v>0.12734999999999999</v>
      </c>
      <c r="AI117" s="47">
        <f t="shared" si="105"/>
        <v>8.8650000000000007E-2</v>
      </c>
      <c r="AJ117" s="47">
        <f t="shared" si="113"/>
        <v>7.8299999999999995E-2</v>
      </c>
      <c r="AK117" s="47">
        <f t="shared" si="110"/>
        <v>0.36</v>
      </c>
      <c r="AL117" s="46"/>
      <c r="AM117" s="47">
        <f t="shared" si="97"/>
        <v>55.844999999999999</v>
      </c>
      <c r="AN117" s="47">
        <f t="shared" si="97"/>
        <v>35.550000000000004</v>
      </c>
      <c r="AO117" s="47">
        <f t="shared" si="97"/>
        <v>21.24</v>
      </c>
      <c r="AP117" s="47">
        <f t="shared" si="47"/>
        <v>0</v>
      </c>
      <c r="AQ117" s="47">
        <f t="shared" si="48"/>
        <v>0</v>
      </c>
      <c r="AR117" s="47">
        <f t="shared" si="49"/>
        <v>0.31500000000000006</v>
      </c>
      <c r="AS117" s="47">
        <f t="shared" si="50"/>
        <v>0</v>
      </c>
      <c r="AT117" s="47">
        <f t="shared" si="51"/>
        <v>0.23039999999999999</v>
      </c>
      <c r="AU117" s="47">
        <f t="shared" si="52"/>
        <v>0</v>
      </c>
      <c r="AV117" s="47">
        <f t="shared" si="53"/>
        <v>0</v>
      </c>
      <c r="AW117" s="47">
        <f t="shared" si="54"/>
        <v>0</v>
      </c>
      <c r="AX117" s="47">
        <f t="shared" si="55"/>
        <v>0</v>
      </c>
      <c r="AY117" s="47">
        <f t="shared" si="56"/>
        <v>0</v>
      </c>
      <c r="AZ117" s="47">
        <f t="shared" si="57"/>
        <v>0</v>
      </c>
      <c r="BA117" s="47">
        <f t="shared" si="58"/>
        <v>0</v>
      </c>
      <c r="BB117" s="47">
        <f t="shared" si="59"/>
        <v>0</v>
      </c>
      <c r="BC117" s="47">
        <f t="shared" si="60"/>
        <v>0</v>
      </c>
      <c r="BD117" s="47">
        <f t="shared" si="61"/>
        <v>10.799999999999999</v>
      </c>
      <c r="BE117" s="47">
        <f t="shared" si="62"/>
        <v>0</v>
      </c>
      <c r="BF117" s="47">
        <f t="shared" si="63"/>
        <v>0</v>
      </c>
      <c r="BG117" s="47">
        <f t="shared" si="64"/>
        <v>0</v>
      </c>
      <c r="BH117" s="47">
        <f t="shared" si="65"/>
        <v>0</v>
      </c>
      <c r="BI117" s="47">
        <v>0</v>
      </c>
      <c r="BJ117" s="47">
        <f t="shared" si="66"/>
        <v>4.0049999999999999</v>
      </c>
      <c r="BK117" s="22"/>
      <c r="BL117" s="47">
        <f t="shared" si="111"/>
        <v>0.36</v>
      </c>
      <c r="BM117" s="47">
        <f t="shared" si="108"/>
        <v>0.23039999999999999</v>
      </c>
      <c r="BN117" s="47">
        <v>0.99</v>
      </c>
      <c r="BO117" s="47">
        <v>3.6</v>
      </c>
      <c r="BP117" s="47">
        <f t="shared" si="90"/>
        <v>0.99</v>
      </c>
      <c r="BQ117" s="47">
        <v>0.05</v>
      </c>
      <c r="BR117" s="47">
        <f>AR117</f>
        <v>0.31500000000000006</v>
      </c>
      <c r="BS117" s="47">
        <v>9</v>
      </c>
      <c r="BT117" s="47">
        <f t="shared" si="86"/>
        <v>0</v>
      </c>
      <c r="BU117" s="47">
        <f t="shared" si="88"/>
        <v>0</v>
      </c>
      <c r="BV117" s="47">
        <v>0.52</v>
      </c>
      <c r="BW117" s="47">
        <f t="shared" si="87"/>
        <v>0</v>
      </c>
      <c r="BX117" s="47">
        <f t="shared" si="98"/>
        <v>4.0521073053251282</v>
      </c>
      <c r="BY117" s="47">
        <f t="shared" si="77"/>
        <v>21.24</v>
      </c>
      <c r="BZ117" s="47">
        <f t="shared" si="99"/>
        <v>4.0049999999999999</v>
      </c>
      <c r="CA117" s="47">
        <f t="shared" si="91"/>
        <v>3.6</v>
      </c>
      <c r="CB117" s="47">
        <f t="shared" si="80"/>
        <v>9</v>
      </c>
      <c r="CC117" s="47">
        <v>1.2E-2</v>
      </c>
      <c r="CD117" s="47">
        <v>1.0080000000000002E-2</v>
      </c>
      <c r="CE117" s="47">
        <v>8.0000000000000002E-3</v>
      </c>
      <c r="CF117" s="47">
        <f t="shared" si="83"/>
        <v>0</v>
      </c>
      <c r="CG117" s="47">
        <f t="shared" si="112"/>
        <v>2.3952095808383236</v>
      </c>
      <c r="CH117" s="47">
        <f t="shared" si="85"/>
        <v>1.3583880461851936</v>
      </c>
      <c r="CI117" s="46"/>
      <c r="CJ117" s="46"/>
      <c r="CK117" s="47">
        <f t="shared" si="92"/>
        <v>0.72221310098654601</v>
      </c>
      <c r="CL117" s="46"/>
      <c r="CM117" s="46">
        <f t="shared" si="94"/>
        <v>0.16049180021923246</v>
      </c>
      <c r="CN117" s="22"/>
    </row>
    <row r="118" spans="1:92">
      <c r="A118" s="42">
        <v>1422</v>
      </c>
      <c r="B118" s="22"/>
      <c r="C118" s="34">
        <v>3.25</v>
      </c>
      <c r="D118" s="34">
        <v>7.33</v>
      </c>
      <c r="E118" s="22"/>
      <c r="F118" s="34">
        <v>2.4500000000000002</v>
      </c>
      <c r="G118" s="34">
        <v>2.0299999999999998</v>
      </c>
      <c r="H118" s="34">
        <v>1.97</v>
      </c>
      <c r="I118" s="22"/>
      <c r="J118" s="22"/>
      <c r="K118" s="22"/>
      <c r="L118" s="22"/>
      <c r="M118" s="34">
        <v>5.12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34">
        <v>12.41</v>
      </c>
      <c r="AC118" s="34">
        <v>7.9</v>
      </c>
      <c r="AD118" s="34">
        <v>4.72</v>
      </c>
      <c r="AE118" s="34">
        <v>0.89</v>
      </c>
      <c r="AF118" s="34"/>
      <c r="AG118" s="47">
        <f t="shared" si="109"/>
        <v>0.14624999999999999</v>
      </c>
      <c r="AH118" s="47">
        <f t="shared" si="104"/>
        <v>0.11025</v>
      </c>
      <c r="AI118" s="47">
        <f t="shared" si="105"/>
        <v>9.1350000000000001E-2</v>
      </c>
      <c r="AJ118" s="47">
        <f t="shared" si="113"/>
        <v>8.8650000000000007E-2</v>
      </c>
      <c r="AK118" s="47">
        <f t="shared" si="110"/>
        <v>0.32984999999999998</v>
      </c>
      <c r="AL118" s="46"/>
      <c r="AM118" s="47">
        <f t="shared" si="97"/>
        <v>55.844999999999999</v>
      </c>
      <c r="AN118" s="47">
        <f t="shared" si="97"/>
        <v>35.550000000000004</v>
      </c>
      <c r="AO118" s="47">
        <f t="shared" si="97"/>
        <v>21.24</v>
      </c>
      <c r="AP118" s="47">
        <f t="shared" si="47"/>
        <v>0</v>
      </c>
      <c r="AQ118" s="47">
        <f t="shared" si="48"/>
        <v>0</v>
      </c>
      <c r="AR118" s="47">
        <f t="shared" si="49"/>
        <v>0</v>
      </c>
      <c r="AS118" s="47">
        <f t="shared" si="50"/>
        <v>0</v>
      </c>
      <c r="AT118" s="47">
        <f t="shared" si="51"/>
        <v>0.23039999999999999</v>
      </c>
      <c r="AU118" s="47">
        <f t="shared" si="52"/>
        <v>0</v>
      </c>
      <c r="AV118" s="47">
        <f t="shared" si="53"/>
        <v>0</v>
      </c>
      <c r="AW118" s="47">
        <f t="shared" si="54"/>
        <v>0</v>
      </c>
      <c r="AX118" s="47">
        <f t="shared" si="55"/>
        <v>0</v>
      </c>
      <c r="AY118" s="47">
        <f t="shared" si="56"/>
        <v>0</v>
      </c>
      <c r="AZ118" s="47">
        <f t="shared" si="57"/>
        <v>0</v>
      </c>
      <c r="BA118" s="47">
        <f t="shared" si="58"/>
        <v>0</v>
      </c>
      <c r="BB118" s="47">
        <f t="shared" si="59"/>
        <v>0</v>
      </c>
      <c r="BC118" s="47">
        <f t="shared" si="60"/>
        <v>0</v>
      </c>
      <c r="BD118" s="47">
        <f t="shared" si="61"/>
        <v>0</v>
      </c>
      <c r="BE118" s="47">
        <f t="shared" si="62"/>
        <v>0</v>
      </c>
      <c r="BF118" s="47">
        <f t="shared" si="63"/>
        <v>0</v>
      </c>
      <c r="BG118" s="47">
        <f t="shared" si="64"/>
        <v>0</v>
      </c>
      <c r="BH118" s="47">
        <f t="shared" si="65"/>
        <v>0</v>
      </c>
      <c r="BI118" s="47">
        <v>0</v>
      </c>
      <c r="BJ118" s="47">
        <f t="shared" si="66"/>
        <v>4.0049999999999999</v>
      </c>
      <c r="BK118" s="22"/>
      <c r="BL118" s="47">
        <f t="shared" si="111"/>
        <v>0.32984999999999998</v>
      </c>
      <c r="BM118" s="47">
        <f t="shared" si="108"/>
        <v>0.23039999999999999</v>
      </c>
      <c r="BN118" s="47">
        <v>0.99</v>
      </c>
      <c r="BO118" s="47">
        <v>3.6</v>
      </c>
      <c r="BP118" s="47">
        <f t="shared" si="90"/>
        <v>0.99</v>
      </c>
      <c r="BQ118" s="47">
        <v>0.05</v>
      </c>
      <c r="BR118" s="47">
        <v>0.32</v>
      </c>
      <c r="BS118" s="47">
        <v>9</v>
      </c>
      <c r="BT118" s="47">
        <f t="shared" si="86"/>
        <v>0</v>
      </c>
      <c r="BU118" s="47">
        <f t="shared" si="88"/>
        <v>0</v>
      </c>
      <c r="BV118" s="47">
        <v>0.52</v>
      </c>
      <c r="BW118" s="47">
        <f t="shared" si="87"/>
        <v>0</v>
      </c>
      <c r="BX118" s="47">
        <f t="shared" si="98"/>
        <v>4.0380184640085632</v>
      </c>
      <c r="BY118" s="47">
        <f t="shared" si="77"/>
        <v>21.24</v>
      </c>
      <c r="BZ118" s="47">
        <f t="shared" si="99"/>
        <v>4.0049999999999999</v>
      </c>
      <c r="CA118" s="47">
        <f t="shared" si="91"/>
        <v>3.6</v>
      </c>
      <c r="CB118" s="47">
        <f t="shared" si="80"/>
        <v>9</v>
      </c>
      <c r="CC118" s="47">
        <v>1.2E-2</v>
      </c>
      <c r="CD118" s="47">
        <v>1.0080000000000002E-2</v>
      </c>
      <c r="CE118" s="47">
        <v>8.0000000000000002E-3</v>
      </c>
      <c r="CF118" s="47">
        <f t="shared" si="83"/>
        <v>0</v>
      </c>
      <c r="CG118" s="47">
        <f t="shared" si="112"/>
        <v>2.3952095808383236</v>
      </c>
      <c r="CH118" s="47">
        <f t="shared" si="85"/>
        <v>1.3583880461851936</v>
      </c>
      <c r="CI118" s="46"/>
      <c r="CJ118" s="46"/>
      <c r="CK118" s="47">
        <f t="shared" si="92"/>
        <v>0.70889917625639332</v>
      </c>
      <c r="CL118" s="46"/>
      <c r="CM118" s="46">
        <f t="shared" si="94"/>
        <v>0.15753315027919851</v>
      </c>
      <c r="CN118" s="22"/>
    </row>
    <row r="119" spans="1:92">
      <c r="A119" s="42">
        <v>1423</v>
      </c>
      <c r="B119" s="22"/>
      <c r="C119" s="34">
        <v>2.72</v>
      </c>
      <c r="D119" s="34">
        <v>6.5</v>
      </c>
      <c r="E119" s="22"/>
      <c r="F119" s="34">
        <v>2.19</v>
      </c>
      <c r="G119" s="34">
        <v>1.68</v>
      </c>
      <c r="H119" s="34">
        <v>1.88</v>
      </c>
      <c r="I119" s="22"/>
      <c r="J119" s="22"/>
      <c r="K119" s="34">
        <v>7.4999999999999997E-2</v>
      </c>
      <c r="L119" s="22"/>
      <c r="M119" s="34">
        <v>9.08</v>
      </c>
      <c r="N119" s="22"/>
      <c r="O119" s="22"/>
      <c r="P119" s="22"/>
      <c r="Q119" s="34">
        <v>0.44</v>
      </c>
      <c r="R119" s="22"/>
      <c r="S119" s="22"/>
      <c r="T119" s="34">
        <v>1.05</v>
      </c>
      <c r="U119" s="22"/>
      <c r="V119" s="22"/>
      <c r="W119" s="22"/>
      <c r="X119" s="22"/>
      <c r="Y119" s="22"/>
      <c r="Z119" s="22"/>
      <c r="AA119" s="22"/>
      <c r="AB119" s="34">
        <v>12.41</v>
      </c>
      <c r="AC119" s="34">
        <v>7.9</v>
      </c>
      <c r="AD119" s="34">
        <v>4.72</v>
      </c>
      <c r="AE119" s="34">
        <v>0.89</v>
      </c>
      <c r="AF119" s="34"/>
      <c r="AG119" s="47">
        <f t="shared" si="109"/>
        <v>0.12240000000000001</v>
      </c>
      <c r="AH119" s="47">
        <f t="shared" si="104"/>
        <v>9.8549999999999999E-2</v>
      </c>
      <c r="AI119" s="47">
        <f t="shared" si="105"/>
        <v>7.5600000000000001E-2</v>
      </c>
      <c r="AJ119" s="47">
        <f t="shared" si="113"/>
        <v>8.4599999999999995E-2</v>
      </c>
      <c r="AK119" s="47">
        <f t="shared" si="110"/>
        <v>0.29249999999999998</v>
      </c>
      <c r="AL119" s="46"/>
      <c r="AM119" s="47">
        <f t="shared" si="97"/>
        <v>55.844999999999999</v>
      </c>
      <c r="AN119" s="47">
        <f t="shared" si="97"/>
        <v>35.550000000000004</v>
      </c>
      <c r="AO119" s="47">
        <f t="shared" si="97"/>
        <v>21.24</v>
      </c>
      <c r="AP119" s="47">
        <f t="shared" si="47"/>
        <v>0</v>
      </c>
      <c r="AQ119" s="47">
        <f t="shared" si="48"/>
        <v>0</v>
      </c>
      <c r="AR119" s="47">
        <f t="shared" si="49"/>
        <v>0.33749999999999997</v>
      </c>
      <c r="AS119" s="47">
        <f t="shared" si="50"/>
        <v>0</v>
      </c>
      <c r="AT119" s="47">
        <f t="shared" si="51"/>
        <v>0.40860000000000002</v>
      </c>
      <c r="AU119" s="47">
        <f t="shared" si="52"/>
        <v>0</v>
      </c>
      <c r="AV119" s="47">
        <f t="shared" si="53"/>
        <v>0</v>
      </c>
      <c r="AW119" s="47">
        <f t="shared" si="54"/>
        <v>0</v>
      </c>
      <c r="AX119" s="47">
        <f t="shared" si="55"/>
        <v>1.98</v>
      </c>
      <c r="AY119" s="47">
        <f t="shared" si="56"/>
        <v>0</v>
      </c>
      <c r="AZ119" s="47">
        <f t="shared" si="57"/>
        <v>0</v>
      </c>
      <c r="BA119" s="47">
        <f t="shared" si="58"/>
        <v>4.7250000000000007E-2</v>
      </c>
      <c r="BB119" s="47">
        <f t="shared" si="59"/>
        <v>0</v>
      </c>
      <c r="BC119" s="47">
        <f t="shared" si="60"/>
        <v>0</v>
      </c>
      <c r="BD119" s="47">
        <f t="shared" si="61"/>
        <v>0</v>
      </c>
      <c r="BE119" s="47">
        <f t="shared" si="62"/>
        <v>0</v>
      </c>
      <c r="BF119" s="47">
        <f t="shared" si="63"/>
        <v>0</v>
      </c>
      <c r="BG119" s="47">
        <f t="shared" si="64"/>
        <v>0</v>
      </c>
      <c r="BH119" s="47">
        <f t="shared" si="65"/>
        <v>0</v>
      </c>
      <c r="BI119" s="47">
        <v>0</v>
      </c>
      <c r="BJ119" s="47">
        <f t="shared" si="66"/>
        <v>4.0049999999999999</v>
      </c>
      <c r="BK119" s="22"/>
      <c r="BL119" s="47">
        <f t="shared" si="111"/>
        <v>0.29249999999999998</v>
      </c>
      <c r="BM119" s="47">
        <f t="shared" si="108"/>
        <v>0.40860000000000002</v>
      </c>
      <c r="BN119" s="47">
        <v>0.99</v>
      </c>
      <c r="BO119" s="47">
        <v>3.6</v>
      </c>
      <c r="BP119" s="47">
        <f t="shared" si="90"/>
        <v>0.99</v>
      </c>
      <c r="BQ119" s="47">
        <f>BA119</f>
        <v>4.7250000000000007E-2</v>
      </c>
      <c r="BR119" s="47">
        <f>AR119</f>
        <v>0.33749999999999997</v>
      </c>
      <c r="BS119" s="47">
        <v>9</v>
      </c>
      <c r="BT119" s="47">
        <f t="shared" si="86"/>
        <v>0</v>
      </c>
      <c r="BU119" s="47">
        <f t="shared" si="88"/>
        <v>0</v>
      </c>
      <c r="BV119" s="47">
        <v>0.52</v>
      </c>
      <c r="BW119" s="47">
        <f t="shared" si="87"/>
        <v>0</v>
      </c>
      <c r="BX119" s="47">
        <f t="shared" si="98"/>
        <v>4.0239296226919992</v>
      </c>
      <c r="BY119" s="47">
        <f t="shared" si="77"/>
        <v>21.24</v>
      </c>
      <c r="BZ119" s="47">
        <f t="shared" si="99"/>
        <v>4.0049999999999999</v>
      </c>
      <c r="CA119" s="47">
        <f t="shared" si="91"/>
        <v>3.6</v>
      </c>
      <c r="CB119" s="47">
        <f t="shared" si="80"/>
        <v>9</v>
      </c>
      <c r="CC119" s="47">
        <v>1.2E-2</v>
      </c>
      <c r="CD119" s="47">
        <v>1.0080000000000002E-2</v>
      </c>
      <c r="CE119" s="47">
        <v>8.0000000000000002E-3</v>
      </c>
      <c r="CF119" s="47">
        <f t="shared" si="83"/>
        <v>0</v>
      </c>
      <c r="CG119" s="47">
        <f t="shared" si="112"/>
        <v>2.3952095808383236</v>
      </c>
      <c r="CH119" s="47">
        <f t="shared" si="85"/>
        <v>1.3583880461851936</v>
      </c>
      <c r="CI119" s="46"/>
      <c r="CJ119" s="46"/>
      <c r="CK119" s="47">
        <f t="shared" si="92"/>
        <v>0.71441635100114731</v>
      </c>
      <c r="CL119" s="46"/>
      <c r="CM119" s="46">
        <f t="shared" si="94"/>
        <v>0.15875918911136608</v>
      </c>
      <c r="CN119" s="22"/>
    </row>
    <row r="120" spans="1:92">
      <c r="A120" s="42">
        <v>1424</v>
      </c>
      <c r="B120" s="22"/>
      <c r="C120" s="34">
        <v>3.04</v>
      </c>
      <c r="D120" s="34">
        <v>7.33</v>
      </c>
      <c r="E120" s="22"/>
      <c r="F120" s="34">
        <v>2.4500000000000002</v>
      </c>
      <c r="G120" s="34">
        <v>2.0299999999999998</v>
      </c>
      <c r="H120" s="34">
        <v>1.65</v>
      </c>
      <c r="I120" s="22"/>
      <c r="J120" s="22"/>
      <c r="K120" s="34">
        <v>7.0000000000000007E-2</v>
      </c>
      <c r="L120" s="22"/>
      <c r="M120" s="22"/>
      <c r="N120" s="22"/>
      <c r="O120" s="22"/>
      <c r="P120" s="22"/>
      <c r="Q120" s="34">
        <v>0.41</v>
      </c>
      <c r="R120" s="22"/>
      <c r="S120" s="22"/>
      <c r="T120" s="22"/>
      <c r="U120" s="22"/>
      <c r="V120" s="22"/>
      <c r="W120" s="22"/>
      <c r="X120" s="34">
        <v>1.66</v>
      </c>
      <c r="Y120" s="22"/>
      <c r="Z120" s="22"/>
      <c r="AA120" s="22"/>
      <c r="AB120" s="34">
        <v>12.41</v>
      </c>
      <c r="AC120" s="34">
        <v>7.9</v>
      </c>
      <c r="AD120" s="34">
        <v>4.72</v>
      </c>
      <c r="AE120" s="34">
        <v>0.89</v>
      </c>
      <c r="AF120" s="34"/>
      <c r="AG120" s="47">
        <f t="shared" si="109"/>
        <v>0.1368</v>
      </c>
      <c r="AH120" s="47">
        <f t="shared" si="104"/>
        <v>0.11025</v>
      </c>
      <c r="AI120" s="47">
        <f t="shared" si="105"/>
        <v>9.1350000000000001E-2</v>
      </c>
      <c r="AJ120" s="47">
        <f t="shared" si="113"/>
        <v>7.4249999999999997E-2</v>
      </c>
      <c r="AK120" s="47">
        <f t="shared" si="110"/>
        <v>0.32984999999999998</v>
      </c>
      <c r="AL120" s="46"/>
      <c r="AM120" s="47">
        <f t="shared" si="97"/>
        <v>55.844999999999999</v>
      </c>
      <c r="AN120" s="47">
        <f t="shared" si="97"/>
        <v>35.550000000000004</v>
      </c>
      <c r="AO120" s="47">
        <f t="shared" si="97"/>
        <v>21.24</v>
      </c>
      <c r="AP120" s="47">
        <f t="shared" si="47"/>
        <v>0</v>
      </c>
      <c r="AQ120" s="47">
        <f t="shared" si="48"/>
        <v>0</v>
      </c>
      <c r="AR120" s="47">
        <f t="shared" si="49"/>
        <v>0.31500000000000006</v>
      </c>
      <c r="AS120" s="47">
        <f t="shared" si="50"/>
        <v>0</v>
      </c>
      <c r="AT120" s="47">
        <f t="shared" si="51"/>
        <v>0</v>
      </c>
      <c r="AU120" s="47">
        <f t="shared" si="52"/>
        <v>0</v>
      </c>
      <c r="AV120" s="47">
        <f t="shared" si="53"/>
        <v>0</v>
      </c>
      <c r="AW120" s="47">
        <f t="shared" si="54"/>
        <v>0</v>
      </c>
      <c r="AX120" s="47">
        <f t="shared" si="55"/>
        <v>1.845</v>
      </c>
      <c r="AY120" s="47">
        <f t="shared" si="56"/>
        <v>0</v>
      </c>
      <c r="AZ120" s="47">
        <f t="shared" si="57"/>
        <v>0</v>
      </c>
      <c r="BA120" s="47">
        <f t="shared" si="58"/>
        <v>0</v>
      </c>
      <c r="BB120" s="47">
        <f t="shared" si="59"/>
        <v>0</v>
      </c>
      <c r="BC120" s="47">
        <f t="shared" si="60"/>
        <v>0</v>
      </c>
      <c r="BD120" s="47">
        <f t="shared" si="61"/>
        <v>0</v>
      </c>
      <c r="BE120" s="47">
        <f t="shared" si="62"/>
        <v>7.47</v>
      </c>
      <c r="BF120" s="47">
        <f t="shared" si="63"/>
        <v>0</v>
      </c>
      <c r="BG120" s="47">
        <f t="shared" si="64"/>
        <v>0</v>
      </c>
      <c r="BH120" s="47">
        <f t="shared" si="65"/>
        <v>0</v>
      </c>
      <c r="BI120" s="47">
        <v>0</v>
      </c>
      <c r="BJ120" s="47">
        <f t="shared" si="66"/>
        <v>4.0049999999999999</v>
      </c>
      <c r="BK120" s="22"/>
      <c r="BL120" s="47">
        <f t="shared" si="111"/>
        <v>0.32984999999999998</v>
      </c>
      <c r="BM120" s="47">
        <v>0.3</v>
      </c>
      <c r="BN120" s="47">
        <v>0.99</v>
      </c>
      <c r="BO120" s="47">
        <v>3.6</v>
      </c>
      <c r="BP120" s="47">
        <f t="shared" si="90"/>
        <v>0.99</v>
      </c>
      <c r="BQ120" s="47">
        <v>4.4999999999999998E-2</v>
      </c>
      <c r="BR120" s="47">
        <f>AR120</f>
        <v>0.31500000000000006</v>
      </c>
      <c r="BS120" s="47">
        <v>8</v>
      </c>
      <c r="BT120" s="47">
        <f t="shared" si="86"/>
        <v>0</v>
      </c>
      <c r="BU120" s="47">
        <f t="shared" si="88"/>
        <v>0</v>
      </c>
      <c r="BV120" s="47">
        <v>0.52</v>
      </c>
      <c r="BW120" s="47">
        <f t="shared" si="87"/>
        <v>0</v>
      </c>
      <c r="BX120" s="47">
        <f t="shared" si="98"/>
        <v>4.0098407813754351</v>
      </c>
      <c r="BY120" s="47">
        <f t="shared" si="77"/>
        <v>21.24</v>
      </c>
      <c r="BZ120" s="47">
        <f t="shared" si="99"/>
        <v>4.0049999999999999</v>
      </c>
      <c r="CA120" s="47">
        <f t="shared" si="91"/>
        <v>3.6</v>
      </c>
      <c r="CB120" s="47">
        <f t="shared" si="80"/>
        <v>8</v>
      </c>
      <c r="CC120" s="47">
        <v>1.2E-2</v>
      </c>
      <c r="CD120" s="47">
        <v>1.0080000000000002E-2</v>
      </c>
      <c r="CE120" s="47">
        <f>BE120/1000</f>
        <v>7.4700000000000001E-3</v>
      </c>
      <c r="CF120" s="47">
        <f t="shared" si="83"/>
        <v>0</v>
      </c>
      <c r="CG120" s="47">
        <f t="shared" si="112"/>
        <v>2.2365269461077846</v>
      </c>
      <c r="CH120" s="47">
        <f t="shared" si="85"/>
        <v>1.3583880461851936</v>
      </c>
      <c r="CI120" s="46"/>
      <c r="CJ120" s="46"/>
      <c r="CK120" s="47">
        <f t="shared" si="92"/>
        <v>0.70864013680772298</v>
      </c>
      <c r="CL120" s="46"/>
      <c r="CM120" s="46">
        <f t="shared" si="94"/>
        <v>0.15747558595727176</v>
      </c>
      <c r="CN120" s="22"/>
    </row>
    <row r="121" spans="1:92">
      <c r="A121" s="42">
        <v>1425</v>
      </c>
      <c r="B121" s="22"/>
      <c r="C121" s="34">
        <v>3.81</v>
      </c>
      <c r="D121" s="34">
        <v>8</v>
      </c>
      <c r="E121" s="22"/>
      <c r="F121" s="34">
        <v>2.72</v>
      </c>
      <c r="G121" s="34">
        <v>2.0299999999999998</v>
      </c>
      <c r="H121" s="34">
        <v>1.97</v>
      </c>
      <c r="I121" s="22"/>
      <c r="J121" s="22"/>
      <c r="K121" s="34">
        <v>0.05</v>
      </c>
      <c r="L121" s="22"/>
      <c r="M121" s="34">
        <v>4.68</v>
      </c>
      <c r="N121" s="22"/>
      <c r="O121" s="22"/>
      <c r="P121" s="22"/>
      <c r="Q121" s="34">
        <v>0.35</v>
      </c>
      <c r="R121" s="22"/>
      <c r="S121" s="22"/>
      <c r="T121" s="22"/>
      <c r="U121" s="22"/>
      <c r="V121" s="22"/>
      <c r="W121" s="22"/>
      <c r="X121" s="34">
        <v>1.7</v>
      </c>
      <c r="Y121" s="22"/>
      <c r="Z121" s="22"/>
      <c r="AA121" s="22"/>
      <c r="AB121" s="34">
        <v>12.41</v>
      </c>
      <c r="AC121" s="34">
        <v>7.9</v>
      </c>
      <c r="AD121" s="34">
        <v>4.72</v>
      </c>
      <c r="AE121" s="34">
        <v>0.89</v>
      </c>
      <c r="AF121" s="34"/>
      <c r="AG121" s="47">
        <f t="shared" si="109"/>
        <v>0.17144999999999999</v>
      </c>
      <c r="AH121" s="47">
        <f t="shared" si="104"/>
        <v>0.12240000000000001</v>
      </c>
      <c r="AI121" s="47">
        <f t="shared" si="105"/>
        <v>9.1350000000000001E-2</v>
      </c>
      <c r="AJ121" s="47">
        <f t="shared" si="113"/>
        <v>8.8650000000000007E-2</v>
      </c>
      <c r="AK121" s="47">
        <f t="shared" si="110"/>
        <v>0.36</v>
      </c>
      <c r="AL121" s="46"/>
      <c r="AM121" s="47">
        <f t="shared" si="97"/>
        <v>55.844999999999999</v>
      </c>
      <c r="AN121" s="47">
        <f t="shared" si="97"/>
        <v>35.550000000000004</v>
      </c>
      <c r="AO121" s="47">
        <f t="shared" si="97"/>
        <v>21.24</v>
      </c>
      <c r="AP121" s="47">
        <f t="shared" si="47"/>
        <v>0</v>
      </c>
      <c r="AQ121" s="47">
        <f t="shared" si="48"/>
        <v>0</v>
      </c>
      <c r="AR121" s="47">
        <f t="shared" si="49"/>
        <v>0.22500000000000001</v>
      </c>
      <c r="AS121" s="47">
        <f t="shared" si="50"/>
        <v>0</v>
      </c>
      <c r="AT121" s="47">
        <f t="shared" si="51"/>
        <v>0.21059999999999998</v>
      </c>
      <c r="AU121" s="47">
        <f t="shared" si="52"/>
        <v>0</v>
      </c>
      <c r="AV121" s="47">
        <f t="shared" si="53"/>
        <v>0</v>
      </c>
      <c r="AW121" s="47">
        <f t="shared" si="54"/>
        <v>0</v>
      </c>
      <c r="AX121" s="47">
        <f t="shared" si="55"/>
        <v>1.575</v>
      </c>
      <c r="AY121" s="47">
        <f t="shared" si="56"/>
        <v>0</v>
      </c>
      <c r="AZ121" s="47">
        <f t="shared" si="57"/>
        <v>0</v>
      </c>
      <c r="BA121" s="47">
        <f t="shared" si="58"/>
        <v>0</v>
      </c>
      <c r="BB121" s="47">
        <f t="shared" si="59"/>
        <v>0</v>
      </c>
      <c r="BC121" s="47">
        <f t="shared" si="60"/>
        <v>0</v>
      </c>
      <c r="BD121" s="47">
        <f t="shared" si="61"/>
        <v>0</v>
      </c>
      <c r="BE121" s="47">
        <f t="shared" si="62"/>
        <v>7.6499999999999995</v>
      </c>
      <c r="BF121" s="47">
        <f t="shared" si="63"/>
        <v>0</v>
      </c>
      <c r="BG121" s="47">
        <f t="shared" si="64"/>
        <v>0</v>
      </c>
      <c r="BH121" s="47">
        <f t="shared" si="65"/>
        <v>0</v>
      </c>
      <c r="BI121" s="47">
        <v>0</v>
      </c>
      <c r="BJ121" s="47">
        <f t="shared" si="66"/>
        <v>4.0049999999999999</v>
      </c>
      <c r="BK121" s="22"/>
      <c r="BL121" s="47">
        <f t="shared" si="111"/>
        <v>0.36</v>
      </c>
      <c r="BM121" s="47">
        <f>AT121</f>
        <v>0.21059999999999998</v>
      </c>
      <c r="BN121" s="47">
        <v>0.99</v>
      </c>
      <c r="BO121" s="47">
        <v>3.6</v>
      </c>
      <c r="BP121" s="47">
        <f t="shared" si="90"/>
        <v>0.99</v>
      </c>
      <c r="BQ121" s="47">
        <v>4.4999999999999998E-2</v>
      </c>
      <c r="BR121" s="47">
        <f>AR121</f>
        <v>0.22500000000000001</v>
      </c>
      <c r="BS121" s="47">
        <v>8</v>
      </c>
      <c r="BT121" s="47">
        <f t="shared" si="86"/>
        <v>0</v>
      </c>
      <c r="BU121" s="47">
        <f t="shared" si="88"/>
        <v>0</v>
      </c>
      <c r="BV121" s="47">
        <v>0.52</v>
      </c>
      <c r="BW121" s="47">
        <f t="shared" si="87"/>
        <v>0</v>
      </c>
      <c r="BX121" s="47">
        <f t="shared" si="98"/>
        <v>3.9957519400588715</v>
      </c>
      <c r="BY121" s="47">
        <f t="shared" si="77"/>
        <v>21.24</v>
      </c>
      <c r="BZ121" s="47">
        <f t="shared" si="99"/>
        <v>4.0049999999999999</v>
      </c>
      <c r="CA121" s="47">
        <f t="shared" si="91"/>
        <v>3.6</v>
      </c>
      <c r="CB121" s="47">
        <f t="shared" si="80"/>
        <v>8</v>
      </c>
      <c r="CC121" s="47">
        <v>1.2E-2</v>
      </c>
      <c r="CD121" s="47">
        <v>1.0080000000000002E-2</v>
      </c>
      <c r="CE121" s="47">
        <f>BE121/1000</f>
        <v>7.6499999999999997E-3</v>
      </c>
      <c r="CF121" s="47">
        <f t="shared" si="83"/>
        <v>0</v>
      </c>
      <c r="CG121" s="47">
        <f t="shared" si="112"/>
        <v>2.2904191616766467</v>
      </c>
      <c r="CH121" s="47">
        <f t="shared" si="85"/>
        <v>1.3583880461851936</v>
      </c>
      <c r="CI121" s="46"/>
      <c r="CJ121" s="46"/>
      <c r="CK121" s="47">
        <f t="shared" si="92"/>
        <v>0.71122228495864881</v>
      </c>
      <c r="CL121" s="46"/>
      <c r="CM121" s="46">
        <f t="shared" si="94"/>
        <v>0.15804939665747753</v>
      </c>
      <c r="CN121" s="22"/>
    </row>
    <row r="122" spans="1:92">
      <c r="A122" s="42">
        <v>1426</v>
      </c>
      <c r="B122" s="22"/>
      <c r="C122" s="34">
        <v>4.16</v>
      </c>
      <c r="D122" s="34">
        <v>9</v>
      </c>
      <c r="E122" s="22"/>
      <c r="F122" s="34">
        <v>3.52</v>
      </c>
      <c r="G122" s="34">
        <v>1.55</v>
      </c>
      <c r="H122" s="34">
        <v>1.19</v>
      </c>
      <c r="I122" s="34">
        <v>0.22</v>
      </c>
      <c r="J122" s="22"/>
      <c r="K122" s="34">
        <v>0.08</v>
      </c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34">
        <v>1.36</v>
      </c>
      <c r="Y122" s="22"/>
      <c r="Z122" s="22"/>
      <c r="AA122" s="34">
        <v>0.09</v>
      </c>
      <c r="AB122" s="34">
        <v>12.09</v>
      </c>
      <c r="AC122" s="34">
        <v>7.54</v>
      </c>
      <c r="AD122" s="34">
        <v>4.3499999999999996</v>
      </c>
      <c r="AE122" s="34">
        <v>0.9</v>
      </c>
      <c r="AF122" s="34"/>
      <c r="AG122" s="47">
        <f t="shared" si="109"/>
        <v>0.18719999999999998</v>
      </c>
      <c r="AH122" s="47">
        <f t="shared" si="104"/>
        <v>0.15839999999999999</v>
      </c>
      <c r="AI122" s="47">
        <f t="shared" si="105"/>
        <v>6.9750000000000006E-2</v>
      </c>
      <c r="AJ122" s="47">
        <f t="shared" si="113"/>
        <v>5.3549999999999993E-2</v>
      </c>
      <c r="AK122" s="47">
        <f t="shared" si="110"/>
        <v>0.40500000000000003</v>
      </c>
      <c r="AL122" s="46"/>
      <c r="AM122" s="47">
        <f t="shared" si="97"/>
        <v>54.405000000000001</v>
      </c>
      <c r="AN122" s="47">
        <f t="shared" si="97"/>
        <v>33.93</v>
      </c>
      <c r="AO122" s="47">
        <f t="shared" si="97"/>
        <v>19.574999999999999</v>
      </c>
      <c r="AP122" s="47">
        <f t="shared" si="47"/>
        <v>0.99</v>
      </c>
      <c r="AQ122" s="47">
        <f t="shared" si="48"/>
        <v>0</v>
      </c>
      <c r="AR122" s="47">
        <f t="shared" si="49"/>
        <v>0.36</v>
      </c>
      <c r="AS122" s="47">
        <f t="shared" si="50"/>
        <v>0</v>
      </c>
      <c r="AT122" s="47">
        <f t="shared" si="51"/>
        <v>0</v>
      </c>
      <c r="AU122" s="47">
        <f t="shared" si="52"/>
        <v>0</v>
      </c>
      <c r="AV122" s="47">
        <f t="shared" si="53"/>
        <v>0</v>
      </c>
      <c r="AW122" s="47">
        <f t="shared" si="54"/>
        <v>0</v>
      </c>
      <c r="AX122" s="47">
        <f t="shared" si="55"/>
        <v>0</v>
      </c>
      <c r="AY122" s="47">
        <f t="shared" si="56"/>
        <v>0</v>
      </c>
      <c r="AZ122" s="47">
        <f t="shared" si="57"/>
        <v>0</v>
      </c>
      <c r="BA122" s="47">
        <f t="shared" si="58"/>
        <v>0</v>
      </c>
      <c r="BB122" s="47">
        <f t="shared" si="59"/>
        <v>0</v>
      </c>
      <c r="BC122" s="47">
        <f t="shared" si="60"/>
        <v>0</v>
      </c>
      <c r="BD122" s="47">
        <f t="shared" si="61"/>
        <v>0</v>
      </c>
      <c r="BE122" s="47">
        <f t="shared" si="62"/>
        <v>6.12</v>
      </c>
      <c r="BF122" s="47">
        <f t="shared" si="63"/>
        <v>0</v>
      </c>
      <c r="BG122" s="47">
        <f t="shared" si="64"/>
        <v>0</v>
      </c>
      <c r="BH122" s="47">
        <f t="shared" si="65"/>
        <v>0.40499999999999997</v>
      </c>
      <c r="BI122" s="47">
        <v>0</v>
      </c>
      <c r="BJ122" s="47">
        <f t="shared" si="66"/>
        <v>4.05</v>
      </c>
      <c r="BK122" s="22"/>
      <c r="BL122" s="47">
        <f t="shared" si="111"/>
        <v>0.40500000000000003</v>
      </c>
      <c r="BM122" s="47">
        <v>0.17</v>
      </c>
      <c r="BN122" s="47">
        <f t="shared" ref="BN122:BN185" si="114">AP122</f>
        <v>0.99</v>
      </c>
      <c r="BO122" s="47">
        <v>3</v>
      </c>
      <c r="BP122" s="47">
        <f t="shared" si="90"/>
        <v>0.99</v>
      </c>
      <c r="BQ122" s="47">
        <v>4.4999999999999998E-2</v>
      </c>
      <c r="BR122" s="47">
        <f>AR122</f>
        <v>0.36</v>
      </c>
      <c r="BS122" s="47">
        <v>8</v>
      </c>
      <c r="BT122" s="47">
        <f t="shared" si="86"/>
        <v>0</v>
      </c>
      <c r="BU122" s="47">
        <f t="shared" si="88"/>
        <v>0</v>
      </c>
      <c r="BV122" s="47">
        <f t="shared" ref="BV122:BV146" si="115">BH122</f>
        <v>0.40499999999999997</v>
      </c>
      <c r="BW122" s="47">
        <f t="shared" si="87"/>
        <v>0</v>
      </c>
      <c r="BX122" s="47">
        <f t="shared" si="98"/>
        <v>3.9816630987423074</v>
      </c>
      <c r="BY122" s="47">
        <f t="shared" si="77"/>
        <v>19.574999999999999</v>
      </c>
      <c r="BZ122" s="47">
        <f t="shared" si="99"/>
        <v>4.05</v>
      </c>
      <c r="CA122" s="47">
        <f t="shared" si="91"/>
        <v>3</v>
      </c>
      <c r="CB122" s="47">
        <f t="shared" si="80"/>
        <v>8</v>
      </c>
      <c r="CC122" s="47">
        <v>1.2E-2</v>
      </c>
      <c r="CD122" s="47">
        <v>1.0080000000000002E-2</v>
      </c>
      <c r="CE122" s="47">
        <f>BE122/1000</f>
        <v>6.1200000000000004E-3</v>
      </c>
      <c r="CF122" s="47">
        <f t="shared" si="83"/>
        <v>0</v>
      </c>
      <c r="CG122" s="47">
        <f t="shared" si="112"/>
        <v>1.8323353293413174</v>
      </c>
      <c r="CH122" s="47">
        <f t="shared" si="85"/>
        <v>1.3583880461851936</v>
      </c>
      <c r="CI122" s="46"/>
      <c r="CJ122" s="46"/>
      <c r="CK122" s="47">
        <f t="shared" si="92"/>
        <v>0.65908125263774298</v>
      </c>
      <c r="CL122" s="46"/>
      <c r="CM122" s="46">
        <f t="shared" si="94"/>
        <v>0.14646250058616511</v>
      </c>
      <c r="CN122" s="22"/>
    </row>
    <row r="123" spans="1:92">
      <c r="A123" s="42">
        <v>1427</v>
      </c>
      <c r="B123" s="22"/>
      <c r="C123" s="34">
        <v>3.31</v>
      </c>
      <c r="D123" s="34">
        <v>7.33</v>
      </c>
      <c r="E123" s="22"/>
      <c r="F123" s="34">
        <v>2.93</v>
      </c>
      <c r="G123" s="34">
        <v>1.5</v>
      </c>
      <c r="H123" s="34">
        <v>1.65</v>
      </c>
      <c r="I123" s="34">
        <v>0.22</v>
      </c>
      <c r="J123" s="22"/>
      <c r="K123" s="22"/>
      <c r="L123" s="22"/>
      <c r="M123" s="34">
        <v>3.2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34">
        <v>0.09</v>
      </c>
      <c r="AB123" s="34">
        <v>12.09</v>
      </c>
      <c r="AC123" s="34">
        <v>7.54</v>
      </c>
      <c r="AD123" s="34">
        <v>4.3499999999999996</v>
      </c>
      <c r="AE123" s="34">
        <v>0.9</v>
      </c>
      <c r="AF123" s="34"/>
      <c r="AG123" s="47">
        <f t="shared" si="109"/>
        <v>0.14895</v>
      </c>
      <c r="AH123" s="47">
        <f t="shared" si="104"/>
        <v>0.13184999999999999</v>
      </c>
      <c r="AI123" s="47">
        <f t="shared" si="105"/>
        <v>6.7500000000000004E-2</v>
      </c>
      <c r="AJ123" s="47">
        <f t="shared" si="113"/>
        <v>7.4249999999999997E-2</v>
      </c>
      <c r="AK123" s="47">
        <f t="shared" si="110"/>
        <v>0.32984999999999998</v>
      </c>
      <c r="AL123" s="46"/>
      <c r="AM123" s="47">
        <f t="shared" si="97"/>
        <v>54.405000000000001</v>
      </c>
      <c r="AN123" s="47">
        <f t="shared" si="97"/>
        <v>33.93</v>
      </c>
      <c r="AO123" s="47">
        <f t="shared" si="97"/>
        <v>19.574999999999999</v>
      </c>
      <c r="AP123" s="47">
        <f t="shared" si="47"/>
        <v>0.99</v>
      </c>
      <c r="AQ123" s="47">
        <f t="shared" si="48"/>
        <v>0</v>
      </c>
      <c r="AR123" s="47">
        <f t="shared" si="49"/>
        <v>0</v>
      </c>
      <c r="AS123" s="47">
        <f t="shared" si="50"/>
        <v>0</v>
      </c>
      <c r="AT123" s="47">
        <f t="shared" si="51"/>
        <v>0.14400000000000002</v>
      </c>
      <c r="AU123" s="47">
        <f t="shared" si="52"/>
        <v>0</v>
      </c>
      <c r="AV123" s="47">
        <f t="shared" si="53"/>
        <v>0</v>
      </c>
      <c r="AW123" s="47">
        <f t="shared" si="54"/>
        <v>0</v>
      </c>
      <c r="AX123" s="47">
        <f t="shared" si="55"/>
        <v>0</v>
      </c>
      <c r="AY123" s="47">
        <f t="shared" si="56"/>
        <v>0</v>
      </c>
      <c r="AZ123" s="47">
        <f t="shared" si="57"/>
        <v>0</v>
      </c>
      <c r="BA123" s="47">
        <f t="shared" si="58"/>
        <v>0</v>
      </c>
      <c r="BB123" s="47">
        <f t="shared" si="59"/>
        <v>0</v>
      </c>
      <c r="BC123" s="47">
        <f t="shared" si="60"/>
        <v>0</v>
      </c>
      <c r="BD123" s="47">
        <f t="shared" si="61"/>
        <v>0</v>
      </c>
      <c r="BE123" s="47">
        <f t="shared" si="62"/>
        <v>0</v>
      </c>
      <c r="BF123" s="47">
        <f t="shared" si="63"/>
        <v>0</v>
      </c>
      <c r="BG123" s="47">
        <f t="shared" si="64"/>
        <v>0</v>
      </c>
      <c r="BH123" s="47">
        <f t="shared" si="65"/>
        <v>0.40499999999999997</v>
      </c>
      <c r="BI123" s="47">
        <v>0</v>
      </c>
      <c r="BJ123" s="47">
        <f t="shared" si="66"/>
        <v>4.05</v>
      </c>
      <c r="BK123" s="22"/>
      <c r="BL123" s="47">
        <f t="shared" si="111"/>
        <v>0.32984999999999998</v>
      </c>
      <c r="BM123" s="47">
        <f>AT123</f>
        <v>0.14400000000000002</v>
      </c>
      <c r="BN123" s="47">
        <f t="shared" si="114"/>
        <v>0.99</v>
      </c>
      <c r="BO123" s="47">
        <v>3</v>
      </c>
      <c r="BP123" s="47">
        <f t="shared" si="90"/>
        <v>0.99</v>
      </c>
      <c r="BQ123" s="47">
        <v>4.4999999999999998E-2</v>
      </c>
      <c r="BR123" s="47">
        <v>0.3</v>
      </c>
      <c r="BS123" s="47">
        <v>8</v>
      </c>
      <c r="BT123" s="47">
        <f t="shared" si="86"/>
        <v>0</v>
      </c>
      <c r="BU123" s="47">
        <f t="shared" si="88"/>
        <v>0</v>
      </c>
      <c r="BV123" s="47">
        <f t="shared" si="115"/>
        <v>0.40499999999999997</v>
      </c>
      <c r="BW123" s="47">
        <f t="shared" si="87"/>
        <v>0</v>
      </c>
      <c r="BX123" s="47">
        <f t="shared" si="98"/>
        <v>3.9675742574257433</v>
      </c>
      <c r="BY123" s="47">
        <f t="shared" si="77"/>
        <v>19.574999999999999</v>
      </c>
      <c r="BZ123" s="47">
        <f t="shared" si="99"/>
        <v>4.05</v>
      </c>
      <c r="CA123" s="47">
        <f t="shared" si="91"/>
        <v>3</v>
      </c>
      <c r="CB123" s="47">
        <f t="shared" si="80"/>
        <v>8</v>
      </c>
      <c r="CC123" s="47">
        <v>1.2E-2</v>
      </c>
      <c r="CD123" s="47">
        <v>1.0080000000000002E-2</v>
      </c>
      <c r="CE123" s="47">
        <v>6.1200000000000004E-3</v>
      </c>
      <c r="CF123" s="47">
        <f t="shared" si="83"/>
        <v>0</v>
      </c>
      <c r="CG123" s="47">
        <f t="shared" si="112"/>
        <v>1.8323353293413174</v>
      </c>
      <c r="CH123" s="47">
        <f t="shared" si="85"/>
        <v>1.3583880461851936</v>
      </c>
      <c r="CI123" s="46"/>
      <c r="CJ123" s="46"/>
      <c r="CK123" s="47">
        <f t="shared" si="92"/>
        <v>0.62276894685171402</v>
      </c>
      <c r="CL123" s="46"/>
      <c r="CM123" s="46">
        <f t="shared" si="94"/>
        <v>0.13839309930038091</v>
      </c>
      <c r="CN123" s="22"/>
    </row>
    <row r="124" spans="1:92">
      <c r="A124" s="42">
        <v>1428</v>
      </c>
      <c r="B124" s="22"/>
      <c r="C124" s="34">
        <v>3.52</v>
      </c>
      <c r="D124" s="34">
        <v>8</v>
      </c>
      <c r="E124" s="22"/>
      <c r="F124" s="34">
        <v>3.2</v>
      </c>
      <c r="G124" s="34">
        <v>2.67</v>
      </c>
      <c r="H124" s="34">
        <v>2.19</v>
      </c>
      <c r="I124" s="34">
        <v>0.22</v>
      </c>
      <c r="J124" s="22"/>
      <c r="K124" s="22"/>
      <c r="L124" s="22"/>
      <c r="M124" s="34">
        <v>5.12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34">
        <v>0.09</v>
      </c>
      <c r="AB124" s="34">
        <v>12.09</v>
      </c>
      <c r="AC124" s="34">
        <v>7.54</v>
      </c>
      <c r="AD124" s="34">
        <v>4.3499999999999996</v>
      </c>
      <c r="AE124" s="34">
        <v>0.9</v>
      </c>
      <c r="AF124" s="34"/>
      <c r="AG124" s="47">
        <f t="shared" si="109"/>
        <v>0.15839999999999999</v>
      </c>
      <c r="AH124" s="47">
        <f t="shared" si="104"/>
        <v>0.14400000000000002</v>
      </c>
      <c r="AI124" s="47">
        <f t="shared" si="105"/>
        <v>0.12015000000000001</v>
      </c>
      <c r="AJ124" s="47">
        <f t="shared" si="113"/>
        <v>9.8549999999999999E-2</v>
      </c>
      <c r="AK124" s="47">
        <f t="shared" si="110"/>
        <v>0.36</v>
      </c>
      <c r="AL124" s="46"/>
      <c r="AM124" s="47">
        <f t="shared" si="97"/>
        <v>54.405000000000001</v>
      </c>
      <c r="AN124" s="47">
        <f t="shared" si="97"/>
        <v>33.93</v>
      </c>
      <c r="AO124" s="47">
        <f t="shared" si="97"/>
        <v>19.574999999999999</v>
      </c>
      <c r="AP124" s="47">
        <f t="shared" si="47"/>
        <v>0.99</v>
      </c>
      <c r="AQ124" s="47">
        <f t="shared" si="48"/>
        <v>0</v>
      </c>
      <c r="AR124" s="47">
        <f t="shared" si="49"/>
        <v>0</v>
      </c>
      <c r="AS124" s="47">
        <f t="shared" si="50"/>
        <v>0</v>
      </c>
      <c r="AT124" s="47">
        <f t="shared" si="51"/>
        <v>0.23039999999999999</v>
      </c>
      <c r="AU124" s="47">
        <f t="shared" si="52"/>
        <v>0</v>
      </c>
      <c r="AV124" s="47">
        <f t="shared" si="53"/>
        <v>0</v>
      </c>
      <c r="AW124" s="47">
        <f t="shared" si="54"/>
        <v>0</v>
      </c>
      <c r="AX124" s="47">
        <f t="shared" si="55"/>
        <v>0</v>
      </c>
      <c r="AY124" s="47">
        <f t="shared" si="56"/>
        <v>0</v>
      </c>
      <c r="AZ124" s="47">
        <f t="shared" si="57"/>
        <v>0</v>
      </c>
      <c r="BA124" s="47">
        <f t="shared" si="58"/>
        <v>0</v>
      </c>
      <c r="BB124" s="47">
        <f t="shared" si="59"/>
        <v>0</v>
      </c>
      <c r="BC124" s="47">
        <f t="shared" si="60"/>
        <v>0</v>
      </c>
      <c r="BD124" s="47">
        <f t="shared" si="61"/>
        <v>0</v>
      </c>
      <c r="BE124" s="47">
        <f t="shared" si="62"/>
        <v>0</v>
      </c>
      <c r="BF124" s="47">
        <f t="shared" si="63"/>
        <v>0</v>
      </c>
      <c r="BG124" s="47">
        <f t="shared" si="64"/>
        <v>0</v>
      </c>
      <c r="BH124" s="47">
        <f t="shared" si="65"/>
        <v>0.40499999999999997</v>
      </c>
      <c r="BI124" s="47">
        <v>0</v>
      </c>
      <c r="BJ124" s="47">
        <f t="shared" si="66"/>
        <v>4.05</v>
      </c>
      <c r="BK124" s="22"/>
      <c r="BL124" s="47">
        <f t="shared" si="111"/>
        <v>0.36</v>
      </c>
      <c r="BM124" s="47">
        <f>AT124</f>
        <v>0.23039999999999999</v>
      </c>
      <c r="BN124" s="47">
        <f t="shared" si="114"/>
        <v>0.99</v>
      </c>
      <c r="BO124" s="47">
        <v>3</v>
      </c>
      <c r="BP124" s="47">
        <f t="shared" si="90"/>
        <v>0.99</v>
      </c>
      <c r="BQ124" s="47">
        <v>4.4999999999999998E-2</v>
      </c>
      <c r="BR124" s="47">
        <v>0.3</v>
      </c>
      <c r="BS124" s="47">
        <v>8</v>
      </c>
      <c r="BT124" s="47">
        <f t="shared" si="86"/>
        <v>0</v>
      </c>
      <c r="BU124" s="47">
        <f t="shared" si="88"/>
        <v>0</v>
      </c>
      <c r="BV124" s="47">
        <f t="shared" si="115"/>
        <v>0.40499999999999997</v>
      </c>
      <c r="BW124" s="47">
        <f t="shared" si="87"/>
        <v>0</v>
      </c>
      <c r="BX124" s="47">
        <f t="shared" si="98"/>
        <v>3.9534854161091793</v>
      </c>
      <c r="BY124" s="47">
        <f t="shared" si="77"/>
        <v>19.574999999999999</v>
      </c>
      <c r="BZ124" s="47">
        <f t="shared" si="99"/>
        <v>4.05</v>
      </c>
      <c r="CA124" s="47">
        <f t="shared" si="91"/>
        <v>3</v>
      </c>
      <c r="CB124" s="47">
        <f t="shared" si="80"/>
        <v>8</v>
      </c>
      <c r="CC124" s="47">
        <v>1.2E-2</v>
      </c>
      <c r="CD124" s="47">
        <v>1.0080000000000002E-2</v>
      </c>
      <c r="CE124" s="47">
        <v>6.1200000000000004E-3</v>
      </c>
      <c r="CF124" s="47">
        <f t="shared" si="83"/>
        <v>0</v>
      </c>
      <c r="CG124" s="47">
        <f t="shared" si="112"/>
        <v>1.8323353293413174</v>
      </c>
      <c r="CH124" s="47">
        <f t="shared" si="85"/>
        <v>1.3583880461851936</v>
      </c>
      <c r="CI124" s="46"/>
      <c r="CJ124" s="46"/>
      <c r="CK124" s="47">
        <f t="shared" si="92"/>
        <v>0.64673495915191748</v>
      </c>
      <c r="CL124" s="46"/>
      <c r="CM124" s="46">
        <f t="shared" si="94"/>
        <v>0.14371887981153722</v>
      </c>
      <c r="CN124" s="22"/>
    </row>
    <row r="125" spans="1:92">
      <c r="A125" s="42">
        <v>1429</v>
      </c>
      <c r="B125" s="22"/>
      <c r="C125" s="34">
        <v>6.4</v>
      </c>
      <c r="D125" s="34">
        <v>12.67</v>
      </c>
      <c r="E125" s="22"/>
      <c r="F125" s="34">
        <v>4.53</v>
      </c>
      <c r="G125" s="34">
        <v>2.4500000000000002</v>
      </c>
      <c r="H125" s="34">
        <v>2.4300000000000002</v>
      </c>
      <c r="I125" s="34">
        <v>0.22</v>
      </c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34">
        <v>4.4400000000000004</v>
      </c>
      <c r="Z125" s="22"/>
      <c r="AA125" s="34">
        <v>0.09</v>
      </c>
      <c r="AB125" s="34">
        <v>12.09</v>
      </c>
      <c r="AC125" s="34">
        <v>7.54</v>
      </c>
      <c r="AD125" s="34">
        <v>4.3499999999999996</v>
      </c>
      <c r="AE125" s="34">
        <v>0.9</v>
      </c>
      <c r="AF125" s="34"/>
      <c r="AG125" s="47">
        <f t="shared" si="109"/>
        <v>0.28800000000000003</v>
      </c>
      <c r="AH125" s="47">
        <f t="shared" si="104"/>
        <v>0.20385</v>
      </c>
      <c r="AI125" s="47">
        <f t="shared" si="105"/>
        <v>0.11025</v>
      </c>
      <c r="AJ125" s="47">
        <f t="shared" si="113"/>
        <v>0.10935</v>
      </c>
      <c r="AK125" s="47">
        <f t="shared" si="110"/>
        <v>0.57015000000000005</v>
      </c>
      <c r="AL125" s="46"/>
      <c r="AM125" s="47">
        <f t="shared" si="97"/>
        <v>54.405000000000001</v>
      </c>
      <c r="AN125" s="47">
        <f t="shared" si="97"/>
        <v>33.93</v>
      </c>
      <c r="AO125" s="47">
        <f t="shared" si="97"/>
        <v>19.574999999999999</v>
      </c>
      <c r="AP125" s="47">
        <f t="shared" si="47"/>
        <v>0.99</v>
      </c>
      <c r="AQ125" s="47">
        <f t="shared" si="48"/>
        <v>0</v>
      </c>
      <c r="AR125" s="47">
        <f t="shared" si="49"/>
        <v>0</v>
      </c>
      <c r="AS125" s="47">
        <f t="shared" si="50"/>
        <v>0</v>
      </c>
      <c r="AT125" s="47">
        <f t="shared" si="51"/>
        <v>0</v>
      </c>
      <c r="AU125" s="47">
        <f t="shared" si="52"/>
        <v>0</v>
      </c>
      <c r="AV125" s="47">
        <f t="shared" si="53"/>
        <v>0</v>
      </c>
      <c r="AW125" s="47">
        <f t="shared" si="54"/>
        <v>0</v>
      </c>
      <c r="AX125" s="47">
        <f t="shared" si="55"/>
        <v>0</v>
      </c>
      <c r="AY125" s="47">
        <f t="shared" si="56"/>
        <v>0</v>
      </c>
      <c r="AZ125" s="47">
        <f t="shared" si="57"/>
        <v>0</v>
      </c>
      <c r="BA125" s="47">
        <f t="shared" si="58"/>
        <v>0</v>
      </c>
      <c r="BB125" s="47">
        <f t="shared" si="59"/>
        <v>0</v>
      </c>
      <c r="BC125" s="47">
        <f t="shared" si="60"/>
        <v>0</v>
      </c>
      <c r="BD125" s="47">
        <f t="shared" si="61"/>
        <v>0</v>
      </c>
      <c r="BE125" s="47">
        <f t="shared" si="62"/>
        <v>0</v>
      </c>
      <c r="BF125" s="47">
        <f t="shared" si="63"/>
        <v>0.19980000000000001</v>
      </c>
      <c r="BG125" s="47">
        <f t="shared" si="64"/>
        <v>0</v>
      </c>
      <c r="BH125" s="47">
        <f t="shared" si="65"/>
        <v>0.40499999999999997</v>
      </c>
      <c r="BI125" s="47">
        <v>0</v>
      </c>
      <c r="BJ125" s="47">
        <f t="shared" si="66"/>
        <v>4.05</v>
      </c>
      <c r="BK125" s="22"/>
      <c r="BL125" s="47">
        <f t="shared" si="111"/>
        <v>0.57015000000000005</v>
      </c>
      <c r="BM125" s="47">
        <v>0.23</v>
      </c>
      <c r="BN125" s="47">
        <f t="shared" si="114"/>
        <v>0.99</v>
      </c>
      <c r="BO125" s="47">
        <v>3</v>
      </c>
      <c r="BP125" s="47">
        <f t="shared" si="90"/>
        <v>0.99</v>
      </c>
      <c r="BQ125" s="47">
        <v>4.4999999999999998E-2</v>
      </c>
      <c r="BR125" s="47">
        <v>0.3</v>
      </c>
      <c r="BS125" s="47">
        <v>8</v>
      </c>
      <c r="BT125" s="47">
        <f t="shared" si="86"/>
        <v>0</v>
      </c>
      <c r="BU125" s="47">
        <f t="shared" si="88"/>
        <v>0</v>
      </c>
      <c r="BV125" s="47">
        <f t="shared" si="115"/>
        <v>0.40499999999999997</v>
      </c>
      <c r="BW125" s="47">
        <f t="shared" si="87"/>
        <v>0</v>
      </c>
      <c r="BX125" s="47">
        <f t="shared" si="98"/>
        <v>3.9393965747926152</v>
      </c>
      <c r="BY125" s="47">
        <f t="shared" si="77"/>
        <v>19.574999999999999</v>
      </c>
      <c r="BZ125" s="47">
        <f t="shared" si="99"/>
        <v>4.05</v>
      </c>
      <c r="CA125" s="47">
        <f t="shared" si="91"/>
        <v>3</v>
      </c>
      <c r="CB125" s="47">
        <f t="shared" si="80"/>
        <v>8</v>
      </c>
      <c r="CC125" s="47">
        <v>1.2E-2</v>
      </c>
      <c r="CD125" s="47">
        <v>1.0080000000000002E-2</v>
      </c>
      <c r="CE125" s="47">
        <v>6.1200000000000004E-3</v>
      </c>
      <c r="CF125" s="47">
        <f t="shared" si="83"/>
        <v>0.19980000000000001</v>
      </c>
      <c r="CG125" s="47">
        <f t="shared" si="112"/>
        <v>1.8323353293413174</v>
      </c>
      <c r="CH125" s="47">
        <f t="shared" si="85"/>
        <v>1.3583880461851936</v>
      </c>
      <c r="CI125" s="46"/>
      <c r="CJ125" s="46"/>
      <c r="CK125" s="47">
        <f t="shared" si="92"/>
        <v>0.7387811926485891</v>
      </c>
      <c r="CL125" s="46"/>
      <c r="CM125" s="46">
        <f t="shared" si="94"/>
        <v>0.16417359836635315</v>
      </c>
      <c r="CN125" s="22"/>
    </row>
    <row r="126" spans="1:92">
      <c r="A126" s="42">
        <v>1430</v>
      </c>
      <c r="B126" s="22"/>
      <c r="C126" s="22"/>
      <c r="D126" s="22"/>
      <c r="E126" s="22"/>
      <c r="F126" s="34">
        <v>4.4800000000000004</v>
      </c>
      <c r="G126" s="34">
        <v>2.5099999999999998</v>
      </c>
      <c r="H126" s="22"/>
      <c r="I126" s="34">
        <v>0.22</v>
      </c>
      <c r="J126" s="22"/>
      <c r="K126" s="34">
        <v>0.06</v>
      </c>
      <c r="L126" s="22"/>
      <c r="M126" s="34">
        <v>5.55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34">
        <v>1.38</v>
      </c>
      <c r="Y126" s="22"/>
      <c r="Z126" s="22"/>
      <c r="AA126" s="34">
        <v>0.09</v>
      </c>
      <c r="AB126" s="34">
        <v>12.09</v>
      </c>
      <c r="AC126" s="34">
        <v>7.54</v>
      </c>
      <c r="AD126" s="34">
        <v>4.3499999999999996</v>
      </c>
      <c r="AE126" s="34">
        <v>0.9</v>
      </c>
      <c r="AF126" s="34"/>
      <c r="AG126" s="46"/>
      <c r="AH126" s="47">
        <f t="shared" si="104"/>
        <v>0.20160000000000003</v>
      </c>
      <c r="AI126" s="47">
        <f t="shared" si="105"/>
        <v>0.11294999999999998</v>
      </c>
      <c r="AJ126" s="46"/>
      <c r="AK126" s="46"/>
      <c r="AL126" s="46"/>
      <c r="AM126" s="47">
        <f t="shared" si="97"/>
        <v>54.405000000000001</v>
      </c>
      <c r="AN126" s="47">
        <f t="shared" si="97"/>
        <v>33.93</v>
      </c>
      <c r="AO126" s="47">
        <f t="shared" si="97"/>
        <v>19.574999999999999</v>
      </c>
      <c r="AP126" s="47">
        <f t="shared" si="47"/>
        <v>0.99</v>
      </c>
      <c r="AQ126" s="47">
        <f t="shared" si="48"/>
        <v>0</v>
      </c>
      <c r="AR126" s="47">
        <f t="shared" si="49"/>
        <v>0.27</v>
      </c>
      <c r="AS126" s="47">
        <f t="shared" si="50"/>
        <v>0</v>
      </c>
      <c r="AT126" s="47">
        <f t="shared" si="51"/>
        <v>0.24974999999999997</v>
      </c>
      <c r="AU126" s="47">
        <f t="shared" si="52"/>
        <v>0</v>
      </c>
      <c r="AV126" s="47">
        <f t="shared" si="53"/>
        <v>0</v>
      </c>
      <c r="AW126" s="47">
        <f t="shared" si="54"/>
        <v>0</v>
      </c>
      <c r="AX126" s="47">
        <f t="shared" si="55"/>
        <v>0</v>
      </c>
      <c r="AY126" s="47">
        <f t="shared" si="56"/>
        <v>0</v>
      </c>
      <c r="AZ126" s="47">
        <f t="shared" si="57"/>
        <v>0</v>
      </c>
      <c r="BA126" s="47">
        <f t="shared" si="58"/>
        <v>0</v>
      </c>
      <c r="BB126" s="47">
        <f t="shared" si="59"/>
        <v>0</v>
      </c>
      <c r="BC126" s="47">
        <f t="shared" si="60"/>
        <v>0</v>
      </c>
      <c r="BD126" s="47">
        <f t="shared" si="61"/>
        <v>0</v>
      </c>
      <c r="BE126" s="47">
        <f t="shared" si="62"/>
        <v>6.2099999999999991</v>
      </c>
      <c r="BF126" s="47">
        <f t="shared" si="63"/>
        <v>0</v>
      </c>
      <c r="BG126" s="47">
        <f t="shared" si="64"/>
        <v>0</v>
      </c>
      <c r="BH126" s="47">
        <f t="shared" si="65"/>
        <v>0.40499999999999997</v>
      </c>
      <c r="BI126" s="47">
        <v>0</v>
      </c>
      <c r="BJ126" s="47">
        <f t="shared" si="66"/>
        <v>4.05</v>
      </c>
      <c r="BK126" s="22"/>
      <c r="BL126" s="47">
        <v>0.52</v>
      </c>
      <c r="BM126" s="47">
        <f>AT126</f>
        <v>0.24974999999999997</v>
      </c>
      <c r="BN126" s="47">
        <f t="shared" si="114"/>
        <v>0.99</v>
      </c>
      <c r="BO126" s="47">
        <v>3</v>
      </c>
      <c r="BP126" s="47">
        <f t="shared" si="90"/>
        <v>0.99</v>
      </c>
      <c r="BQ126" s="47">
        <v>4.4999999999999998E-2</v>
      </c>
      <c r="BR126" s="47">
        <f>AR126</f>
        <v>0.27</v>
      </c>
      <c r="BS126" s="47">
        <v>8</v>
      </c>
      <c r="BT126" s="47">
        <f t="shared" si="86"/>
        <v>0</v>
      </c>
      <c r="BU126" s="47">
        <f t="shared" si="88"/>
        <v>0</v>
      </c>
      <c r="BV126" s="47">
        <f t="shared" si="115"/>
        <v>0.40499999999999997</v>
      </c>
      <c r="BW126" s="47">
        <f t="shared" si="87"/>
        <v>0</v>
      </c>
      <c r="BX126" s="47">
        <f t="shared" si="98"/>
        <v>3.9253077334760511</v>
      </c>
      <c r="BY126" s="47">
        <f t="shared" si="77"/>
        <v>19.574999999999999</v>
      </c>
      <c r="BZ126" s="47">
        <f t="shared" si="99"/>
        <v>4.05</v>
      </c>
      <c r="CA126" s="47">
        <f t="shared" si="91"/>
        <v>3</v>
      </c>
      <c r="CB126" s="47">
        <f t="shared" si="80"/>
        <v>8</v>
      </c>
      <c r="CC126" s="47">
        <v>1.2E-2</v>
      </c>
      <c r="CD126" s="47">
        <v>1.0080000000000002E-2</v>
      </c>
      <c r="CE126" s="47">
        <f>BE126/1000</f>
        <v>6.2099999999999994E-3</v>
      </c>
      <c r="CF126" s="47">
        <f t="shared" si="83"/>
        <v>0</v>
      </c>
      <c r="CG126" s="47">
        <f t="shared" si="112"/>
        <v>1.8592814371257482</v>
      </c>
      <c r="CH126" s="47">
        <f t="shared" si="85"/>
        <v>1.3583880461851936</v>
      </c>
      <c r="CI126" s="46"/>
      <c r="CJ126" s="46"/>
      <c r="CK126" s="47">
        <f t="shared" si="92"/>
        <v>0.7194940772430003</v>
      </c>
      <c r="CL126" s="46"/>
      <c r="CM126" s="46">
        <f t="shared" si="94"/>
        <v>0.15988757272066673</v>
      </c>
      <c r="CN126" s="22"/>
    </row>
    <row r="127" spans="1:92">
      <c r="A127" s="42">
        <v>1431</v>
      </c>
      <c r="B127" s="22"/>
      <c r="C127" s="34">
        <v>5.21</v>
      </c>
      <c r="D127" s="34">
        <v>10.5</v>
      </c>
      <c r="E127" s="22"/>
      <c r="F127" s="34">
        <v>4.38</v>
      </c>
      <c r="G127" s="34">
        <v>2.06</v>
      </c>
      <c r="H127" s="34">
        <v>1.6</v>
      </c>
      <c r="I127" s="34">
        <v>0.22</v>
      </c>
      <c r="J127" s="22"/>
      <c r="K127" s="22"/>
      <c r="L127" s="22"/>
      <c r="M127" s="34">
        <v>2.97</v>
      </c>
      <c r="N127" s="22"/>
      <c r="O127" s="22"/>
      <c r="P127" s="22"/>
      <c r="Q127" s="22"/>
      <c r="R127" s="22"/>
      <c r="S127" s="22"/>
      <c r="T127" s="34">
        <v>0.96</v>
      </c>
      <c r="U127" s="22"/>
      <c r="V127" s="34">
        <v>0.08</v>
      </c>
      <c r="W127" s="22"/>
      <c r="X127" s="22"/>
      <c r="Y127" s="34">
        <v>1.32</v>
      </c>
      <c r="Z127" s="22"/>
      <c r="AA127" s="34">
        <v>0.09</v>
      </c>
      <c r="AB127" s="34">
        <v>12.09</v>
      </c>
      <c r="AC127" s="34">
        <v>7.54</v>
      </c>
      <c r="AD127" s="34">
        <v>4.3499999999999996</v>
      </c>
      <c r="AE127" s="34">
        <v>0.9</v>
      </c>
      <c r="AF127" s="34"/>
      <c r="AG127" s="47">
        <f>4.5*C127/100</f>
        <v>0.23444999999999999</v>
      </c>
      <c r="AH127" s="47">
        <f t="shared" si="104"/>
        <v>0.1971</v>
      </c>
      <c r="AI127" s="47">
        <f t="shared" si="105"/>
        <v>9.2699999999999991E-2</v>
      </c>
      <c r="AJ127" s="47">
        <f>4.5*H127/100</f>
        <v>7.2000000000000008E-2</v>
      </c>
      <c r="AK127" s="47">
        <f>4.5*D127/100</f>
        <v>0.47249999999999998</v>
      </c>
      <c r="AL127" s="46"/>
      <c r="AM127" s="47">
        <f t="shared" si="97"/>
        <v>54.405000000000001</v>
      </c>
      <c r="AN127" s="47">
        <f t="shared" si="97"/>
        <v>33.93</v>
      </c>
      <c r="AO127" s="47">
        <f t="shared" si="97"/>
        <v>19.574999999999999</v>
      </c>
      <c r="AP127" s="47">
        <f t="shared" si="47"/>
        <v>0.99</v>
      </c>
      <c r="AQ127" s="47">
        <f t="shared" si="48"/>
        <v>0</v>
      </c>
      <c r="AR127" s="47">
        <f t="shared" si="49"/>
        <v>0</v>
      </c>
      <c r="AS127" s="47">
        <f t="shared" si="50"/>
        <v>0</v>
      </c>
      <c r="AT127" s="47">
        <f t="shared" si="51"/>
        <v>0.13364999999999999</v>
      </c>
      <c r="AU127" s="47">
        <f t="shared" si="52"/>
        <v>0</v>
      </c>
      <c r="AV127" s="47">
        <f t="shared" si="53"/>
        <v>0</v>
      </c>
      <c r="AW127" s="47">
        <f t="shared" si="54"/>
        <v>0</v>
      </c>
      <c r="AX127" s="47">
        <f t="shared" si="55"/>
        <v>0</v>
      </c>
      <c r="AY127" s="47">
        <f t="shared" si="56"/>
        <v>0</v>
      </c>
      <c r="AZ127" s="47">
        <f t="shared" si="57"/>
        <v>0</v>
      </c>
      <c r="BA127" s="47">
        <f t="shared" si="58"/>
        <v>4.3200000000000002E-2</v>
      </c>
      <c r="BB127" s="47">
        <f t="shared" si="59"/>
        <v>0</v>
      </c>
      <c r="BC127" s="47">
        <f t="shared" si="60"/>
        <v>0.36</v>
      </c>
      <c r="BD127" s="47">
        <f t="shared" si="61"/>
        <v>0</v>
      </c>
      <c r="BE127" s="47">
        <f t="shared" si="62"/>
        <v>0</v>
      </c>
      <c r="BF127" s="47">
        <f t="shared" si="63"/>
        <v>5.9400000000000001E-2</v>
      </c>
      <c r="BG127" s="47">
        <f t="shared" si="64"/>
        <v>0</v>
      </c>
      <c r="BH127" s="47">
        <f t="shared" si="65"/>
        <v>0.40499999999999997</v>
      </c>
      <c r="BI127" s="47">
        <v>0</v>
      </c>
      <c r="BJ127" s="47">
        <f t="shared" si="66"/>
        <v>4.05</v>
      </c>
      <c r="BK127" s="22"/>
      <c r="BL127" s="47">
        <f>AK127</f>
        <v>0.47249999999999998</v>
      </c>
      <c r="BM127" s="47">
        <f>AT127</f>
        <v>0.13364999999999999</v>
      </c>
      <c r="BN127" s="47">
        <f t="shared" si="114"/>
        <v>0.99</v>
      </c>
      <c r="BO127" s="47">
        <v>3</v>
      </c>
      <c r="BP127" s="47">
        <f t="shared" si="90"/>
        <v>0.99</v>
      </c>
      <c r="BQ127" s="47">
        <f>BA127</f>
        <v>4.3200000000000002E-2</v>
      </c>
      <c r="BR127" s="47">
        <v>0.3</v>
      </c>
      <c r="BS127" s="47">
        <v>8</v>
      </c>
      <c r="BT127" s="47">
        <f t="shared" si="86"/>
        <v>0</v>
      </c>
      <c r="BU127" s="47">
        <f t="shared" si="88"/>
        <v>0</v>
      </c>
      <c r="BV127" s="47">
        <f t="shared" si="115"/>
        <v>0.40499999999999997</v>
      </c>
      <c r="BW127" s="47">
        <f t="shared" si="87"/>
        <v>0.36</v>
      </c>
      <c r="BX127" s="47">
        <f t="shared" si="98"/>
        <v>3.9112188921594866</v>
      </c>
      <c r="BY127" s="47">
        <f t="shared" si="77"/>
        <v>19.574999999999999</v>
      </c>
      <c r="BZ127" s="47">
        <f t="shared" si="99"/>
        <v>4.05</v>
      </c>
      <c r="CA127" s="47">
        <f t="shared" si="91"/>
        <v>3</v>
      </c>
      <c r="CB127" s="47">
        <f t="shared" si="80"/>
        <v>8</v>
      </c>
      <c r="CC127" s="47">
        <v>1.2E-2</v>
      </c>
      <c r="CD127" s="47">
        <v>1.0080000000000002E-2</v>
      </c>
      <c r="CE127" s="47">
        <v>6.0000000000000001E-3</v>
      </c>
      <c r="CF127" s="47">
        <f t="shared" si="83"/>
        <v>5.9400000000000001E-2</v>
      </c>
      <c r="CG127" s="47">
        <f t="shared" si="112"/>
        <v>1.7964071856287427</v>
      </c>
      <c r="CH127" s="47">
        <f t="shared" si="85"/>
        <v>1.3583880461851936</v>
      </c>
      <c r="CI127" s="46"/>
      <c r="CJ127" s="46"/>
      <c r="CK127" s="47">
        <f t="shared" si="92"/>
        <v>0.68303505794041386</v>
      </c>
      <c r="CL127" s="46"/>
      <c r="CM127" s="46">
        <f t="shared" si="94"/>
        <v>0.15178556843120308</v>
      </c>
      <c r="CN127" s="22"/>
    </row>
    <row r="128" spans="1:92">
      <c r="A128" s="42">
        <v>1432</v>
      </c>
      <c r="B128" s="22"/>
      <c r="C128" s="22"/>
      <c r="D128" s="22"/>
      <c r="E128" s="22"/>
      <c r="F128" s="34">
        <v>3.31</v>
      </c>
      <c r="G128" s="34">
        <v>1.96</v>
      </c>
      <c r="H128" s="34">
        <v>2.13</v>
      </c>
      <c r="I128" s="34">
        <v>0.22</v>
      </c>
      <c r="J128" s="22"/>
      <c r="K128" s="22"/>
      <c r="L128" s="22"/>
      <c r="M128" s="34">
        <v>4.95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34">
        <v>0.09</v>
      </c>
      <c r="AB128" s="34">
        <v>12.09</v>
      </c>
      <c r="AC128" s="34">
        <v>7.54</v>
      </c>
      <c r="AD128" s="34">
        <v>4.3499999999999996</v>
      </c>
      <c r="AE128" s="34">
        <v>0.9</v>
      </c>
      <c r="AF128" s="34"/>
      <c r="AG128" s="46"/>
      <c r="AH128" s="47">
        <f t="shared" si="104"/>
        <v>0.14895</v>
      </c>
      <c r="AI128" s="47">
        <f t="shared" si="105"/>
        <v>8.8200000000000001E-2</v>
      </c>
      <c r="AJ128" s="47">
        <f>4.5*H128/100</f>
        <v>9.5849999999999991E-2</v>
      </c>
      <c r="AK128" s="46"/>
      <c r="AL128" s="46"/>
      <c r="AM128" s="47">
        <f t="shared" si="97"/>
        <v>54.405000000000001</v>
      </c>
      <c r="AN128" s="47">
        <f t="shared" si="97"/>
        <v>33.93</v>
      </c>
      <c r="AO128" s="47">
        <f t="shared" si="97"/>
        <v>19.574999999999999</v>
      </c>
      <c r="AP128" s="47">
        <f t="shared" si="47"/>
        <v>0.99</v>
      </c>
      <c r="AQ128" s="47">
        <f t="shared" si="48"/>
        <v>0</v>
      </c>
      <c r="AR128" s="47">
        <f t="shared" si="49"/>
        <v>0</v>
      </c>
      <c r="AS128" s="47">
        <f t="shared" si="50"/>
        <v>0</v>
      </c>
      <c r="AT128" s="47">
        <f t="shared" si="51"/>
        <v>0.22275000000000003</v>
      </c>
      <c r="AU128" s="47">
        <f t="shared" si="52"/>
        <v>0</v>
      </c>
      <c r="AV128" s="47">
        <f t="shared" si="53"/>
        <v>0</v>
      </c>
      <c r="AW128" s="47">
        <f t="shared" si="54"/>
        <v>0</v>
      </c>
      <c r="AX128" s="47">
        <f t="shared" si="55"/>
        <v>0</v>
      </c>
      <c r="AY128" s="47">
        <f t="shared" si="56"/>
        <v>0</v>
      </c>
      <c r="AZ128" s="47">
        <f t="shared" si="57"/>
        <v>0</v>
      </c>
      <c r="BA128" s="47">
        <f t="shared" si="58"/>
        <v>0</v>
      </c>
      <c r="BB128" s="47">
        <f t="shared" si="59"/>
        <v>0</v>
      </c>
      <c r="BC128" s="47">
        <f t="shared" si="60"/>
        <v>0</v>
      </c>
      <c r="BD128" s="47">
        <f t="shared" si="61"/>
        <v>0</v>
      </c>
      <c r="BE128" s="47">
        <f t="shared" si="62"/>
        <v>0</v>
      </c>
      <c r="BF128" s="47">
        <f t="shared" si="63"/>
        <v>0</v>
      </c>
      <c r="BG128" s="47">
        <f t="shared" si="64"/>
        <v>0</v>
      </c>
      <c r="BH128" s="47">
        <f t="shared" si="65"/>
        <v>0.40499999999999997</v>
      </c>
      <c r="BI128" s="47">
        <v>0</v>
      </c>
      <c r="BJ128" s="47">
        <f t="shared" si="66"/>
        <v>4.05</v>
      </c>
      <c r="BK128" s="22"/>
      <c r="BL128" s="47">
        <v>0.4</v>
      </c>
      <c r="BM128" s="47">
        <f>AT128</f>
        <v>0.22275000000000003</v>
      </c>
      <c r="BN128" s="47">
        <f t="shared" si="114"/>
        <v>0.99</v>
      </c>
      <c r="BO128" s="47">
        <v>3</v>
      </c>
      <c r="BP128" s="47">
        <f t="shared" si="90"/>
        <v>0.99</v>
      </c>
      <c r="BQ128" s="47">
        <v>4.3999999999999997E-2</v>
      </c>
      <c r="BR128" s="47">
        <v>0.3</v>
      </c>
      <c r="BS128" s="47">
        <v>8</v>
      </c>
      <c r="BT128" s="47">
        <f t="shared" si="86"/>
        <v>0</v>
      </c>
      <c r="BU128" s="47">
        <f t="shared" si="88"/>
        <v>0</v>
      </c>
      <c r="BV128" s="47">
        <f t="shared" si="115"/>
        <v>0.40499999999999997</v>
      </c>
      <c r="BW128" s="47">
        <f t="shared" si="87"/>
        <v>0</v>
      </c>
      <c r="BX128" s="47">
        <f t="shared" si="98"/>
        <v>3.8971300508429225</v>
      </c>
      <c r="BY128" s="47">
        <f t="shared" si="77"/>
        <v>19.574999999999999</v>
      </c>
      <c r="BZ128" s="47">
        <f t="shared" si="99"/>
        <v>4.05</v>
      </c>
      <c r="CA128" s="47">
        <f t="shared" si="91"/>
        <v>3</v>
      </c>
      <c r="CB128" s="47">
        <f t="shared" si="80"/>
        <v>8</v>
      </c>
      <c r="CC128" s="47">
        <v>1.2E-2</v>
      </c>
      <c r="CD128" s="47">
        <v>1.0080000000000002E-2</v>
      </c>
      <c r="CE128" s="47">
        <v>6.0000000000000001E-3</v>
      </c>
      <c r="CF128" s="47">
        <f t="shared" si="83"/>
        <v>0</v>
      </c>
      <c r="CG128" s="47">
        <f t="shared" si="112"/>
        <v>1.7964071856287427</v>
      </c>
      <c r="CH128" s="47">
        <f t="shared" si="85"/>
        <v>1.3583880461851936</v>
      </c>
      <c r="CI128" s="46"/>
      <c r="CJ128" s="46"/>
      <c r="CK128" s="47">
        <f t="shared" si="92"/>
        <v>0.66241115732424494</v>
      </c>
      <c r="CL128" s="46"/>
      <c r="CM128" s="46">
        <f t="shared" si="94"/>
        <v>0.14720247940538778</v>
      </c>
      <c r="CN128" s="22"/>
    </row>
    <row r="129" spans="1:92">
      <c r="A129" s="42">
        <v>1433</v>
      </c>
      <c r="B129" s="22"/>
      <c r="C129" s="22"/>
      <c r="D129" s="22"/>
      <c r="E129" s="22"/>
      <c r="F129" s="34">
        <v>2.79</v>
      </c>
      <c r="G129" s="22"/>
      <c r="H129" s="34">
        <v>1.6</v>
      </c>
      <c r="I129" s="34">
        <v>0.22</v>
      </c>
      <c r="J129" s="22"/>
      <c r="K129" s="22"/>
      <c r="L129" s="22"/>
      <c r="M129" s="22"/>
      <c r="N129" s="22"/>
      <c r="O129" s="22"/>
      <c r="P129" s="22"/>
      <c r="Q129" s="22"/>
      <c r="R129" s="34">
        <v>0.33</v>
      </c>
      <c r="S129" s="22"/>
      <c r="T129" s="22"/>
      <c r="U129" s="22"/>
      <c r="V129" s="22"/>
      <c r="W129" s="22"/>
      <c r="X129" s="22"/>
      <c r="Y129" s="22"/>
      <c r="Z129" s="22"/>
      <c r="AA129" s="34">
        <v>0.09</v>
      </c>
      <c r="AB129" s="34">
        <v>12.09</v>
      </c>
      <c r="AC129" s="34">
        <v>7.54</v>
      </c>
      <c r="AD129" s="34">
        <v>4.3499999999999996</v>
      </c>
      <c r="AE129" s="34">
        <v>0.9</v>
      </c>
      <c r="AF129" s="34"/>
      <c r="AG129" s="46"/>
      <c r="AH129" s="47">
        <f t="shared" ref="AH129:AH152" si="116">4.5*F129/100</f>
        <v>0.12554999999999999</v>
      </c>
      <c r="AI129" s="46"/>
      <c r="AJ129" s="47">
        <f>4.5*H129/100</f>
        <v>7.2000000000000008E-2</v>
      </c>
      <c r="AK129" s="46"/>
      <c r="AL129" s="46"/>
      <c r="AM129" s="47">
        <f t="shared" si="97"/>
        <v>54.405000000000001</v>
      </c>
      <c r="AN129" s="47">
        <f t="shared" si="97"/>
        <v>33.93</v>
      </c>
      <c r="AO129" s="47">
        <f t="shared" si="97"/>
        <v>19.574999999999999</v>
      </c>
      <c r="AP129" s="47">
        <f t="shared" si="47"/>
        <v>0.99</v>
      </c>
      <c r="AQ129" s="47">
        <f t="shared" si="48"/>
        <v>0</v>
      </c>
      <c r="AR129" s="47">
        <f t="shared" si="49"/>
        <v>0</v>
      </c>
      <c r="AS129" s="47">
        <f t="shared" si="50"/>
        <v>0</v>
      </c>
      <c r="AT129" s="47">
        <f t="shared" si="51"/>
        <v>0</v>
      </c>
      <c r="AU129" s="47">
        <f t="shared" si="52"/>
        <v>0</v>
      </c>
      <c r="AV129" s="47">
        <f t="shared" si="53"/>
        <v>0</v>
      </c>
      <c r="AW129" s="47">
        <f t="shared" si="54"/>
        <v>0</v>
      </c>
      <c r="AX129" s="47">
        <f t="shared" si="55"/>
        <v>0</v>
      </c>
      <c r="AY129" s="47">
        <f t="shared" si="56"/>
        <v>0</v>
      </c>
      <c r="AZ129" s="47">
        <f t="shared" si="57"/>
        <v>0</v>
      </c>
      <c r="BA129" s="47">
        <f t="shared" si="58"/>
        <v>0</v>
      </c>
      <c r="BB129" s="47">
        <f t="shared" si="59"/>
        <v>0</v>
      </c>
      <c r="BC129" s="47">
        <f t="shared" si="60"/>
        <v>0</v>
      </c>
      <c r="BD129" s="47">
        <f t="shared" si="61"/>
        <v>0</v>
      </c>
      <c r="BE129" s="47">
        <f t="shared" si="62"/>
        <v>0</v>
      </c>
      <c r="BF129" s="47">
        <f t="shared" si="63"/>
        <v>0</v>
      </c>
      <c r="BG129" s="47">
        <f t="shared" si="64"/>
        <v>0</v>
      </c>
      <c r="BH129" s="47">
        <f t="shared" si="65"/>
        <v>0.40499999999999997</v>
      </c>
      <c r="BI129" s="47">
        <v>0</v>
      </c>
      <c r="BJ129" s="47">
        <f t="shared" si="66"/>
        <v>4.05</v>
      </c>
      <c r="BK129" s="22"/>
      <c r="BL129" s="47">
        <v>0.4</v>
      </c>
      <c r="BM129" s="47">
        <v>0.26</v>
      </c>
      <c r="BN129" s="47">
        <f t="shared" si="114"/>
        <v>0.99</v>
      </c>
      <c r="BO129" s="47">
        <v>3</v>
      </c>
      <c r="BP129" s="47">
        <f t="shared" si="90"/>
        <v>0.99</v>
      </c>
      <c r="BQ129" s="47">
        <v>4.3999999999999997E-2</v>
      </c>
      <c r="BR129" s="47">
        <v>0.3</v>
      </c>
      <c r="BS129" s="47">
        <v>8</v>
      </c>
      <c r="BT129" s="47">
        <f t="shared" si="86"/>
        <v>0</v>
      </c>
      <c r="BU129" s="47">
        <f t="shared" si="88"/>
        <v>0</v>
      </c>
      <c r="BV129" s="47">
        <f t="shared" si="115"/>
        <v>0.40499999999999997</v>
      </c>
      <c r="BW129" s="47">
        <f t="shared" si="87"/>
        <v>0</v>
      </c>
      <c r="BX129" s="47">
        <f t="shared" ref="BX129:BX160" si="117">BX$96-(A129-1400)*(BX$96-BX$197)/101</f>
        <v>3.8830412095263585</v>
      </c>
      <c r="BY129" s="47">
        <f t="shared" si="77"/>
        <v>19.574999999999999</v>
      </c>
      <c r="BZ129" s="47">
        <f t="shared" si="99"/>
        <v>4.05</v>
      </c>
      <c r="CA129" s="47">
        <f t="shared" si="91"/>
        <v>3</v>
      </c>
      <c r="CB129" s="47">
        <f t="shared" si="80"/>
        <v>8</v>
      </c>
      <c r="CC129" s="47">
        <v>1.2E-2</v>
      </c>
      <c r="CD129" s="47">
        <v>1.0080000000000002E-2</v>
      </c>
      <c r="CE129" s="47">
        <v>6.0000000000000001E-3</v>
      </c>
      <c r="CF129" s="47">
        <f t="shared" si="83"/>
        <v>0</v>
      </c>
      <c r="CG129" s="47">
        <f t="shared" si="112"/>
        <v>1.7964071856287427</v>
      </c>
      <c r="CH129" s="47">
        <f t="shared" si="85"/>
        <v>1.3583880461851936</v>
      </c>
      <c r="CI129" s="46"/>
      <c r="CJ129" s="46"/>
      <c r="CK129" s="47">
        <f t="shared" si="92"/>
        <v>0.66699147703688633</v>
      </c>
      <c r="CL129" s="46"/>
      <c r="CM129" s="46">
        <f t="shared" si="94"/>
        <v>0.1482203282304192</v>
      </c>
      <c r="CN129" s="22"/>
    </row>
    <row r="130" spans="1:92">
      <c r="A130" s="42">
        <v>1434</v>
      </c>
      <c r="B130" s="22"/>
      <c r="C130" s="22"/>
      <c r="D130" s="22"/>
      <c r="E130" s="22"/>
      <c r="F130" s="34">
        <v>3</v>
      </c>
      <c r="G130" s="34">
        <v>2.38</v>
      </c>
      <c r="H130" s="34">
        <v>2.25</v>
      </c>
      <c r="I130" s="34">
        <v>0.22</v>
      </c>
      <c r="J130" s="22"/>
      <c r="K130" s="22"/>
      <c r="L130" s="22"/>
      <c r="M130" s="22"/>
      <c r="N130" s="22"/>
      <c r="O130" s="22"/>
      <c r="P130" s="22"/>
      <c r="Q130" s="34">
        <v>0.41</v>
      </c>
      <c r="R130" s="22"/>
      <c r="S130" s="22"/>
      <c r="T130" s="22"/>
      <c r="U130" s="22"/>
      <c r="V130" s="34">
        <v>0.09</v>
      </c>
      <c r="W130" s="22"/>
      <c r="X130" s="22"/>
      <c r="Y130" s="22"/>
      <c r="Z130" s="22"/>
      <c r="AA130" s="34">
        <v>0.09</v>
      </c>
      <c r="AB130" s="34">
        <v>12.09</v>
      </c>
      <c r="AC130" s="34">
        <v>7.54</v>
      </c>
      <c r="AD130" s="34">
        <v>4.3499999999999996</v>
      </c>
      <c r="AE130" s="34">
        <v>0.9</v>
      </c>
      <c r="AF130" s="34"/>
      <c r="AG130" s="46"/>
      <c r="AH130" s="47">
        <f t="shared" si="116"/>
        <v>0.13500000000000001</v>
      </c>
      <c r="AI130" s="47">
        <f t="shared" ref="AI130:AI137" si="118">4.5*G130/100</f>
        <v>0.10709999999999999</v>
      </c>
      <c r="AJ130" s="47">
        <f>4.5*H130/100</f>
        <v>0.10125000000000001</v>
      </c>
      <c r="AK130" s="46"/>
      <c r="AL130" s="46"/>
      <c r="AM130" s="47">
        <f t="shared" si="97"/>
        <v>54.405000000000001</v>
      </c>
      <c r="AN130" s="47">
        <f t="shared" si="97"/>
        <v>33.93</v>
      </c>
      <c r="AO130" s="47">
        <f t="shared" si="97"/>
        <v>19.574999999999999</v>
      </c>
      <c r="AP130" s="47">
        <f t="shared" si="47"/>
        <v>0.99</v>
      </c>
      <c r="AQ130" s="47">
        <f t="shared" si="48"/>
        <v>0</v>
      </c>
      <c r="AR130" s="47">
        <f t="shared" si="49"/>
        <v>0</v>
      </c>
      <c r="AS130" s="47">
        <f t="shared" si="50"/>
        <v>0</v>
      </c>
      <c r="AT130" s="47">
        <f t="shared" si="51"/>
        <v>0</v>
      </c>
      <c r="AU130" s="47">
        <f t="shared" si="52"/>
        <v>0</v>
      </c>
      <c r="AV130" s="47">
        <f t="shared" si="53"/>
        <v>0</v>
      </c>
      <c r="AW130" s="47">
        <f t="shared" si="54"/>
        <v>0</v>
      </c>
      <c r="AX130" s="47">
        <f t="shared" si="55"/>
        <v>1.845</v>
      </c>
      <c r="AY130" s="47">
        <f t="shared" si="56"/>
        <v>0</v>
      </c>
      <c r="AZ130" s="47">
        <f t="shared" si="57"/>
        <v>0</v>
      </c>
      <c r="BA130" s="47">
        <f t="shared" si="58"/>
        <v>0</v>
      </c>
      <c r="BB130" s="47">
        <f t="shared" si="59"/>
        <v>0</v>
      </c>
      <c r="BC130" s="47">
        <f t="shared" si="60"/>
        <v>0.40499999999999997</v>
      </c>
      <c r="BD130" s="47">
        <f t="shared" si="61"/>
        <v>0</v>
      </c>
      <c r="BE130" s="47">
        <f t="shared" si="62"/>
        <v>0</v>
      </c>
      <c r="BF130" s="47">
        <f t="shared" si="63"/>
        <v>0</v>
      </c>
      <c r="BG130" s="47">
        <f t="shared" si="64"/>
        <v>0</v>
      </c>
      <c r="BH130" s="47">
        <f t="shared" si="65"/>
        <v>0.40499999999999997</v>
      </c>
      <c r="BI130" s="47">
        <v>0</v>
      </c>
      <c r="BJ130" s="47">
        <f t="shared" si="66"/>
        <v>4.05</v>
      </c>
      <c r="BK130" s="22"/>
      <c r="BL130" s="47">
        <v>0.4</v>
      </c>
      <c r="BM130" s="47">
        <v>0.26</v>
      </c>
      <c r="BN130" s="47">
        <f t="shared" si="114"/>
        <v>0.99</v>
      </c>
      <c r="BO130" s="47">
        <v>3</v>
      </c>
      <c r="BP130" s="47">
        <f t="shared" si="90"/>
        <v>0.99</v>
      </c>
      <c r="BQ130" s="47">
        <v>4.3999999999999997E-2</v>
      </c>
      <c r="BR130" s="47">
        <v>0.3</v>
      </c>
      <c r="BS130" s="47">
        <v>8</v>
      </c>
      <c r="BT130" s="47">
        <f t="shared" si="86"/>
        <v>0</v>
      </c>
      <c r="BU130" s="47">
        <f t="shared" si="88"/>
        <v>0</v>
      </c>
      <c r="BV130" s="47">
        <f t="shared" si="115"/>
        <v>0.40499999999999997</v>
      </c>
      <c r="BW130" s="47">
        <f t="shared" si="87"/>
        <v>0.40499999999999997</v>
      </c>
      <c r="BX130" s="47">
        <f t="shared" si="117"/>
        <v>3.8689523682097944</v>
      </c>
      <c r="BY130" s="47">
        <f t="shared" si="77"/>
        <v>19.574999999999999</v>
      </c>
      <c r="BZ130" s="47">
        <f t="shared" si="99"/>
        <v>4.05</v>
      </c>
      <c r="CA130" s="47">
        <f t="shared" si="91"/>
        <v>3</v>
      </c>
      <c r="CB130" s="47">
        <f t="shared" si="80"/>
        <v>8</v>
      </c>
      <c r="CC130" s="47">
        <v>1.2E-2</v>
      </c>
      <c r="CD130" s="47">
        <v>1.0080000000000002E-2</v>
      </c>
      <c r="CE130" s="47">
        <v>6.0000000000000001E-3</v>
      </c>
      <c r="CF130" s="47">
        <f t="shared" si="83"/>
        <v>0</v>
      </c>
      <c r="CG130" s="47">
        <f t="shared" si="112"/>
        <v>1.7964071856287427</v>
      </c>
      <c r="CH130" s="47">
        <f t="shared" si="85"/>
        <v>1.3583880461851936</v>
      </c>
      <c r="CI130" s="46"/>
      <c r="CJ130" s="46"/>
      <c r="CK130" s="47">
        <f t="shared" si="92"/>
        <v>0.66690318806107307</v>
      </c>
      <c r="CL130" s="46"/>
      <c r="CM130" s="46">
        <f t="shared" si="94"/>
        <v>0.14820070845801625</v>
      </c>
      <c r="CN130" s="22"/>
    </row>
    <row r="131" spans="1:92">
      <c r="A131" s="42">
        <v>1435</v>
      </c>
      <c r="B131" s="22"/>
      <c r="C131" s="22"/>
      <c r="D131" s="22"/>
      <c r="E131" s="22"/>
      <c r="F131" s="34">
        <v>2.94</v>
      </c>
      <c r="G131" s="34">
        <v>1.86</v>
      </c>
      <c r="H131" s="34">
        <v>1.51</v>
      </c>
      <c r="I131" s="34">
        <v>0.22</v>
      </c>
      <c r="J131" s="22"/>
      <c r="K131" s="22"/>
      <c r="L131" s="22"/>
      <c r="M131" s="34">
        <v>7.01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34">
        <v>0.09</v>
      </c>
      <c r="AB131" s="34">
        <v>12.09</v>
      </c>
      <c r="AC131" s="34">
        <v>7.54</v>
      </c>
      <c r="AD131" s="34">
        <v>4.3499999999999996</v>
      </c>
      <c r="AE131" s="34">
        <v>0.9</v>
      </c>
      <c r="AF131" s="34"/>
      <c r="AG131" s="46"/>
      <c r="AH131" s="47">
        <f t="shared" si="116"/>
        <v>0.1323</v>
      </c>
      <c r="AI131" s="47">
        <f t="shared" si="118"/>
        <v>8.3700000000000011E-2</v>
      </c>
      <c r="AJ131" s="47">
        <f>4.5*H131/100</f>
        <v>6.7949999999999997E-2</v>
      </c>
      <c r="AK131" s="46"/>
      <c r="AL131" s="46"/>
      <c r="AM131" s="47">
        <f t="shared" si="97"/>
        <v>54.405000000000001</v>
      </c>
      <c r="AN131" s="47">
        <f t="shared" si="97"/>
        <v>33.93</v>
      </c>
      <c r="AO131" s="47">
        <f t="shared" si="97"/>
        <v>19.574999999999999</v>
      </c>
      <c r="AP131" s="47">
        <f t="shared" si="47"/>
        <v>0.99</v>
      </c>
      <c r="AQ131" s="47">
        <f t="shared" si="48"/>
        <v>0</v>
      </c>
      <c r="AR131" s="47">
        <f t="shared" si="49"/>
        <v>0</v>
      </c>
      <c r="AS131" s="47">
        <f t="shared" si="50"/>
        <v>0</v>
      </c>
      <c r="AT131" s="47">
        <f t="shared" si="51"/>
        <v>0.31545000000000001</v>
      </c>
      <c r="AU131" s="47">
        <f t="shared" si="52"/>
        <v>0</v>
      </c>
      <c r="AV131" s="47">
        <f t="shared" si="53"/>
        <v>0</v>
      </c>
      <c r="AW131" s="47">
        <f t="shared" si="54"/>
        <v>0</v>
      </c>
      <c r="AX131" s="47">
        <f t="shared" si="55"/>
        <v>0</v>
      </c>
      <c r="AY131" s="47">
        <f t="shared" si="56"/>
        <v>0</v>
      </c>
      <c r="AZ131" s="47">
        <f t="shared" si="57"/>
        <v>0</v>
      </c>
      <c r="BA131" s="47">
        <f t="shared" si="58"/>
        <v>0</v>
      </c>
      <c r="BB131" s="47">
        <f t="shared" si="59"/>
        <v>0</v>
      </c>
      <c r="BC131" s="47">
        <f t="shared" si="60"/>
        <v>0</v>
      </c>
      <c r="BD131" s="47">
        <f t="shared" si="61"/>
        <v>0</v>
      </c>
      <c r="BE131" s="47">
        <f t="shared" si="62"/>
        <v>0</v>
      </c>
      <c r="BF131" s="47">
        <f t="shared" si="63"/>
        <v>0</v>
      </c>
      <c r="BG131" s="47">
        <f t="shared" si="64"/>
        <v>0</v>
      </c>
      <c r="BH131" s="47">
        <f t="shared" si="65"/>
        <v>0.40499999999999997</v>
      </c>
      <c r="BI131" s="47">
        <v>0</v>
      </c>
      <c r="BJ131" s="47">
        <f t="shared" si="66"/>
        <v>4.05</v>
      </c>
      <c r="BK131" s="22"/>
      <c r="BL131" s="47">
        <v>0.4</v>
      </c>
      <c r="BM131" s="47">
        <f>AT131</f>
        <v>0.31545000000000001</v>
      </c>
      <c r="BN131" s="47">
        <f t="shared" si="114"/>
        <v>0.99</v>
      </c>
      <c r="BO131" s="47">
        <v>3</v>
      </c>
      <c r="BP131" s="47">
        <f t="shared" si="90"/>
        <v>0.99</v>
      </c>
      <c r="BQ131" s="47">
        <v>4.3999999999999997E-2</v>
      </c>
      <c r="BR131" s="47">
        <v>0.3</v>
      </c>
      <c r="BS131" s="47">
        <v>8</v>
      </c>
      <c r="BT131" s="47">
        <f t="shared" si="86"/>
        <v>0</v>
      </c>
      <c r="BU131" s="47">
        <f t="shared" si="88"/>
        <v>0</v>
      </c>
      <c r="BV131" s="47">
        <f t="shared" si="115"/>
        <v>0.40499999999999997</v>
      </c>
      <c r="BW131" s="47">
        <f t="shared" si="87"/>
        <v>0</v>
      </c>
      <c r="BX131" s="47">
        <f t="shared" si="117"/>
        <v>3.8548635268932303</v>
      </c>
      <c r="BY131" s="47">
        <f t="shared" si="77"/>
        <v>19.574999999999999</v>
      </c>
      <c r="BZ131" s="47">
        <f t="shared" si="99"/>
        <v>4.05</v>
      </c>
      <c r="CA131" s="47">
        <f t="shared" si="91"/>
        <v>3</v>
      </c>
      <c r="CB131" s="47">
        <f t="shared" si="80"/>
        <v>8</v>
      </c>
      <c r="CC131" s="47">
        <v>1.2E-2</v>
      </c>
      <c r="CD131" s="47">
        <v>1.0080000000000002E-2</v>
      </c>
      <c r="CE131" s="47">
        <v>6.0000000000000001E-3</v>
      </c>
      <c r="CF131" s="47">
        <f t="shared" si="83"/>
        <v>0</v>
      </c>
      <c r="CG131" s="47">
        <f t="shared" si="112"/>
        <v>1.7964071856287427</v>
      </c>
      <c r="CH131" s="47">
        <f t="shared" si="85"/>
        <v>1.3583880461851936</v>
      </c>
      <c r="CI131" s="46"/>
      <c r="CJ131" s="46"/>
      <c r="CK131" s="47">
        <f t="shared" si="92"/>
        <v>0.67376454611277137</v>
      </c>
      <c r="CL131" s="46"/>
      <c r="CM131" s="46">
        <f t="shared" si="94"/>
        <v>0.14972545469172696</v>
      </c>
      <c r="CN131" s="22"/>
    </row>
    <row r="132" spans="1:92">
      <c r="A132" s="42">
        <v>1436</v>
      </c>
      <c r="B132" s="22"/>
      <c r="C132" s="22"/>
      <c r="D132" s="22"/>
      <c r="E132" s="22"/>
      <c r="F132" s="34">
        <v>3.1</v>
      </c>
      <c r="G132" s="34">
        <v>2.38</v>
      </c>
      <c r="H132" s="22"/>
      <c r="I132" s="34">
        <v>0.22</v>
      </c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34">
        <v>0.09</v>
      </c>
      <c r="AB132" s="34">
        <v>12.09</v>
      </c>
      <c r="AC132" s="34">
        <v>7.54</v>
      </c>
      <c r="AD132" s="34">
        <v>4.3499999999999996</v>
      </c>
      <c r="AE132" s="34">
        <v>0.9</v>
      </c>
      <c r="AF132" s="34"/>
      <c r="AG132" s="46"/>
      <c r="AH132" s="47">
        <f t="shared" si="116"/>
        <v>0.13950000000000001</v>
      </c>
      <c r="AI132" s="47">
        <f t="shared" si="118"/>
        <v>0.10709999999999999</v>
      </c>
      <c r="AJ132" s="46"/>
      <c r="AK132" s="46"/>
      <c r="AL132" s="46"/>
      <c r="AM132" s="47">
        <f t="shared" si="97"/>
        <v>54.405000000000001</v>
      </c>
      <c r="AN132" s="47">
        <f t="shared" si="97"/>
        <v>33.93</v>
      </c>
      <c r="AO132" s="47">
        <f t="shared" si="97"/>
        <v>19.574999999999999</v>
      </c>
      <c r="AP132" s="47">
        <f t="shared" si="47"/>
        <v>0.99</v>
      </c>
      <c r="AQ132" s="47">
        <f t="shared" si="48"/>
        <v>0</v>
      </c>
      <c r="AR132" s="47">
        <f t="shared" si="49"/>
        <v>0</v>
      </c>
      <c r="AS132" s="47">
        <f t="shared" si="50"/>
        <v>0</v>
      </c>
      <c r="AT132" s="47">
        <f t="shared" si="51"/>
        <v>0</v>
      </c>
      <c r="AU132" s="47">
        <f t="shared" si="52"/>
        <v>0</v>
      </c>
      <c r="AV132" s="47">
        <f t="shared" si="53"/>
        <v>0</v>
      </c>
      <c r="AW132" s="47">
        <f t="shared" si="54"/>
        <v>0</v>
      </c>
      <c r="AX132" s="47">
        <f t="shared" si="55"/>
        <v>0</v>
      </c>
      <c r="AY132" s="47">
        <f t="shared" si="56"/>
        <v>0</v>
      </c>
      <c r="AZ132" s="47">
        <f t="shared" si="57"/>
        <v>0</v>
      </c>
      <c r="BA132" s="47">
        <f t="shared" si="58"/>
        <v>0</v>
      </c>
      <c r="BB132" s="47">
        <f t="shared" si="59"/>
        <v>0</v>
      </c>
      <c r="BC132" s="47">
        <f t="shared" si="60"/>
        <v>0</v>
      </c>
      <c r="BD132" s="47">
        <f t="shared" si="61"/>
        <v>0</v>
      </c>
      <c r="BE132" s="47">
        <f t="shared" si="62"/>
        <v>0</v>
      </c>
      <c r="BF132" s="47">
        <f t="shared" si="63"/>
        <v>0</v>
      </c>
      <c r="BG132" s="47">
        <f t="shared" si="64"/>
        <v>0</v>
      </c>
      <c r="BH132" s="47">
        <f t="shared" si="65"/>
        <v>0.40499999999999997</v>
      </c>
      <c r="BI132" s="47">
        <v>0</v>
      </c>
      <c r="BJ132" s="47">
        <f t="shared" si="66"/>
        <v>4.05</v>
      </c>
      <c r="BK132" s="22"/>
      <c r="BL132" s="47">
        <v>0.4</v>
      </c>
      <c r="BM132" s="47">
        <v>0.32</v>
      </c>
      <c r="BN132" s="47">
        <f t="shared" si="114"/>
        <v>0.99</v>
      </c>
      <c r="BO132" s="47">
        <v>3</v>
      </c>
      <c r="BP132" s="47">
        <f t="shared" si="90"/>
        <v>0.99</v>
      </c>
      <c r="BQ132" s="47">
        <v>4.3999999999999997E-2</v>
      </c>
      <c r="BR132" s="47">
        <v>0.3</v>
      </c>
      <c r="BS132" s="47">
        <v>8</v>
      </c>
      <c r="BT132" s="47">
        <f t="shared" si="86"/>
        <v>0</v>
      </c>
      <c r="BU132" s="47">
        <f t="shared" si="88"/>
        <v>0</v>
      </c>
      <c r="BV132" s="47">
        <f t="shared" si="115"/>
        <v>0.40499999999999997</v>
      </c>
      <c r="BW132" s="47">
        <f t="shared" si="87"/>
        <v>0</v>
      </c>
      <c r="BX132" s="47">
        <f t="shared" si="117"/>
        <v>3.8407746855766662</v>
      </c>
      <c r="BY132" s="47">
        <f t="shared" si="77"/>
        <v>19.574999999999999</v>
      </c>
      <c r="BZ132" s="47">
        <f t="shared" si="99"/>
        <v>4.05</v>
      </c>
      <c r="CA132" s="47">
        <f t="shared" si="91"/>
        <v>3</v>
      </c>
      <c r="CB132" s="47">
        <f t="shared" si="80"/>
        <v>8</v>
      </c>
      <c r="CC132" s="47">
        <v>1.2E-2</v>
      </c>
      <c r="CD132" s="47">
        <v>1.0080000000000002E-2</v>
      </c>
      <c r="CE132" s="47">
        <v>6.0000000000000001E-3</v>
      </c>
      <c r="CF132" s="47">
        <f t="shared" si="83"/>
        <v>0</v>
      </c>
      <c r="CG132" s="47">
        <f t="shared" si="112"/>
        <v>1.7964071856287427</v>
      </c>
      <c r="CH132" s="47">
        <f t="shared" si="85"/>
        <v>1.3583880461851936</v>
      </c>
      <c r="CI132" s="46"/>
      <c r="CJ132" s="46"/>
      <c r="CK132" s="47">
        <f t="shared" si="92"/>
        <v>0.67424651672172253</v>
      </c>
      <c r="CL132" s="46"/>
      <c r="CM132" s="46">
        <f t="shared" si="94"/>
        <v>0.14983255927149389</v>
      </c>
      <c r="CN132" s="22"/>
    </row>
    <row r="133" spans="1:92">
      <c r="A133" s="42">
        <v>1437</v>
      </c>
      <c r="B133" s="22"/>
      <c r="C133" s="34">
        <v>3.6</v>
      </c>
      <c r="D133" s="34">
        <v>8</v>
      </c>
      <c r="E133" s="22"/>
      <c r="F133" s="34">
        <v>2.71</v>
      </c>
      <c r="G133" s="34">
        <v>2.79</v>
      </c>
      <c r="H133" s="34">
        <v>2.08</v>
      </c>
      <c r="I133" s="34">
        <v>0.22</v>
      </c>
      <c r="J133" s="22"/>
      <c r="K133" s="34">
        <v>7.0000000000000007E-2</v>
      </c>
      <c r="L133" s="22"/>
      <c r="M133" s="22"/>
      <c r="N133" s="22"/>
      <c r="O133" s="22"/>
      <c r="P133" s="22"/>
      <c r="Q133" s="34">
        <v>0.47</v>
      </c>
      <c r="R133" s="22"/>
      <c r="S133" s="22"/>
      <c r="T133" s="22"/>
      <c r="U133" s="22"/>
      <c r="V133" s="22"/>
      <c r="W133" s="22"/>
      <c r="X133" s="22"/>
      <c r="Y133" s="22"/>
      <c r="Z133" s="22"/>
      <c r="AA133" s="34">
        <v>0.09</v>
      </c>
      <c r="AB133" s="34">
        <v>12.09</v>
      </c>
      <c r="AC133" s="34">
        <v>7.54</v>
      </c>
      <c r="AD133" s="34">
        <v>4.3499999999999996</v>
      </c>
      <c r="AE133" s="34">
        <v>0.9</v>
      </c>
      <c r="AF133" s="34"/>
      <c r="AG133" s="47">
        <f>4.5*C133/100</f>
        <v>0.16200000000000001</v>
      </c>
      <c r="AH133" s="47">
        <f t="shared" si="116"/>
        <v>0.12195</v>
      </c>
      <c r="AI133" s="47">
        <f t="shared" si="118"/>
        <v>0.12554999999999999</v>
      </c>
      <c r="AJ133" s="47">
        <f>4.5*H133/100</f>
        <v>9.3599999999999989E-2</v>
      </c>
      <c r="AK133" s="47">
        <f>4.5*D133/100</f>
        <v>0.36</v>
      </c>
      <c r="AL133" s="46"/>
      <c r="AM133" s="47">
        <f t="shared" si="97"/>
        <v>54.405000000000001</v>
      </c>
      <c r="AN133" s="47">
        <f t="shared" si="97"/>
        <v>33.93</v>
      </c>
      <c r="AO133" s="47">
        <f t="shared" si="97"/>
        <v>19.574999999999999</v>
      </c>
      <c r="AP133" s="47">
        <f t="shared" si="47"/>
        <v>0.99</v>
      </c>
      <c r="AQ133" s="47">
        <f t="shared" si="48"/>
        <v>0</v>
      </c>
      <c r="AR133" s="47">
        <f t="shared" si="49"/>
        <v>0.31500000000000006</v>
      </c>
      <c r="AS133" s="47">
        <f t="shared" si="50"/>
        <v>0</v>
      </c>
      <c r="AT133" s="47">
        <f t="shared" si="51"/>
        <v>0</v>
      </c>
      <c r="AU133" s="47">
        <f t="shared" si="52"/>
        <v>0</v>
      </c>
      <c r="AV133" s="47">
        <f t="shared" si="53"/>
        <v>0</v>
      </c>
      <c r="AW133" s="47">
        <f t="shared" si="54"/>
        <v>0</v>
      </c>
      <c r="AX133" s="47">
        <f t="shared" si="55"/>
        <v>2.1149999999999998</v>
      </c>
      <c r="AY133" s="47">
        <f t="shared" si="56"/>
        <v>0</v>
      </c>
      <c r="AZ133" s="47">
        <f t="shared" si="57"/>
        <v>0</v>
      </c>
      <c r="BA133" s="47">
        <f t="shared" si="58"/>
        <v>0</v>
      </c>
      <c r="BB133" s="47">
        <f t="shared" si="59"/>
        <v>0</v>
      </c>
      <c r="BC133" s="47">
        <f t="shared" si="60"/>
        <v>0</v>
      </c>
      <c r="BD133" s="47">
        <f t="shared" si="61"/>
        <v>0</v>
      </c>
      <c r="BE133" s="47">
        <f t="shared" si="62"/>
        <v>0</v>
      </c>
      <c r="BF133" s="47">
        <f t="shared" si="63"/>
        <v>0</v>
      </c>
      <c r="BG133" s="47">
        <f t="shared" si="64"/>
        <v>0</v>
      </c>
      <c r="BH133" s="47">
        <f t="shared" si="65"/>
        <v>0.40499999999999997</v>
      </c>
      <c r="BI133" s="47">
        <v>0</v>
      </c>
      <c r="BJ133" s="47">
        <f t="shared" si="66"/>
        <v>4.05</v>
      </c>
      <c r="BK133" s="22"/>
      <c r="BL133" s="47">
        <f>AK133</f>
        <v>0.36</v>
      </c>
      <c r="BM133" s="47">
        <v>0.32</v>
      </c>
      <c r="BN133" s="47">
        <f t="shared" si="114"/>
        <v>0.99</v>
      </c>
      <c r="BO133" s="47">
        <v>3</v>
      </c>
      <c r="BP133" s="47">
        <f t="shared" si="90"/>
        <v>0.99</v>
      </c>
      <c r="BQ133" s="47">
        <v>4.3999999999999997E-2</v>
      </c>
      <c r="BR133" s="47">
        <f>AR133</f>
        <v>0.31500000000000006</v>
      </c>
      <c r="BS133" s="47">
        <v>8</v>
      </c>
      <c r="BT133" s="47">
        <f t="shared" si="86"/>
        <v>0</v>
      </c>
      <c r="BU133" s="47">
        <f t="shared" si="88"/>
        <v>0</v>
      </c>
      <c r="BV133" s="47">
        <f t="shared" si="115"/>
        <v>0.40499999999999997</v>
      </c>
      <c r="BW133" s="47">
        <f t="shared" si="87"/>
        <v>0</v>
      </c>
      <c r="BX133" s="47">
        <f t="shared" si="117"/>
        <v>3.8266858442601022</v>
      </c>
      <c r="BY133" s="47">
        <f t="shared" si="77"/>
        <v>19.574999999999999</v>
      </c>
      <c r="BZ133" s="47">
        <f t="shared" si="99"/>
        <v>4.05</v>
      </c>
      <c r="CA133" s="47">
        <f t="shared" si="91"/>
        <v>3</v>
      </c>
      <c r="CB133" s="47">
        <f t="shared" si="80"/>
        <v>8</v>
      </c>
      <c r="CC133" s="47">
        <v>1.2E-2</v>
      </c>
      <c r="CD133" s="47">
        <v>1.0080000000000002E-2</v>
      </c>
      <c r="CE133" s="47">
        <v>6.0000000000000001E-3</v>
      </c>
      <c r="CF133" s="47">
        <f t="shared" si="83"/>
        <v>0</v>
      </c>
      <c r="CG133" s="47">
        <f t="shared" si="112"/>
        <v>1.7964071856287427</v>
      </c>
      <c r="CH133" s="47">
        <f t="shared" si="85"/>
        <v>1.3583880461851936</v>
      </c>
      <c r="CI133" s="46"/>
      <c r="CJ133" s="46"/>
      <c r="CK133" s="47">
        <f t="shared" si="92"/>
        <v>0.65661177898393319</v>
      </c>
      <c r="CL133" s="46"/>
      <c r="CM133" s="46">
        <f t="shared" si="94"/>
        <v>0.14591372866309626</v>
      </c>
      <c r="CN133" s="22"/>
    </row>
    <row r="134" spans="1:92">
      <c r="A134" s="42">
        <v>1438</v>
      </c>
      <c r="B134" s="22"/>
      <c r="C134" s="22"/>
      <c r="D134" s="22"/>
      <c r="E134" s="22"/>
      <c r="F134" s="34">
        <v>4.6500000000000004</v>
      </c>
      <c r="G134" s="34">
        <v>3.92</v>
      </c>
      <c r="H134" s="34">
        <v>3.02</v>
      </c>
      <c r="I134" s="34">
        <v>0.22</v>
      </c>
      <c r="J134" s="22"/>
      <c r="K134" s="34">
        <v>5.7000000000000002E-2</v>
      </c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34">
        <v>0.09</v>
      </c>
      <c r="AB134" s="34">
        <v>12.09</v>
      </c>
      <c r="AC134" s="34">
        <v>7.54</v>
      </c>
      <c r="AD134" s="34">
        <v>4.3499999999999996</v>
      </c>
      <c r="AE134" s="34">
        <v>0.9</v>
      </c>
      <c r="AF134" s="34"/>
      <c r="AG134" s="46"/>
      <c r="AH134" s="47">
        <f t="shared" si="116"/>
        <v>0.20925000000000002</v>
      </c>
      <c r="AI134" s="47">
        <f t="shared" si="118"/>
        <v>0.1764</v>
      </c>
      <c r="AJ134" s="47">
        <f>4.5*H134/100</f>
        <v>0.13589999999999999</v>
      </c>
      <c r="AK134" s="46"/>
      <c r="AL134" s="46"/>
      <c r="AM134" s="47">
        <f t="shared" si="97"/>
        <v>54.405000000000001</v>
      </c>
      <c r="AN134" s="47">
        <f t="shared" si="97"/>
        <v>33.93</v>
      </c>
      <c r="AO134" s="47">
        <f t="shared" si="97"/>
        <v>19.574999999999999</v>
      </c>
      <c r="AP134" s="47">
        <f t="shared" si="47"/>
        <v>0.99</v>
      </c>
      <c r="AQ134" s="47">
        <f t="shared" si="48"/>
        <v>0</v>
      </c>
      <c r="AR134" s="47">
        <f t="shared" si="49"/>
        <v>0.25650000000000001</v>
      </c>
      <c r="AS134" s="47">
        <f t="shared" si="50"/>
        <v>0</v>
      </c>
      <c r="AT134" s="47">
        <f t="shared" si="51"/>
        <v>0</v>
      </c>
      <c r="AU134" s="47">
        <f t="shared" si="52"/>
        <v>0</v>
      </c>
      <c r="AV134" s="47">
        <f t="shared" si="53"/>
        <v>0</v>
      </c>
      <c r="AW134" s="47">
        <f t="shared" si="54"/>
        <v>0</v>
      </c>
      <c r="AX134" s="47">
        <f t="shared" si="55"/>
        <v>0</v>
      </c>
      <c r="AY134" s="47">
        <f t="shared" si="56"/>
        <v>0</v>
      </c>
      <c r="AZ134" s="47">
        <f t="shared" si="57"/>
        <v>0</v>
      </c>
      <c r="BA134" s="47">
        <f t="shared" si="58"/>
        <v>0</v>
      </c>
      <c r="BB134" s="47">
        <f t="shared" si="59"/>
        <v>0</v>
      </c>
      <c r="BC134" s="47">
        <f t="shared" si="60"/>
        <v>0</v>
      </c>
      <c r="BD134" s="47">
        <f t="shared" si="61"/>
        <v>0</v>
      </c>
      <c r="BE134" s="47">
        <f t="shared" si="62"/>
        <v>0</v>
      </c>
      <c r="BF134" s="47">
        <f t="shared" si="63"/>
        <v>0</v>
      </c>
      <c r="BG134" s="47">
        <f t="shared" si="64"/>
        <v>0</v>
      </c>
      <c r="BH134" s="47">
        <f t="shared" si="65"/>
        <v>0.40499999999999997</v>
      </c>
      <c r="BI134" s="47">
        <v>0</v>
      </c>
      <c r="BJ134" s="47">
        <f t="shared" si="66"/>
        <v>4.05</v>
      </c>
      <c r="BK134" s="22"/>
      <c r="BL134" s="47">
        <v>0.46</v>
      </c>
      <c r="BM134" s="47">
        <v>0.32</v>
      </c>
      <c r="BN134" s="47">
        <f t="shared" si="114"/>
        <v>0.99</v>
      </c>
      <c r="BO134" s="47">
        <v>3</v>
      </c>
      <c r="BP134" s="47">
        <f t="shared" si="90"/>
        <v>0.99</v>
      </c>
      <c r="BQ134" s="47">
        <v>4.3999999999999997E-2</v>
      </c>
      <c r="BR134" s="47">
        <f>AR134</f>
        <v>0.25650000000000001</v>
      </c>
      <c r="BS134" s="47">
        <v>8</v>
      </c>
      <c r="BT134" s="47">
        <f t="shared" si="86"/>
        <v>0</v>
      </c>
      <c r="BU134" s="47">
        <f t="shared" si="88"/>
        <v>0</v>
      </c>
      <c r="BV134" s="47">
        <f t="shared" si="115"/>
        <v>0.40499999999999997</v>
      </c>
      <c r="BW134" s="47">
        <f t="shared" si="87"/>
        <v>0</v>
      </c>
      <c r="BX134" s="47">
        <f t="shared" si="117"/>
        <v>3.8125970029435381</v>
      </c>
      <c r="BY134" s="47">
        <f t="shared" si="77"/>
        <v>19.574999999999999</v>
      </c>
      <c r="BZ134" s="47">
        <f t="shared" si="99"/>
        <v>4.05</v>
      </c>
      <c r="CA134" s="47">
        <f t="shared" si="91"/>
        <v>3</v>
      </c>
      <c r="CB134" s="47">
        <f t="shared" si="80"/>
        <v>8</v>
      </c>
      <c r="CC134" s="47">
        <v>1.2E-2</v>
      </c>
      <c r="CD134" s="47">
        <v>1.0080000000000002E-2</v>
      </c>
      <c r="CE134" s="47">
        <v>6.0000000000000001E-3</v>
      </c>
      <c r="CF134" s="47">
        <f t="shared" si="83"/>
        <v>0</v>
      </c>
      <c r="CG134" s="47">
        <f t="shared" si="112"/>
        <v>1.7964071856287427</v>
      </c>
      <c r="CH134" s="47">
        <f t="shared" si="85"/>
        <v>1.3583880461851936</v>
      </c>
      <c r="CI134" s="46"/>
      <c r="CJ134" s="46"/>
      <c r="CK134" s="47">
        <f t="shared" si="92"/>
        <v>0.70038961191306082</v>
      </c>
      <c r="CL134" s="46"/>
      <c r="CM134" s="46">
        <f t="shared" si="94"/>
        <v>0.15564213598068019</v>
      </c>
      <c r="CN134" s="22"/>
    </row>
    <row r="135" spans="1:92">
      <c r="A135" s="42">
        <v>1439</v>
      </c>
      <c r="B135" s="22"/>
      <c r="C135" s="34">
        <v>6.09</v>
      </c>
      <c r="D135" s="34">
        <v>12.67</v>
      </c>
      <c r="E135" s="22"/>
      <c r="F135" s="34">
        <v>4.59</v>
      </c>
      <c r="G135" s="34">
        <v>3.42</v>
      </c>
      <c r="H135" s="34">
        <v>3.02</v>
      </c>
      <c r="I135" s="34">
        <v>0.22</v>
      </c>
      <c r="J135" s="22"/>
      <c r="K135" s="34">
        <v>7.4999999999999997E-2</v>
      </c>
      <c r="L135" s="22"/>
      <c r="M135" s="22"/>
      <c r="N135" s="22"/>
      <c r="O135" s="22"/>
      <c r="P135" s="22"/>
      <c r="Q135" s="34">
        <v>0.6</v>
      </c>
      <c r="R135" s="22"/>
      <c r="S135" s="22"/>
      <c r="T135" s="22"/>
      <c r="U135" s="22"/>
      <c r="V135" s="34">
        <v>0.12</v>
      </c>
      <c r="W135" s="22"/>
      <c r="X135" s="22"/>
      <c r="Y135" s="22"/>
      <c r="Z135" s="22"/>
      <c r="AA135" s="34">
        <v>0.09</v>
      </c>
      <c r="AB135" s="34">
        <v>12.09</v>
      </c>
      <c r="AC135" s="34">
        <v>7.54</v>
      </c>
      <c r="AD135" s="34">
        <v>4.3499999999999996</v>
      </c>
      <c r="AE135" s="34">
        <v>0.9</v>
      </c>
      <c r="AF135" s="34"/>
      <c r="AG135" s="47">
        <f>4.5*C135/100</f>
        <v>0.27405000000000002</v>
      </c>
      <c r="AH135" s="47">
        <f t="shared" si="116"/>
        <v>0.20655000000000001</v>
      </c>
      <c r="AI135" s="47">
        <f t="shared" si="118"/>
        <v>0.15390000000000001</v>
      </c>
      <c r="AJ135" s="47">
        <f>4.5*H135/100</f>
        <v>0.13589999999999999</v>
      </c>
      <c r="AK135" s="47">
        <f>4.5*D135/100</f>
        <v>0.57015000000000005</v>
      </c>
      <c r="AL135" s="46"/>
      <c r="AM135" s="47">
        <f t="shared" si="97"/>
        <v>54.405000000000001</v>
      </c>
      <c r="AN135" s="47">
        <f t="shared" si="97"/>
        <v>33.93</v>
      </c>
      <c r="AO135" s="47">
        <f t="shared" si="97"/>
        <v>19.574999999999999</v>
      </c>
      <c r="AP135" s="47">
        <f t="shared" si="47"/>
        <v>0.99</v>
      </c>
      <c r="AQ135" s="47">
        <f t="shared" si="48"/>
        <v>0</v>
      </c>
      <c r="AR135" s="47">
        <f t="shared" si="49"/>
        <v>0.33749999999999997</v>
      </c>
      <c r="AS135" s="47">
        <f t="shared" si="50"/>
        <v>0</v>
      </c>
      <c r="AT135" s="47">
        <f t="shared" si="51"/>
        <v>0</v>
      </c>
      <c r="AU135" s="47">
        <f t="shared" si="52"/>
        <v>0</v>
      </c>
      <c r="AV135" s="47">
        <f t="shared" si="53"/>
        <v>0</v>
      </c>
      <c r="AW135" s="47">
        <f t="shared" si="54"/>
        <v>0</v>
      </c>
      <c r="AX135" s="47">
        <f t="shared" si="55"/>
        <v>2.6999999999999997</v>
      </c>
      <c r="AY135" s="47">
        <f t="shared" si="56"/>
        <v>0</v>
      </c>
      <c r="AZ135" s="47">
        <f t="shared" si="57"/>
        <v>0</v>
      </c>
      <c r="BA135" s="47">
        <f t="shared" si="58"/>
        <v>0</v>
      </c>
      <c r="BB135" s="47">
        <f t="shared" si="59"/>
        <v>0</v>
      </c>
      <c r="BC135" s="47">
        <f t="shared" si="60"/>
        <v>0.54</v>
      </c>
      <c r="BD135" s="47">
        <f t="shared" si="61"/>
        <v>0</v>
      </c>
      <c r="BE135" s="47">
        <f t="shared" si="62"/>
        <v>0</v>
      </c>
      <c r="BF135" s="47">
        <f t="shared" si="63"/>
        <v>0</v>
      </c>
      <c r="BG135" s="47">
        <f t="shared" si="64"/>
        <v>0</v>
      </c>
      <c r="BH135" s="47">
        <f t="shared" si="65"/>
        <v>0.40499999999999997</v>
      </c>
      <c r="BI135" s="47">
        <v>0</v>
      </c>
      <c r="BJ135" s="47">
        <f t="shared" si="66"/>
        <v>4.05</v>
      </c>
      <c r="BK135" s="22"/>
      <c r="BL135" s="47">
        <f>AK135</f>
        <v>0.57015000000000005</v>
      </c>
      <c r="BM135" s="47">
        <v>0.32</v>
      </c>
      <c r="BN135" s="47">
        <f t="shared" si="114"/>
        <v>0.99</v>
      </c>
      <c r="BO135" s="47">
        <v>3</v>
      </c>
      <c r="BP135" s="47">
        <f t="shared" si="90"/>
        <v>0.99</v>
      </c>
      <c r="BQ135" s="47">
        <v>4.3999999999999997E-2</v>
      </c>
      <c r="BR135" s="47">
        <f>AR135</f>
        <v>0.33749999999999997</v>
      </c>
      <c r="BS135" s="47">
        <v>8</v>
      </c>
      <c r="BT135" s="47">
        <f t="shared" si="86"/>
        <v>0</v>
      </c>
      <c r="BU135" s="47">
        <f t="shared" si="88"/>
        <v>0</v>
      </c>
      <c r="BV135" s="47">
        <f t="shared" si="115"/>
        <v>0.40499999999999997</v>
      </c>
      <c r="BW135" s="47">
        <f t="shared" si="87"/>
        <v>0.54</v>
      </c>
      <c r="BX135" s="47">
        <f t="shared" si="117"/>
        <v>3.798508161626974</v>
      </c>
      <c r="BY135" s="47">
        <f t="shared" si="77"/>
        <v>19.574999999999999</v>
      </c>
      <c r="BZ135" s="47">
        <f t="shared" si="99"/>
        <v>4.05</v>
      </c>
      <c r="CA135" s="47">
        <f t="shared" si="91"/>
        <v>3</v>
      </c>
      <c r="CB135" s="47">
        <f t="shared" si="80"/>
        <v>8</v>
      </c>
      <c r="CC135" s="47">
        <v>1.2E-2</v>
      </c>
      <c r="CD135" s="47">
        <v>1.0080000000000002E-2</v>
      </c>
      <c r="CE135" s="47">
        <v>6.0000000000000001E-3</v>
      </c>
      <c r="CF135" s="47">
        <f t="shared" si="83"/>
        <v>0</v>
      </c>
      <c r="CG135" s="47">
        <f t="shared" si="112"/>
        <v>1.7964071856287427</v>
      </c>
      <c r="CH135" s="47">
        <f t="shared" si="85"/>
        <v>1.3583880461851936</v>
      </c>
      <c r="CI135" s="46"/>
      <c r="CJ135" s="46"/>
      <c r="CK135" s="47">
        <f t="shared" si="92"/>
        <v>0.74861985621554006</v>
      </c>
      <c r="CL135" s="46"/>
      <c r="CM135" s="46">
        <f t="shared" si="94"/>
        <v>0.16635996804789779</v>
      </c>
      <c r="CN135" s="22"/>
    </row>
    <row r="136" spans="1:92">
      <c r="A136" s="42">
        <v>1440</v>
      </c>
      <c r="B136" s="22"/>
      <c r="C136" s="34">
        <v>10.16</v>
      </c>
      <c r="D136" s="34">
        <v>19</v>
      </c>
      <c r="E136" s="22"/>
      <c r="F136" s="34">
        <v>4.6500000000000004</v>
      </c>
      <c r="G136" s="34">
        <v>2.5299999999999998</v>
      </c>
      <c r="H136" s="34">
        <v>2.4</v>
      </c>
      <c r="I136" s="34">
        <v>0.22</v>
      </c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34">
        <v>0.16</v>
      </c>
      <c r="W136" s="22"/>
      <c r="X136" s="22"/>
      <c r="Y136" s="22"/>
      <c r="Z136" s="22"/>
      <c r="AA136" s="34">
        <v>0.09</v>
      </c>
      <c r="AB136" s="34">
        <v>12.09</v>
      </c>
      <c r="AC136" s="34">
        <v>7.54</v>
      </c>
      <c r="AD136" s="34">
        <v>4.3499999999999996</v>
      </c>
      <c r="AE136" s="34">
        <v>0.9</v>
      </c>
      <c r="AF136" s="34"/>
      <c r="AG136" s="47">
        <f>4.5*C136/100</f>
        <v>0.4572</v>
      </c>
      <c r="AH136" s="47">
        <f t="shared" si="116"/>
        <v>0.20925000000000002</v>
      </c>
      <c r="AI136" s="47">
        <f t="shared" si="118"/>
        <v>0.11384999999999999</v>
      </c>
      <c r="AJ136" s="47">
        <f>4.5*H136/100</f>
        <v>0.10799999999999998</v>
      </c>
      <c r="AK136" s="47">
        <f>4.5*D136/100</f>
        <v>0.85499999999999998</v>
      </c>
      <c r="AL136" s="46"/>
      <c r="AM136" s="47">
        <f t="shared" si="97"/>
        <v>54.405000000000001</v>
      </c>
      <c r="AN136" s="47">
        <f t="shared" si="97"/>
        <v>33.93</v>
      </c>
      <c r="AO136" s="47">
        <f t="shared" si="97"/>
        <v>19.574999999999999</v>
      </c>
      <c r="AP136" s="47">
        <f t="shared" si="47"/>
        <v>0.99</v>
      </c>
      <c r="AQ136" s="47">
        <f t="shared" si="48"/>
        <v>0</v>
      </c>
      <c r="AR136" s="47">
        <f t="shared" si="49"/>
        <v>0</v>
      </c>
      <c r="AS136" s="47">
        <f t="shared" si="50"/>
        <v>0</v>
      </c>
      <c r="AT136" s="47">
        <f t="shared" si="51"/>
        <v>0</v>
      </c>
      <c r="AU136" s="47">
        <f t="shared" si="52"/>
        <v>0</v>
      </c>
      <c r="AV136" s="47">
        <f t="shared" si="53"/>
        <v>0</v>
      </c>
      <c r="AW136" s="47">
        <f t="shared" si="54"/>
        <v>0</v>
      </c>
      <c r="AX136" s="47">
        <f t="shared" si="55"/>
        <v>0</v>
      </c>
      <c r="AY136" s="47">
        <f t="shared" si="56"/>
        <v>0</v>
      </c>
      <c r="AZ136" s="47">
        <f t="shared" si="57"/>
        <v>0</v>
      </c>
      <c r="BA136" s="47">
        <f t="shared" si="58"/>
        <v>0</v>
      </c>
      <c r="BB136" s="47">
        <f t="shared" si="59"/>
        <v>0</v>
      </c>
      <c r="BC136" s="47">
        <f t="shared" si="60"/>
        <v>0.72</v>
      </c>
      <c r="BD136" s="47">
        <f t="shared" si="61"/>
        <v>0</v>
      </c>
      <c r="BE136" s="47">
        <f t="shared" si="62"/>
        <v>0</v>
      </c>
      <c r="BF136" s="47">
        <f t="shared" si="63"/>
        <v>0</v>
      </c>
      <c r="BG136" s="47">
        <f t="shared" si="64"/>
        <v>0</v>
      </c>
      <c r="BH136" s="47">
        <f t="shared" si="65"/>
        <v>0.40499999999999997</v>
      </c>
      <c r="BI136" s="47">
        <v>0</v>
      </c>
      <c r="BJ136" s="47">
        <f t="shared" si="66"/>
        <v>4.05</v>
      </c>
      <c r="BK136" s="22"/>
      <c r="BL136" s="47">
        <f>AK136</f>
        <v>0.85499999999999998</v>
      </c>
      <c r="BM136" s="47">
        <v>0.32</v>
      </c>
      <c r="BN136" s="47">
        <f t="shared" si="114"/>
        <v>0.99</v>
      </c>
      <c r="BO136" s="47">
        <v>3</v>
      </c>
      <c r="BP136" s="47">
        <f t="shared" si="90"/>
        <v>0.99</v>
      </c>
      <c r="BQ136" s="47">
        <v>4.3999999999999997E-2</v>
      </c>
      <c r="BR136" s="47">
        <v>0.3</v>
      </c>
      <c r="BS136" s="47">
        <v>8</v>
      </c>
      <c r="BT136" s="47">
        <f t="shared" si="86"/>
        <v>0</v>
      </c>
      <c r="BU136" s="47">
        <f t="shared" si="88"/>
        <v>0</v>
      </c>
      <c r="BV136" s="47">
        <f t="shared" si="115"/>
        <v>0.40499999999999997</v>
      </c>
      <c r="BW136" s="47">
        <f t="shared" si="87"/>
        <v>0.72</v>
      </c>
      <c r="BX136" s="47">
        <f t="shared" si="117"/>
        <v>3.78441932031041</v>
      </c>
      <c r="BY136" s="47">
        <f t="shared" si="77"/>
        <v>19.574999999999999</v>
      </c>
      <c r="BZ136" s="47">
        <f t="shared" si="99"/>
        <v>4.05</v>
      </c>
      <c r="CA136" s="47">
        <f t="shared" si="91"/>
        <v>3</v>
      </c>
      <c r="CB136" s="47">
        <f t="shared" si="80"/>
        <v>8</v>
      </c>
      <c r="CC136" s="47">
        <v>1.2E-2</v>
      </c>
      <c r="CD136" s="47">
        <v>1.0080000000000002E-2</v>
      </c>
      <c r="CE136" s="47">
        <v>6.0000000000000001E-3</v>
      </c>
      <c r="CF136" s="47">
        <f t="shared" si="83"/>
        <v>0</v>
      </c>
      <c r="CG136" s="47">
        <f t="shared" si="112"/>
        <v>1.7964071856287427</v>
      </c>
      <c r="CH136" s="47">
        <f t="shared" si="85"/>
        <v>1.3583880461851936</v>
      </c>
      <c r="CI136" s="46"/>
      <c r="CJ136" s="46"/>
      <c r="CK136" s="47">
        <f t="shared" si="92"/>
        <v>0.87348421548595101</v>
      </c>
      <c r="CL136" s="46"/>
      <c r="CM136" s="46">
        <f t="shared" si="94"/>
        <v>0.19410760344132244</v>
      </c>
      <c r="CN136" s="22"/>
    </row>
    <row r="137" spans="1:92">
      <c r="A137" s="42">
        <v>1441</v>
      </c>
      <c r="B137" s="22"/>
      <c r="C137" s="22"/>
      <c r="D137" s="22"/>
      <c r="E137" s="22"/>
      <c r="F137" s="34">
        <v>4.33</v>
      </c>
      <c r="G137" s="34">
        <v>2.4500000000000002</v>
      </c>
      <c r="H137" s="34">
        <v>1.9</v>
      </c>
      <c r="I137" s="34">
        <v>0.22</v>
      </c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34">
        <v>0.66</v>
      </c>
      <c r="V137" s="22"/>
      <c r="W137" s="22"/>
      <c r="X137" s="22"/>
      <c r="Y137" s="34">
        <v>5.74</v>
      </c>
      <c r="Z137" s="22"/>
      <c r="AA137" s="34">
        <v>0.09</v>
      </c>
      <c r="AB137" s="34">
        <v>12.09</v>
      </c>
      <c r="AC137" s="34">
        <v>7.54</v>
      </c>
      <c r="AD137" s="34">
        <v>4.3499999999999996</v>
      </c>
      <c r="AE137" s="34">
        <v>0.9</v>
      </c>
      <c r="AF137" s="34"/>
      <c r="AG137" s="46"/>
      <c r="AH137" s="47">
        <f t="shared" si="116"/>
        <v>0.19485</v>
      </c>
      <c r="AI137" s="47">
        <f t="shared" si="118"/>
        <v>0.11025</v>
      </c>
      <c r="AJ137" s="47">
        <f>4.5*H137/100</f>
        <v>8.5499999999999993E-2</v>
      </c>
      <c r="AK137" s="46"/>
      <c r="AL137" s="46"/>
      <c r="AM137" s="47">
        <f t="shared" si="97"/>
        <v>54.405000000000001</v>
      </c>
      <c r="AN137" s="47">
        <f t="shared" si="97"/>
        <v>33.93</v>
      </c>
      <c r="AO137" s="47">
        <f t="shared" si="97"/>
        <v>19.574999999999999</v>
      </c>
      <c r="AP137" s="47">
        <f t="shared" ref="AP137:AP200" si="119">4.5*I137</f>
        <v>0.99</v>
      </c>
      <c r="AQ137" s="47">
        <f t="shared" ref="AQ137:AQ200" si="120">4.5*J137</f>
        <v>0</v>
      </c>
      <c r="AR137" s="47">
        <f t="shared" ref="AR137:AR200" si="121">4.5*K137</f>
        <v>0</v>
      </c>
      <c r="AS137" s="47">
        <f t="shared" ref="AS137:AS200" si="122">4.5*L137</f>
        <v>0</v>
      </c>
      <c r="AT137" s="47">
        <f t="shared" ref="AT137:AT200" si="123">4.5*M137/100</f>
        <v>0</v>
      </c>
      <c r="AU137" s="47">
        <f t="shared" ref="AU137:AU200" si="124">4.5*N137</f>
        <v>0</v>
      </c>
      <c r="AV137" s="47">
        <f t="shared" ref="AV137:AV200" si="125">4.5*O137</f>
        <v>0</v>
      </c>
      <c r="AW137" s="47">
        <f t="shared" ref="AW137:AW200" si="126">4.5*P137/0.96</f>
        <v>0</v>
      </c>
      <c r="AX137" s="47">
        <f t="shared" ref="AX137:AX200" si="127">4.5*Q137</f>
        <v>0</v>
      </c>
      <c r="AY137" s="47">
        <f t="shared" ref="AY137:AY200" si="128">4.5*CI137</f>
        <v>0</v>
      </c>
      <c r="AZ137" s="47">
        <f t="shared" ref="AZ137:AZ200" si="129">4.5*S137</f>
        <v>0</v>
      </c>
      <c r="BA137" s="47">
        <f t="shared" ref="BA137:BA200" si="130">4.5*T137/100</f>
        <v>0</v>
      </c>
      <c r="BB137" s="47">
        <f t="shared" ref="BB137:BB200" si="131">4.5*U137</f>
        <v>2.97</v>
      </c>
      <c r="BC137" s="47">
        <f t="shared" ref="BC137:BC200" si="132">4.5*V137</f>
        <v>0</v>
      </c>
      <c r="BD137" s="47">
        <f t="shared" ref="BD137:BD200" si="133">4.5*W137</f>
        <v>0</v>
      </c>
      <c r="BE137" s="47">
        <f t="shared" ref="BE137:BE200" si="134">4.5*X137</f>
        <v>0</v>
      </c>
      <c r="BF137" s="47">
        <f t="shared" ref="BF137:BF200" si="135">4.5*Y137/100</f>
        <v>0.25830000000000003</v>
      </c>
      <c r="BG137" s="47">
        <f t="shared" ref="BG137:BG200" si="136">4.5*Z137/100</f>
        <v>0</v>
      </c>
      <c r="BH137" s="47">
        <f t="shared" ref="BH137:BH200" si="137">4.5*AA137</f>
        <v>0.40499999999999997</v>
      </c>
      <c r="BI137" s="47">
        <v>0</v>
      </c>
      <c r="BJ137" s="47">
        <f t="shared" ref="BJ137:BJ200" si="138">4.5*AE137</f>
        <v>4.05</v>
      </c>
      <c r="BK137" s="22"/>
      <c r="BL137" s="47">
        <v>0.44</v>
      </c>
      <c r="BM137" s="47">
        <v>0.32</v>
      </c>
      <c r="BN137" s="47">
        <f t="shared" si="114"/>
        <v>0.99</v>
      </c>
      <c r="BO137" s="47">
        <f>BB137</f>
        <v>2.97</v>
      </c>
      <c r="BP137" s="47">
        <f t="shared" si="90"/>
        <v>0.99</v>
      </c>
      <c r="BQ137" s="47">
        <v>4.3999999999999997E-2</v>
      </c>
      <c r="BR137" s="47">
        <v>0.3</v>
      </c>
      <c r="BS137" s="47">
        <v>8</v>
      </c>
      <c r="BT137" s="47">
        <f t="shared" si="86"/>
        <v>0</v>
      </c>
      <c r="BU137" s="47">
        <f t="shared" si="88"/>
        <v>0</v>
      </c>
      <c r="BV137" s="47">
        <f t="shared" si="115"/>
        <v>0.40499999999999997</v>
      </c>
      <c r="BW137" s="47">
        <f t="shared" si="87"/>
        <v>0</v>
      </c>
      <c r="BX137" s="47">
        <f t="shared" si="117"/>
        <v>3.7703304789938459</v>
      </c>
      <c r="BY137" s="47">
        <f t="shared" ref="BY137:BY200" si="139">AO137</f>
        <v>19.574999999999999</v>
      </c>
      <c r="BZ137" s="47">
        <f t="shared" si="99"/>
        <v>4.05</v>
      </c>
      <c r="CA137" s="47">
        <f t="shared" si="91"/>
        <v>2.97</v>
      </c>
      <c r="CB137" s="47">
        <f t="shared" ref="CB137:CB200" si="140">BS137</f>
        <v>8</v>
      </c>
      <c r="CC137" s="47">
        <v>1.2E-2</v>
      </c>
      <c r="CD137" s="47">
        <v>1.0080000000000002E-2</v>
      </c>
      <c r="CE137" s="47">
        <v>6.0000000000000001E-3</v>
      </c>
      <c r="CF137" s="47">
        <f t="shared" ref="CF137:CF200" si="141">BF137</f>
        <v>0.25830000000000003</v>
      </c>
      <c r="CG137" s="47">
        <f t="shared" si="112"/>
        <v>1.7964071856287427</v>
      </c>
      <c r="CH137" s="47">
        <f t="shared" ref="CH137:CH200" si="142">1000*CC137/8.834</f>
        <v>1.3583880461851936</v>
      </c>
      <c r="CI137" s="46"/>
      <c r="CJ137" s="46"/>
      <c r="CK137" s="47">
        <f t="shared" si="92"/>
        <v>0.69078752760871265</v>
      </c>
      <c r="CL137" s="46"/>
      <c r="CM137" s="46">
        <f t="shared" si="94"/>
        <v>0.15350833946860282</v>
      </c>
      <c r="CN137" s="22"/>
    </row>
    <row r="138" spans="1:92">
      <c r="A138" s="42">
        <v>1442</v>
      </c>
      <c r="B138" s="22"/>
      <c r="C138" s="22"/>
      <c r="D138" s="22"/>
      <c r="E138" s="22"/>
      <c r="F138" s="34">
        <v>3</v>
      </c>
      <c r="G138" s="22"/>
      <c r="H138" s="22"/>
      <c r="I138" s="34">
        <v>0.22</v>
      </c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34">
        <v>2.2400000000000002</v>
      </c>
      <c r="X138" s="22"/>
      <c r="Y138" s="22"/>
      <c r="Z138" s="22"/>
      <c r="AA138" s="34">
        <v>0.09</v>
      </c>
      <c r="AB138" s="34">
        <v>12.09</v>
      </c>
      <c r="AC138" s="34">
        <v>7.54</v>
      </c>
      <c r="AD138" s="34">
        <v>4.3499999999999996</v>
      </c>
      <c r="AE138" s="34">
        <v>0.9</v>
      </c>
      <c r="AF138" s="34"/>
      <c r="AG138" s="46"/>
      <c r="AH138" s="47">
        <f t="shared" si="116"/>
        <v>0.13500000000000001</v>
      </c>
      <c r="AI138" s="46"/>
      <c r="AJ138" s="46"/>
      <c r="AK138" s="46"/>
      <c r="AL138" s="46"/>
      <c r="AM138" s="47">
        <f t="shared" si="97"/>
        <v>54.405000000000001</v>
      </c>
      <c r="AN138" s="47">
        <f t="shared" si="97"/>
        <v>33.93</v>
      </c>
      <c r="AO138" s="47">
        <f t="shared" si="97"/>
        <v>19.574999999999999</v>
      </c>
      <c r="AP138" s="47">
        <f t="shared" si="119"/>
        <v>0.99</v>
      </c>
      <c r="AQ138" s="47">
        <f t="shared" si="120"/>
        <v>0</v>
      </c>
      <c r="AR138" s="47">
        <f t="shared" si="121"/>
        <v>0</v>
      </c>
      <c r="AS138" s="47">
        <f t="shared" si="122"/>
        <v>0</v>
      </c>
      <c r="AT138" s="47">
        <f t="shared" si="123"/>
        <v>0</v>
      </c>
      <c r="AU138" s="47">
        <f t="shared" si="124"/>
        <v>0</v>
      </c>
      <c r="AV138" s="47">
        <f t="shared" si="125"/>
        <v>0</v>
      </c>
      <c r="AW138" s="47">
        <f t="shared" si="126"/>
        <v>0</v>
      </c>
      <c r="AX138" s="47">
        <f t="shared" si="127"/>
        <v>0</v>
      </c>
      <c r="AY138" s="47">
        <f t="shared" si="128"/>
        <v>0</v>
      </c>
      <c r="AZ138" s="47">
        <f t="shared" si="129"/>
        <v>0</v>
      </c>
      <c r="BA138" s="47">
        <f t="shared" si="130"/>
        <v>0</v>
      </c>
      <c r="BB138" s="47">
        <f t="shared" si="131"/>
        <v>0</v>
      </c>
      <c r="BC138" s="47">
        <f t="shared" si="132"/>
        <v>0</v>
      </c>
      <c r="BD138" s="47">
        <f t="shared" si="133"/>
        <v>10.080000000000002</v>
      </c>
      <c r="BE138" s="47">
        <f t="shared" si="134"/>
        <v>0</v>
      </c>
      <c r="BF138" s="47">
        <f t="shared" si="135"/>
        <v>0</v>
      </c>
      <c r="BG138" s="47">
        <f t="shared" si="136"/>
        <v>0</v>
      </c>
      <c r="BH138" s="47">
        <f t="shared" si="137"/>
        <v>0.40499999999999997</v>
      </c>
      <c r="BI138" s="47">
        <v>0</v>
      </c>
      <c r="BJ138" s="47">
        <f t="shared" si="138"/>
        <v>4.05</v>
      </c>
      <c r="BK138" s="22"/>
      <c r="BL138" s="47">
        <v>0.44</v>
      </c>
      <c r="BM138" s="47">
        <v>0.32</v>
      </c>
      <c r="BN138" s="47">
        <f t="shared" si="114"/>
        <v>0.99</v>
      </c>
      <c r="BO138" s="47">
        <v>3</v>
      </c>
      <c r="BP138" s="47">
        <f t="shared" si="90"/>
        <v>0.99</v>
      </c>
      <c r="BQ138" s="47">
        <v>4.3999999999999997E-2</v>
      </c>
      <c r="BR138" s="47">
        <v>0.3</v>
      </c>
      <c r="BS138" s="47">
        <v>8</v>
      </c>
      <c r="BT138" s="47">
        <f t="shared" si="86"/>
        <v>0</v>
      </c>
      <c r="BU138" s="47">
        <f t="shared" si="88"/>
        <v>0</v>
      </c>
      <c r="BV138" s="47">
        <f t="shared" si="115"/>
        <v>0.40499999999999997</v>
      </c>
      <c r="BW138" s="47">
        <f t="shared" si="87"/>
        <v>0</v>
      </c>
      <c r="BX138" s="47">
        <f t="shared" si="117"/>
        <v>3.7562416376772818</v>
      </c>
      <c r="BY138" s="47">
        <f t="shared" si="139"/>
        <v>19.574999999999999</v>
      </c>
      <c r="BZ138" s="47">
        <f t="shared" si="99"/>
        <v>4.05</v>
      </c>
      <c r="CA138" s="47">
        <f t="shared" si="91"/>
        <v>3</v>
      </c>
      <c r="CB138" s="47">
        <f t="shared" si="140"/>
        <v>8</v>
      </c>
      <c r="CC138" s="47">
        <v>1.2E-2</v>
      </c>
      <c r="CD138" s="47">
        <f>BD138/1000</f>
        <v>1.0080000000000002E-2</v>
      </c>
      <c r="CE138" s="47">
        <v>6.0000000000000001E-3</v>
      </c>
      <c r="CF138" s="47">
        <f t="shared" si="141"/>
        <v>0</v>
      </c>
      <c r="CG138" s="47">
        <f t="shared" si="112"/>
        <v>1.7964071856287427</v>
      </c>
      <c r="CH138" s="47">
        <f t="shared" si="142"/>
        <v>1.3583880461851936</v>
      </c>
      <c r="CI138" s="46"/>
      <c r="CJ138" s="46"/>
      <c r="CK138" s="47">
        <f t="shared" si="92"/>
        <v>0.6912632316288202</v>
      </c>
      <c r="CL138" s="46"/>
      <c r="CM138" s="46">
        <f t="shared" si="94"/>
        <v>0.15361405147307117</v>
      </c>
      <c r="CN138" s="22"/>
    </row>
    <row r="139" spans="1:92">
      <c r="A139" s="42">
        <v>1443</v>
      </c>
      <c r="B139" s="22"/>
      <c r="C139" s="22"/>
      <c r="D139" s="22"/>
      <c r="E139" s="22"/>
      <c r="F139" s="34">
        <v>3.2</v>
      </c>
      <c r="G139" s="34">
        <v>2.0099999999999998</v>
      </c>
      <c r="H139" s="34">
        <v>1.68</v>
      </c>
      <c r="I139" s="34">
        <v>0.22</v>
      </c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34">
        <v>0.12</v>
      </c>
      <c r="W139" s="22"/>
      <c r="X139" s="22"/>
      <c r="Y139" s="22"/>
      <c r="Z139" s="34">
        <v>0.28000000000000003</v>
      </c>
      <c r="AA139" s="34">
        <v>0.09</v>
      </c>
      <c r="AB139" s="34">
        <v>12.09</v>
      </c>
      <c r="AC139" s="34">
        <v>7.54</v>
      </c>
      <c r="AD139" s="34">
        <v>4.3499999999999996</v>
      </c>
      <c r="AE139" s="34">
        <v>0.9</v>
      </c>
      <c r="AF139" s="34"/>
      <c r="AG139" s="46"/>
      <c r="AH139" s="47">
        <f t="shared" si="116"/>
        <v>0.14400000000000002</v>
      </c>
      <c r="AI139" s="47">
        <f t="shared" ref="AI139:AJ146" si="143">4.5*G139/100</f>
        <v>9.0449999999999975E-2</v>
      </c>
      <c r="AJ139" s="47">
        <f t="shared" si="143"/>
        <v>7.5600000000000001E-2</v>
      </c>
      <c r="AK139" s="46"/>
      <c r="AL139" s="46"/>
      <c r="AM139" s="47">
        <f t="shared" si="97"/>
        <v>54.405000000000001</v>
      </c>
      <c r="AN139" s="47">
        <f t="shared" si="97"/>
        <v>33.93</v>
      </c>
      <c r="AO139" s="47">
        <f t="shared" si="97"/>
        <v>19.574999999999999</v>
      </c>
      <c r="AP139" s="47">
        <f t="shared" si="119"/>
        <v>0.99</v>
      </c>
      <c r="AQ139" s="47">
        <f t="shared" si="120"/>
        <v>0</v>
      </c>
      <c r="AR139" s="47">
        <f t="shared" si="121"/>
        <v>0</v>
      </c>
      <c r="AS139" s="47">
        <f t="shared" si="122"/>
        <v>0</v>
      </c>
      <c r="AT139" s="47">
        <f t="shared" si="123"/>
        <v>0</v>
      </c>
      <c r="AU139" s="47">
        <f t="shared" si="124"/>
        <v>0</v>
      </c>
      <c r="AV139" s="47">
        <f t="shared" si="125"/>
        <v>0</v>
      </c>
      <c r="AW139" s="47">
        <f t="shared" si="126"/>
        <v>0</v>
      </c>
      <c r="AX139" s="47">
        <f t="shared" si="127"/>
        <v>0</v>
      </c>
      <c r="AY139" s="47">
        <f t="shared" si="128"/>
        <v>0</v>
      </c>
      <c r="AZ139" s="47">
        <f t="shared" si="129"/>
        <v>0</v>
      </c>
      <c r="BA139" s="47">
        <f t="shared" si="130"/>
        <v>0</v>
      </c>
      <c r="BB139" s="47">
        <f t="shared" si="131"/>
        <v>0</v>
      </c>
      <c r="BC139" s="47">
        <f t="shared" si="132"/>
        <v>0.54</v>
      </c>
      <c r="BD139" s="47">
        <f t="shared" si="133"/>
        <v>0</v>
      </c>
      <c r="BE139" s="47">
        <f t="shared" si="134"/>
        <v>0</v>
      </c>
      <c r="BF139" s="47">
        <f t="shared" si="135"/>
        <v>0</v>
      </c>
      <c r="BG139" s="47">
        <f t="shared" si="136"/>
        <v>1.2600000000000002E-2</v>
      </c>
      <c r="BH139" s="47">
        <f t="shared" si="137"/>
        <v>0.40499999999999997</v>
      </c>
      <c r="BI139" s="47">
        <v>0</v>
      </c>
      <c r="BJ139" s="47">
        <f t="shared" si="138"/>
        <v>4.05</v>
      </c>
      <c r="BK139" s="22"/>
      <c r="BL139" s="47">
        <v>0.44</v>
      </c>
      <c r="BM139" s="47">
        <v>0.32</v>
      </c>
      <c r="BN139" s="47">
        <f t="shared" si="114"/>
        <v>0.99</v>
      </c>
      <c r="BO139" s="47">
        <v>3</v>
      </c>
      <c r="BP139" s="47">
        <f t="shared" si="90"/>
        <v>0.99</v>
      </c>
      <c r="BQ139" s="47">
        <v>4.3999999999999997E-2</v>
      </c>
      <c r="BR139" s="47">
        <v>0.3</v>
      </c>
      <c r="BS139" s="47">
        <v>8</v>
      </c>
      <c r="BT139" s="47">
        <f t="shared" si="86"/>
        <v>0</v>
      </c>
      <c r="BU139" s="47">
        <f t="shared" si="88"/>
        <v>0</v>
      </c>
      <c r="BV139" s="47">
        <f t="shared" si="115"/>
        <v>0.40499999999999997</v>
      </c>
      <c r="BW139" s="47">
        <f t="shared" si="87"/>
        <v>0.54</v>
      </c>
      <c r="BX139" s="47">
        <f t="shared" si="117"/>
        <v>3.7421527963607177</v>
      </c>
      <c r="BY139" s="47">
        <f t="shared" si="139"/>
        <v>19.574999999999999</v>
      </c>
      <c r="BZ139" s="47">
        <f t="shared" si="99"/>
        <v>4.05</v>
      </c>
      <c r="CA139" s="47">
        <f t="shared" si="91"/>
        <v>3</v>
      </c>
      <c r="CB139" s="47">
        <f t="shared" si="140"/>
        <v>8</v>
      </c>
      <c r="CC139" s="47">
        <f>BG139</f>
        <v>1.2600000000000002E-2</v>
      </c>
      <c r="CD139" s="47">
        <v>8.0000000000000002E-3</v>
      </c>
      <c r="CE139" s="47">
        <v>6.0000000000000001E-3</v>
      </c>
      <c r="CF139" s="47">
        <f t="shared" si="141"/>
        <v>0</v>
      </c>
      <c r="CG139" s="47">
        <f t="shared" si="112"/>
        <v>1.7964071856287427</v>
      </c>
      <c r="CH139" s="47">
        <f t="shared" si="142"/>
        <v>1.4263074484944536</v>
      </c>
      <c r="CI139" s="46"/>
      <c r="CJ139" s="46"/>
      <c r="CK139" s="47">
        <f t="shared" si="92"/>
        <v>0.69117494265300716</v>
      </c>
      <c r="CL139" s="46"/>
      <c r="CM139" s="46">
        <f t="shared" si="94"/>
        <v>0.15359443170066825</v>
      </c>
      <c r="CN139" s="22"/>
    </row>
    <row r="140" spans="1:92">
      <c r="A140" s="42">
        <v>1444</v>
      </c>
      <c r="B140" s="22"/>
      <c r="C140" s="22"/>
      <c r="D140" s="22"/>
      <c r="E140" s="22"/>
      <c r="F140" s="34">
        <v>3.51</v>
      </c>
      <c r="G140" s="34">
        <v>2.84</v>
      </c>
      <c r="H140" s="34">
        <v>1.87</v>
      </c>
      <c r="I140" s="34">
        <v>0.22</v>
      </c>
      <c r="J140" s="22"/>
      <c r="K140" s="34">
        <v>0.06</v>
      </c>
      <c r="L140" s="22"/>
      <c r="M140" s="34">
        <v>7.12</v>
      </c>
      <c r="N140" s="22"/>
      <c r="O140" s="22"/>
      <c r="P140" s="22"/>
      <c r="Q140" s="22"/>
      <c r="R140" s="34">
        <v>0.44</v>
      </c>
      <c r="S140" s="22"/>
      <c r="T140" s="22"/>
      <c r="U140" s="22"/>
      <c r="V140" s="22"/>
      <c r="W140" s="22"/>
      <c r="X140" s="22"/>
      <c r="Y140" s="22"/>
      <c r="Z140" s="22"/>
      <c r="AA140" s="34">
        <v>0.09</v>
      </c>
      <c r="AB140" s="34">
        <v>12.09</v>
      </c>
      <c r="AC140" s="34">
        <v>7.54</v>
      </c>
      <c r="AD140" s="34">
        <v>4.3499999999999996</v>
      </c>
      <c r="AE140" s="34">
        <v>0.9</v>
      </c>
      <c r="AF140" s="34"/>
      <c r="AG140" s="46"/>
      <c r="AH140" s="47">
        <f t="shared" si="116"/>
        <v>0.15794999999999998</v>
      </c>
      <c r="AI140" s="47">
        <f t="shared" si="143"/>
        <v>0.1278</v>
      </c>
      <c r="AJ140" s="47">
        <f t="shared" si="143"/>
        <v>8.4150000000000003E-2</v>
      </c>
      <c r="AK140" s="46"/>
      <c r="AL140" s="46"/>
      <c r="AM140" s="47">
        <f t="shared" si="97"/>
        <v>54.405000000000001</v>
      </c>
      <c r="AN140" s="47">
        <f t="shared" si="97"/>
        <v>33.93</v>
      </c>
      <c r="AO140" s="47">
        <f t="shared" si="97"/>
        <v>19.574999999999999</v>
      </c>
      <c r="AP140" s="47">
        <f t="shared" si="119"/>
        <v>0.99</v>
      </c>
      <c r="AQ140" s="47">
        <f t="shared" si="120"/>
        <v>0</v>
      </c>
      <c r="AR140" s="47">
        <f t="shared" si="121"/>
        <v>0.27</v>
      </c>
      <c r="AS140" s="47">
        <f t="shared" si="122"/>
        <v>0</v>
      </c>
      <c r="AT140" s="47">
        <f t="shared" si="123"/>
        <v>0.32040000000000002</v>
      </c>
      <c r="AU140" s="47">
        <f t="shared" si="124"/>
        <v>0</v>
      </c>
      <c r="AV140" s="47">
        <f t="shared" si="125"/>
        <v>0</v>
      </c>
      <c r="AW140" s="47">
        <f t="shared" si="126"/>
        <v>0</v>
      </c>
      <c r="AX140" s="47">
        <f t="shared" si="127"/>
        <v>0</v>
      </c>
      <c r="AY140" s="47">
        <f t="shared" si="128"/>
        <v>0</v>
      </c>
      <c r="AZ140" s="47">
        <f t="shared" si="129"/>
        <v>0</v>
      </c>
      <c r="BA140" s="47">
        <f t="shared" si="130"/>
        <v>0</v>
      </c>
      <c r="BB140" s="47">
        <f t="shared" si="131"/>
        <v>0</v>
      </c>
      <c r="BC140" s="47">
        <f t="shared" si="132"/>
        <v>0</v>
      </c>
      <c r="BD140" s="47">
        <f t="shared" si="133"/>
        <v>0</v>
      </c>
      <c r="BE140" s="47">
        <f t="shared" si="134"/>
        <v>0</v>
      </c>
      <c r="BF140" s="47">
        <f t="shared" si="135"/>
        <v>0</v>
      </c>
      <c r="BG140" s="47">
        <f t="shared" si="136"/>
        <v>0</v>
      </c>
      <c r="BH140" s="47">
        <f t="shared" si="137"/>
        <v>0.40499999999999997</v>
      </c>
      <c r="BI140" s="47">
        <v>0</v>
      </c>
      <c r="BJ140" s="47">
        <f t="shared" si="138"/>
        <v>4.05</v>
      </c>
      <c r="BK140" s="22"/>
      <c r="BL140" s="47">
        <v>0.44</v>
      </c>
      <c r="BM140" s="47">
        <f>AT140</f>
        <v>0.32040000000000002</v>
      </c>
      <c r="BN140" s="47">
        <f t="shared" si="114"/>
        <v>0.99</v>
      </c>
      <c r="BO140" s="47">
        <v>3</v>
      </c>
      <c r="BP140" s="47">
        <f t="shared" si="90"/>
        <v>0.99</v>
      </c>
      <c r="BQ140" s="47">
        <v>4.3999999999999997E-2</v>
      </c>
      <c r="BR140" s="47">
        <f>AR140</f>
        <v>0.27</v>
      </c>
      <c r="BS140" s="47">
        <v>8</v>
      </c>
      <c r="BT140" s="47">
        <f t="shared" ref="BT140:BT203" si="144">AS140</f>
        <v>0</v>
      </c>
      <c r="BU140" s="47">
        <f t="shared" si="88"/>
        <v>0</v>
      </c>
      <c r="BV140" s="47">
        <f t="shared" si="115"/>
        <v>0.40499999999999997</v>
      </c>
      <c r="BW140" s="47">
        <f t="shared" ref="BW140:BW203" si="145">BC140</f>
        <v>0</v>
      </c>
      <c r="BX140" s="47">
        <f t="shared" si="117"/>
        <v>3.7280639550441537</v>
      </c>
      <c r="BY140" s="47">
        <f t="shared" si="139"/>
        <v>19.574999999999999</v>
      </c>
      <c r="BZ140" s="47">
        <f t="shared" si="99"/>
        <v>4.05</v>
      </c>
      <c r="CA140" s="47">
        <f t="shared" si="91"/>
        <v>3</v>
      </c>
      <c r="CB140" s="47">
        <f t="shared" si="140"/>
        <v>8</v>
      </c>
      <c r="CC140" s="47">
        <v>1.35E-2</v>
      </c>
      <c r="CD140" s="47">
        <v>8.0000000000000002E-3</v>
      </c>
      <c r="CE140" s="47">
        <v>6.0000000000000001E-3</v>
      </c>
      <c r="CF140" s="47">
        <f t="shared" si="141"/>
        <v>0</v>
      </c>
      <c r="CG140" s="47">
        <f t="shared" si="112"/>
        <v>1.7964071856287427</v>
      </c>
      <c r="CH140" s="47">
        <f t="shared" si="142"/>
        <v>1.5281865519583429</v>
      </c>
      <c r="CI140" s="46"/>
      <c r="CJ140" s="46"/>
      <c r="CK140" s="47">
        <f t="shared" si="92"/>
        <v>0.69113678638794263</v>
      </c>
      <c r="CL140" s="46"/>
      <c r="CM140" s="46">
        <f t="shared" si="94"/>
        <v>0.15358595253065391</v>
      </c>
      <c r="CN140" s="22"/>
    </row>
    <row r="141" spans="1:92">
      <c r="A141" s="42">
        <v>1445</v>
      </c>
      <c r="B141" s="22"/>
      <c r="C141" s="34">
        <v>4.63</v>
      </c>
      <c r="D141" s="34">
        <v>9.75</v>
      </c>
      <c r="E141" s="22"/>
      <c r="F141" s="34">
        <v>3.77</v>
      </c>
      <c r="G141" s="34">
        <v>1.96</v>
      </c>
      <c r="H141" s="34">
        <v>1.6</v>
      </c>
      <c r="I141" s="34">
        <v>0.22</v>
      </c>
      <c r="J141" s="22"/>
      <c r="K141" s="34">
        <v>0.06</v>
      </c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34">
        <v>0.16</v>
      </c>
      <c r="W141" s="22"/>
      <c r="X141" s="22"/>
      <c r="Y141" s="34">
        <v>4.32</v>
      </c>
      <c r="Z141" s="22"/>
      <c r="AA141" s="34">
        <v>0.09</v>
      </c>
      <c r="AB141" s="34">
        <v>12.09</v>
      </c>
      <c r="AC141" s="34">
        <v>7.54</v>
      </c>
      <c r="AD141" s="34">
        <v>4.3499999999999996</v>
      </c>
      <c r="AE141" s="34">
        <v>0.9</v>
      </c>
      <c r="AF141" s="34"/>
      <c r="AG141" s="47">
        <f>4.5*C141/100</f>
        <v>0.20835000000000001</v>
      </c>
      <c r="AH141" s="47">
        <f t="shared" si="116"/>
        <v>0.16965</v>
      </c>
      <c r="AI141" s="47">
        <f t="shared" si="143"/>
        <v>8.8200000000000001E-2</v>
      </c>
      <c r="AJ141" s="47">
        <f t="shared" si="143"/>
        <v>7.2000000000000008E-2</v>
      </c>
      <c r="AK141" s="47">
        <f>4.5*D141/100</f>
        <v>0.43874999999999997</v>
      </c>
      <c r="AL141" s="46"/>
      <c r="AM141" s="47">
        <f t="shared" si="97"/>
        <v>54.405000000000001</v>
      </c>
      <c r="AN141" s="47">
        <f t="shared" si="97"/>
        <v>33.93</v>
      </c>
      <c r="AO141" s="47">
        <f t="shared" si="97"/>
        <v>19.574999999999999</v>
      </c>
      <c r="AP141" s="47">
        <f t="shared" si="119"/>
        <v>0.99</v>
      </c>
      <c r="AQ141" s="47">
        <f t="shared" si="120"/>
        <v>0</v>
      </c>
      <c r="AR141" s="47">
        <f t="shared" si="121"/>
        <v>0.27</v>
      </c>
      <c r="AS141" s="47">
        <f t="shared" si="122"/>
        <v>0</v>
      </c>
      <c r="AT141" s="47">
        <f t="shared" si="123"/>
        <v>0</v>
      </c>
      <c r="AU141" s="47">
        <f t="shared" si="124"/>
        <v>0</v>
      </c>
      <c r="AV141" s="47">
        <f t="shared" si="125"/>
        <v>0</v>
      </c>
      <c r="AW141" s="47">
        <f t="shared" si="126"/>
        <v>0</v>
      </c>
      <c r="AX141" s="47">
        <f t="shared" si="127"/>
        <v>0</v>
      </c>
      <c r="AY141" s="47">
        <f t="shared" si="128"/>
        <v>0</v>
      </c>
      <c r="AZ141" s="47">
        <f t="shared" si="129"/>
        <v>0</v>
      </c>
      <c r="BA141" s="47">
        <f t="shared" si="130"/>
        <v>0</v>
      </c>
      <c r="BB141" s="47">
        <f t="shared" si="131"/>
        <v>0</v>
      </c>
      <c r="BC141" s="47">
        <f t="shared" si="132"/>
        <v>0.72</v>
      </c>
      <c r="BD141" s="47">
        <f t="shared" si="133"/>
        <v>0</v>
      </c>
      <c r="BE141" s="47">
        <f t="shared" si="134"/>
        <v>0</v>
      </c>
      <c r="BF141" s="47">
        <f t="shared" si="135"/>
        <v>0.19440000000000002</v>
      </c>
      <c r="BG141" s="47">
        <f t="shared" si="136"/>
        <v>0</v>
      </c>
      <c r="BH141" s="47">
        <f t="shared" si="137"/>
        <v>0.40499999999999997</v>
      </c>
      <c r="BI141" s="47">
        <v>0</v>
      </c>
      <c r="BJ141" s="47">
        <f t="shared" si="138"/>
        <v>4.05</v>
      </c>
      <c r="BK141" s="22"/>
      <c r="BL141" s="47">
        <f>AK141</f>
        <v>0.43874999999999997</v>
      </c>
      <c r="BM141" s="47">
        <v>0.22</v>
      </c>
      <c r="BN141" s="47">
        <f t="shared" si="114"/>
        <v>0.99</v>
      </c>
      <c r="BO141" s="47">
        <v>3</v>
      </c>
      <c r="BP141" s="47">
        <f t="shared" si="90"/>
        <v>0.99</v>
      </c>
      <c r="BQ141" s="47">
        <v>4.3999999999999997E-2</v>
      </c>
      <c r="BR141" s="47">
        <f>AR141</f>
        <v>0.27</v>
      </c>
      <c r="BS141" s="47">
        <v>8</v>
      </c>
      <c r="BT141" s="47">
        <f t="shared" si="144"/>
        <v>0</v>
      </c>
      <c r="BU141" s="47">
        <f t="shared" ref="BU141:BU204" si="146">AV141</f>
        <v>0</v>
      </c>
      <c r="BV141" s="47">
        <f t="shared" si="115"/>
        <v>0.40499999999999997</v>
      </c>
      <c r="BW141" s="47">
        <f t="shared" si="145"/>
        <v>0.72</v>
      </c>
      <c r="BX141" s="47">
        <f t="shared" si="117"/>
        <v>3.7139751137275896</v>
      </c>
      <c r="BY141" s="47">
        <f t="shared" si="139"/>
        <v>19.574999999999999</v>
      </c>
      <c r="BZ141" s="47">
        <f t="shared" si="99"/>
        <v>4.05</v>
      </c>
      <c r="CA141" s="47">
        <f t="shared" si="91"/>
        <v>3</v>
      </c>
      <c r="CB141" s="47">
        <f t="shared" si="140"/>
        <v>8</v>
      </c>
      <c r="CC141" s="47">
        <v>1.35E-2</v>
      </c>
      <c r="CD141" s="47">
        <v>8.0000000000000002E-3</v>
      </c>
      <c r="CE141" s="47">
        <v>6.0000000000000001E-3</v>
      </c>
      <c r="CF141" s="47">
        <f t="shared" si="141"/>
        <v>0.19440000000000002</v>
      </c>
      <c r="CG141" s="47">
        <f t="shared" si="112"/>
        <v>1.7964071856287427</v>
      </c>
      <c r="CH141" s="47">
        <f t="shared" si="142"/>
        <v>1.5281865519583429</v>
      </c>
      <c r="CI141" s="46"/>
      <c r="CJ141" s="46"/>
      <c r="CK141" s="47">
        <f t="shared" si="92"/>
        <v>0.67791686049044331</v>
      </c>
      <c r="CL141" s="46"/>
      <c r="CM141" s="46">
        <f t="shared" si="94"/>
        <v>0.15064819122009851</v>
      </c>
      <c r="CN141" s="22"/>
    </row>
    <row r="142" spans="1:92">
      <c r="A142" s="42">
        <v>1446</v>
      </c>
      <c r="B142" s="22"/>
      <c r="C142" s="34">
        <v>4.7</v>
      </c>
      <c r="D142" s="34">
        <v>9.75</v>
      </c>
      <c r="E142" s="22"/>
      <c r="F142" s="34">
        <v>3.82</v>
      </c>
      <c r="G142" s="34">
        <v>1.76</v>
      </c>
      <c r="H142" s="34">
        <v>1.64</v>
      </c>
      <c r="I142" s="34">
        <v>0.22</v>
      </c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34">
        <v>0.18</v>
      </c>
      <c r="W142" s="22"/>
      <c r="X142" s="22"/>
      <c r="Y142" s="22"/>
      <c r="Z142" s="34">
        <v>0.34</v>
      </c>
      <c r="AA142" s="34">
        <v>0.09</v>
      </c>
      <c r="AB142" s="34">
        <v>12.09</v>
      </c>
      <c r="AC142" s="34">
        <v>7.54</v>
      </c>
      <c r="AD142" s="34">
        <v>4.3499999999999996</v>
      </c>
      <c r="AE142" s="34">
        <v>0.9</v>
      </c>
      <c r="AF142" s="34"/>
      <c r="AG142" s="47">
        <f>4.5*C142/100</f>
        <v>0.21150000000000002</v>
      </c>
      <c r="AH142" s="47">
        <f t="shared" si="116"/>
        <v>0.17189999999999997</v>
      </c>
      <c r="AI142" s="47">
        <f t="shared" si="143"/>
        <v>7.9199999999999993E-2</v>
      </c>
      <c r="AJ142" s="47">
        <f t="shared" si="143"/>
        <v>7.3800000000000004E-2</v>
      </c>
      <c r="AK142" s="47">
        <f>4.5*D142/100</f>
        <v>0.43874999999999997</v>
      </c>
      <c r="AL142" s="46"/>
      <c r="AM142" s="47">
        <f t="shared" si="97"/>
        <v>54.405000000000001</v>
      </c>
      <c r="AN142" s="47">
        <f t="shared" si="97"/>
        <v>33.93</v>
      </c>
      <c r="AO142" s="47">
        <f t="shared" si="97"/>
        <v>19.574999999999999</v>
      </c>
      <c r="AP142" s="47">
        <f t="shared" si="119"/>
        <v>0.99</v>
      </c>
      <c r="AQ142" s="47">
        <f t="shared" si="120"/>
        <v>0</v>
      </c>
      <c r="AR142" s="47">
        <f t="shared" si="121"/>
        <v>0</v>
      </c>
      <c r="AS142" s="47">
        <f t="shared" si="122"/>
        <v>0</v>
      </c>
      <c r="AT142" s="47">
        <f t="shared" si="123"/>
        <v>0</v>
      </c>
      <c r="AU142" s="47">
        <f t="shared" si="124"/>
        <v>0</v>
      </c>
      <c r="AV142" s="47">
        <f t="shared" si="125"/>
        <v>0</v>
      </c>
      <c r="AW142" s="47">
        <f t="shared" si="126"/>
        <v>0</v>
      </c>
      <c r="AX142" s="47">
        <f t="shared" si="127"/>
        <v>0</v>
      </c>
      <c r="AY142" s="47">
        <f t="shared" si="128"/>
        <v>0</v>
      </c>
      <c r="AZ142" s="47">
        <f t="shared" si="129"/>
        <v>0</v>
      </c>
      <c r="BA142" s="47">
        <f t="shared" si="130"/>
        <v>0</v>
      </c>
      <c r="BB142" s="47">
        <f t="shared" si="131"/>
        <v>0</v>
      </c>
      <c r="BC142" s="47">
        <f t="shared" si="132"/>
        <v>0.80999999999999994</v>
      </c>
      <c r="BD142" s="47">
        <f t="shared" si="133"/>
        <v>0</v>
      </c>
      <c r="BE142" s="47">
        <f t="shared" si="134"/>
        <v>0</v>
      </c>
      <c r="BF142" s="47">
        <f t="shared" si="135"/>
        <v>0</v>
      </c>
      <c r="BG142" s="47">
        <f t="shared" si="136"/>
        <v>1.5300000000000001E-2</v>
      </c>
      <c r="BH142" s="47">
        <f t="shared" si="137"/>
        <v>0.40499999999999997</v>
      </c>
      <c r="BI142" s="47">
        <v>0</v>
      </c>
      <c r="BJ142" s="47">
        <f t="shared" si="138"/>
        <v>4.05</v>
      </c>
      <c r="BK142" s="22"/>
      <c r="BL142" s="47">
        <f>AK142</f>
        <v>0.43874999999999997</v>
      </c>
      <c r="BM142" s="47">
        <v>0.22</v>
      </c>
      <c r="BN142" s="47">
        <f t="shared" si="114"/>
        <v>0.99</v>
      </c>
      <c r="BO142" s="47">
        <v>3</v>
      </c>
      <c r="BP142" s="47">
        <f t="shared" si="90"/>
        <v>0.99</v>
      </c>
      <c r="BQ142" s="47">
        <v>4.3999999999999997E-2</v>
      </c>
      <c r="BR142" s="47">
        <v>0.22</v>
      </c>
      <c r="BS142" s="47">
        <v>8</v>
      </c>
      <c r="BT142" s="47">
        <f t="shared" si="144"/>
        <v>0</v>
      </c>
      <c r="BU142" s="47">
        <f t="shared" si="146"/>
        <v>0</v>
      </c>
      <c r="BV142" s="47">
        <f t="shared" si="115"/>
        <v>0.40499999999999997</v>
      </c>
      <c r="BW142" s="47">
        <f t="shared" si="145"/>
        <v>0.80999999999999994</v>
      </c>
      <c r="BX142" s="47">
        <f t="shared" si="117"/>
        <v>3.6998862724110255</v>
      </c>
      <c r="BY142" s="47">
        <f t="shared" si="139"/>
        <v>19.574999999999999</v>
      </c>
      <c r="BZ142" s="47">
        <f t="shared" si="99"/>
        <v>4.05</v>
      </c>
      <c r="CA142" s="47">
        <f t="shared" si="91"/>
        <v>3</v>
      </c>
      <c r="CB142" s="47">
        <f t="shared" si="140"/>
        <v>8</v>
      </c>
      <c r="CC142" s="47">
        <f>BG142</f>
        <v>1.5300000000000001E-2</v>
      </c>
      <c r="CD142" s="47">
        <v>8.0000000000000002E-3</v>
      </c>
      <c r="CE142" s="47">
        <v>6.0000000000000001E-3</v>
      </c>
      <c r="CF142" s="47">
        <f t="shared" si="141"/>
        <v>0</v>
      </c>
      <c r="CG142" s="47">
        <f t="shared" si="112"/>
        <v>1.7964071856287427</v>
      </c>
      <c r="CH142" s="47">
        <f t="shared" si="142"/>
        <v>1.7319447588861219</v>
      </c>
      <c r="CI142" s="46"/>
      <c r="CJ142" s="46"/>
      <c r="CK142" s="47">
        <f t="shared" si="92"/>
        <v>0.67782857151463005</v>
      </c>
      <c r="CL142" s="46"/>
      <c r="CM142" s="46">
        <f t="shared" si="94"/>
        <v>0.15062857144769556</v>
      </c>
      <c r="CN142" s="22"/>
    </row>
    <row r="143" spans="1:92">
      <c r="A143" s="42">
        <v>1447</v>
      </c>
      <c r="B143" s="22"/>
      <c r="C143" s="22"/>
      <c r="D143" s="22"/>
      <c r="E143" s="22"/>
      <c r="F143" s="34">
        <v>2.74</v>
      </c>
      <c r="G143" s="34">
        <v>1.86</v>
      </c>
      <c r="H143" s="34">
        <v>1.47</v>
      </c>
      <c r="I143" s="34">
        <v>0.22</v>
      </c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34">
        <v>0.23</v>
      </c>
      <c r="W143" s="22"/>
      <c r="X143" s="22"/>
      <c r="Y143" s="22"/>
      <c r="Z143" s="22"/>
      <c r="AA143" s="34">
        <v>0.09</v>
      </c>
      <c r="AB143" s="34">
        <v>12.09</v>
      </c>
      <c r="AC143" s="34">
        <v>7.54</v>
      </c>
      <c r="AD143" s="34">
        <v>4.3499999999999996</v>
      </c>
      <c r="AE143" s="34">
        <v>0.9</v>
      </c>
      <c r="AF143" s="34"/>
      <c r="AG143" s="46"/>
      <c r="AH143" s="47">
        <f t="shared" si="116"/>
        <v>0.12330000000000002</v>
      </c>
      <c r="AI143" s="47">
        <f t="shared" si="143"/>
        <v>8.3700000000000011E-2</v>
      </c>
      <c r="AJ143" s="47">
        <f t="shared" si="143"/>
        <v>6.615E-2</v>
      </c>
      <c r="AK143" s="46"/>
      <c r="AL143" s="46"/>
      <c r="AM143" s="47">
        <f t="shared" si="97"/>
        <v>54.405000000000001</v>
      </c>
      <c r="AN143" s="47">
        <f t="shared" si="97"/>
        <v>33.93</v>
      </c>
      <c r="AO143" s="47">
        <f t="shared" si="97"/>
        <v>19.574999999999999</v>
      </c>
      <c r="AP143" s="47">
        <f t="shared" si="119"/>
        <v>0.99</v>
      </c>
      <c r="AQ143" s="47">
        <f t="shared" si="120"/>
        <v>0</v>
      </c>
      <c r="AR143" s="47">
        <f t="shared" si="121"/>
        <v>0</v>
      </c>
      <c r="AS143" s="47">
        <f t="shared" si="122"/>
        <v>0</v>
      </c>
      <c r="AT143" s="47">
        <f t="shared" si="123"/>
        <v>0</v>
      </c>
      <c r="AU143" s="47">
        <f t="shared" si="124"/>
        <v>0</v>
      </c>
      <c r="AV143" s="47">
        <f t="shared" si="125"/>
        <v>0</v>
      </c>
      <c r="AW143" s="47">
        <f t="shared" si="126"/>
        <v>0</v>
      </c>
      <c r="AX143" s="47">
        <f t="shared" si="127"/>
        <v>0</v>
      </c>
      <c r="AY143" s="47">
        <f t="shared" si="128"/>
        <v>0</v>
      </c>
      <c r="AZ143" s="47">
        <f t="shared" si="129"/>
        <v>0</v>
      </c>
      <c r="BA143" s="47">
        <f t="shared" si="130"/>
        <v>0</v>
      </c>
      <c r="BB143" s="47">
        <f t="shared" si="131"/>
        <v>0</v>
      </c>
      <c r="BC143" s="47">
        <f t="shared" si="132"/>
        <v>1.0350000000000001</v>
      </c>
      <c r="BD143" s="47">
        <f t="shared" si="133"/>
        <v>0</v>
      </c>
      <c r="BE143" s="47">
        <f t="shared" si="134"/>
        <v>0</v>
      </c>
      <c r="BF143" s="47">
        <f t="shared" si="135"/>
        <v>0</v>
      </c>
      <c r="BG143" s="47">
        <f t="shared" si="136"/>
        <v>0</v>
      </c>
      <c r="BH143" s="47">
        <f t="shared" si="137"/>
        <v>0.40499999999999997</v>
      </c>
      <c r="BI143" s="47">
        <v>0</v>
      </c>
      <c r="BJ143" s="47">
        <f t="shared" si="138"/>
        <v>4.05</v>
      </c>
      <c r="BK143" s="22"/>
      <c r="BL143" s="47">
        <v>0.37</v>
      </c>
      <c r="BM143" s="47">
        <v>0.22</v>
      </c>
      <c r="BN143" s="47">
        <f t="shared" si="114"/>
        <v>0.99</v>
      </c>
      <c r="BO143" s="47">
        <v>3</v>
      </c>
      <c r="BP143" s="47">
        <f t="shared" si="90"/>
        <v>0.99</v>
      </c>
      <c r="BQ143" s="47">
        <v>4.3999999999999997E-2</v>
      </c>
      <c r="BR143" s="47">
        <v>0.22</v>
      </c>
      <c r="BS143" s="47">
        <v>8</v>
      </c>
      <c r="BT143" s="47">
        <f t="shared" si="144"/>
        <v>0</v>
      </c>
      <c r="BU143" s="47">
        <f t="shared" si="146"/>
        <v>0</v>
      </c>
      <c r="BV143" s="47">
        <f t="shared" si="115"/>
        <v>0.40499999999999997</v>
      </c>
      <c r="BW143" s="47">
        <f t="shared" si="145"/>
        <v>1.0350000000000001</v>
      </c>
      <c r="BX143" s="47">
        <f t="shared" si="117"/>
        <v>3.6857974310944615</v>
      </c>
      <c r="BY143" s="47">
        <f t="shared" si="139"/>
        <v>19.574999999999999</v>
      </c>
      <c r="BZ143" s="47">
        <f t="shared" si="99"/>
        <v>4.05</v>
      </c>
      <c r="CA143" s="47">
        <f t="shared" si="91"/>
        <v>3</v>
      </c>
      <c r="CB143" s="47">
        <f t="shared" si="140"/>
        <v>8</v>
      </c>
      <c r="CC143" s="47">
        <v>1.5299999999999999E-2</v>
      </c>
      <c r="CD143" s="47">
        <v>8.0000000000000002E-3</v>
      </c>
      <c r="CE143" s="47">
        <v>6.0000000000000001E-3</v>
      </c>
      <c r="CF143" s="47">
        <f t="shared" si="141"/>
        <v>0</v>
      </c>
      <c r="CG143" s="47">
        <f t="shared" si="112"/>
        <v>1.7964071856287427</v>
      </c>
      <c r="CH143" s="47">
        <f t="shared" si="142"/>
        <v>1.7319447588861216</v>
      </c>
      <c r="CI143" s="46"/>
      <c r="CJ143" s="46"/>
      <c r="CK143" s="47">
        <f t="shared" si="92"/>
        <v>0.64758232372917013</v>
      </c>
      <c r="CL143" s="46"/>
      <c r="CM143" s="46">
        <f t="shared" si="94"/>
        <v>0.1439071830509267</v>
      </c>
      <c r="CN143" s="22"/>
    </row>
    <row r="144" spans="1:92">
      <c r="A144" s="42">
        <v>1448</v>
      </c>
      <c r="B144" s="22"/>
      <c r="C144" s="34">
        <v>3.26</v>
      </c>
      <c r="D144" s="34">
        <v>7.33</v>
      </c>
      <c r="E144" s="22"/>
      <c r="F144" s="34">
        <v>2.58</v>
      </c>
      <c r="G144" s="34">
        <v>2.06</v>
      </c>
      <c r="H144" s="34">
        <v>1.87</v>
      </c>
      <c r="I144" s="34">
        <v>0.22</v>
      </c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34">
        <v>0.1</v>
      </c>
      <c r="W144" s="22"/>
      <c r="X144" s="22"/>
      <c r="Y144" s="22"/>
      <c r="Z144" s="22"/>
      <c r="AA144" s="34">
        <v>0.09</v>
      </c>
      <c r="AB144" s="34">
        <v>12.09</v>
      </c>
      <c r="AC144" s="34">
        <v>7.54</v>
      </c>
      <c r="AD144" s="34">
        <v>4.3499999999999996</v>
      </c>
      <c r="AE144" s="34">
        <v>0.9</v>
      </c>
      <c r="AF144" s="34"/>
      <c r="AG144" s="47">
        <f>4.5*C144/100</f>
        <v>0.14669999999999997</v>
      </c>
      <c r="AH144" s="47">
        <f t="shared" si="116"/>
        <v>0.11609999999999999</v>
      </c>
      <c r="AI144" s="47">
        <f t="shared" si="143"/>
        <v>9.2699999999999991E-2</v>
      </c>
      <c r="AJ144" s="47">
        <f t="shared" si="143"/>
        <v>8.4150000000000003E-2</v>
      </c>
      <c r="AK144" s="47">
        <f>4.5*D144/100</f>
        <v>0.32984999999999998</v>
      </c>
      <c r="AL144" s="46"/>
      <c r="AM144" s="47">
        <f t="shared" si="97"/>
        <v>54.405000000000001</v>
      </c>
      <c r="AN144" s="47">
        <f t="shared" si="97"/>
        <v>33.93</v>
      </c>
      <c r="AO144" s="47">
        <f t="shared" si="97"/>
        <v>19.574999999999999</v>
      </c>
      <c r="AP144" s="47">
        <f t="shared" si="119"/>
        <v>0.99</v>
      </c>
      <c r="AQ144" s="47">
        <f t="shared" si="120"/>
        <v>0</v>
      </c>
      <c r="AR144" s="47">
        <f t="shared" si="121"/>
        <v>0</v>
      </c>
      <c r="AS144" s="47">
        <f t="shared" si="122"/>
        <v>0</v>
      </c>
      <c r="AT144" s="47">
        <f t="shared" si="123"/>
        <v>0</v>
      </c>
      <c r="AU144" s="47">
        <f t="shared" si="124"/>
        <v>0</v>
      </c>
      <c r="AV144" s="47">
        <f t="shared" si="125"/>
        <v>0</v>
      </c>
      <c r="AW144" s="47">
        <f t="shared" si="126"/>
        <v>0</v>
      </c>
      <c r="AX144" s="47">
        <f t="shared" si="127"/>
        <v>0</v>
      </c>
      <c r="AY144" s="47">
        <f t="shared" si="128"/>
        <v>0</v>
      </c>
      <c r="AZ144" s="47">
        <f t="shared" si="129"/>
        <v>0</v>
      </c>
      <c r="BA144" s="47">
        <f t="shared" si="130"/>
        <v>0</v>
      </c>
      <c r="BB144" s="47">
        <f t="shared" si="131"/>
        <v>0</v>
      </c>
      <c r="BC144" s="47">
        <f t="shared" si="132"/>
        <v>0.45</v>
      </c>
      <c r="BD144" s="47">
        <f t="shared" si="133"/>
        <v>0</v>
      </c>
      <c r="BE144" s="47">
        <f t="shared" si="134"/>
        <v>0</v>
      </c>
      <c r="BF144" s="47">
        <f t="shared" si="135"/>
        <v>0</v>
      </c>
      <c r="BG144" s="47">
        <f t="shared" si="136"/>
        <v>0</v>
      </c>
      <c r="BH144" s="47">
        <f t="shared" si="137"/>
        <v>0.40499999999999997</v>
      </c>
      <c r="BI144" s="47">
        <v>0</v>
      </c>
      <c r="BJ144" s="47">
        <f t="shared" si="138"/>
        <v>4.05</v>
      </c>
      <c r="BK144" s="22"/>
      <c r="BL144" s="47">
        <f>AK144</f>
        <v>0.32984999999999998</v>
      </c>
      <c r="BM144" s="47">
        <v>0.22</v>
      </c>
      <c r="BN144" s="47">
        <f t="shared" si="114"/>
        <v>0.99</v>
      </c>
      <c r="BO144" s="47">
        <v>3</v>
      </c>
      <c r="BP144" s="47">
        <f t="shared" si="90"/>
        <v>0.99</v>
      </c>
      <c r="BQ144" s="47">
        <v>4.3999999999999997E-2</v>
      </c>
      <c r="BR144" s="47">
        <v>0.22</v>
      </c>
      <c r="BS144" s="47">
        <v>8</v>
      </c>
      <c r="BT144" s="47">
        <f t="shared" si="144"/>
        <v>0</v>
      </c>
      <c r="BU144" s="47">
        <f t="shared" si="146"/>
        <v>0</v>
      </c>
      <c r="BV144" s="47">
        <f t="shared" si="115"/>
        <v>0.40499999999999997</v>
      </c>
      <c r="BW144" s="47">
        <f t="shared" si="145"/>
        <v>0.45</v>
      </c>
      <c r="BX144" s="47">
        <f t="shared" si="117"/>
        <v>3.6717085897778974</v>
      </c>
      <c r="BY144" s="47">
        <f t="shared" si="139"/>
        <v>19.574999999999999</v>
      </c>
      <c r="BZ144" s="47">
        <f t="shared" si="99"/>
        <v>4.05</v>
      </c>
      <c r="CA144" s="47">
        <f t="shared" si="91"/>
        <v>3</v>
      </c>
      <c r="CB144" s="47">
        <f t="shared" si="140"/>
        <v>8</v>
      </c>
      <c r="CC144" s="47">
        <v>1.5299999999999999E-2</v>
      </c>
      <c r="CD144" s="47">
        <v>8.0000000000000002E-3</v>
      </c>
      <c r="CE144" s="47">
        <v>6.0000000000000001E-3</v>
      </c>
      <c r="CF144" s="47">
        <f t="shared" si="141"/>
        <v>0</v>
      </c>
      <c r="CG144" s="47">
        <f t="shared" si="112"/>
        <v>1.7964071856287427</v>
      </c>
      <c r="CH144" s="47">
        <f t="shared" si="142"/>
        <v>1.7319447588861216</v>
      </c>
      <c r="CI144" s="46"/>
      <c r="CJ144" s="46"/>
      <c r="CK144" s="47">
        <f t="shared" si="92"/>
        <v>0.62988178680852325</v>
      </c>
      <c r="CL144" s="46"/>
      <c r="CM144" s="46">
        <f t="shared" si="94"/>
        <v>0.13997373040189406</v>
      </c>
      <c r="CN144" s="22"/>
    </row>
    <row r="145" spans="1:92">
      <c r="A145" s="42">
        <v>1449</v>
      </c>
      <c r="B145" s="22"/>
      <c r="C145" s="34">
        <v>2.84</v>
      </c>
      <c r="D145" s="34">
        <v>6.5</v>
      </c>
      <c r="E145" s="22"/>
      <c r="F145" s="34">
        <v>2.33</v>
      </c>
      <c r="G145" s="34">
        <v>1.45</v>
      </c>
      <c r="H145" s="34">
        <v>1.6</v>
      </c>
      <c r="I145" s="34">
        <v>0.22</v>
      </c>
      <c r="J145" s="22"/>
      <c r="K145" s="22"/>
      <c r="L145" s="22"/>
      <c r="M145" s="34">
        <v>2.97</v>
      </c>
      <c r="N145" s="22"/>
      <c r="O145" s="22"/>
      <c r="P145" s="22"/>
      <c r="Q145" s="34">
        <v>0.43</v>
      </c>
      <c r="R145" s="22"/>
      <c r="S145" s="22"/>
      <c r="T145" s="22"/>
      <c r="U145" s="22"/>
      <c r="V145" s="34">
        <v>0.09</v>
      </c>
      <c r="W145" s="22"/>
      <c r="X145" s="22"/>
      <c r="Y145" s="22"/>
      <c r="Z145" s="34">
        <v>0.34</v>
      </c>
      <c r="AA145" s="34">
        <v>0.09</v>
      </c>
      <c r="AB145" s="34">
        <v>12.09</v>
      </c>
      <c r="AC145" s="34">
        <v>7.54</v>
      </c>
      <c r="AD145" s="34">
        <v>4.3499999999999996</v>
      </c>
      <c r="AE145" s="34">
        <v>0.9</v>
      </c>
      <c r="AF145" s="34"/>
      <c r="AG145" s="47">
        <f>4.5*C145/100</f>
        <v>0.1278</v>
      </c>
      <c r="AH145" s="47">
        <f t="shared" si="116"/>
        <v>0.10485</v>
      </c>
      <c r="AI145" s="47">
        <f t="shared" si="143"/>
        <v>6.5249999999999989E-2</v>
      </c>
      <c r="AJ145" s="47">
        <f t="shared" si="143"/>
        <v>7.2000000000000008E-2</v>
      </c>
      <c r="AK145" s="47">
        <f>4.5*D145/100</f>
        <v>0.29249999999999998</v>
      </c>
      <c r="AL145" s="46"/>
      <c r="AM145" s="47">
        <f t="shared" si="97"/>
        <v>54.405000000000001</v>
      </c>
      <c r="AN145" s="47">
        <f t="shared" si="97"/>
        <v>33.93</v>
      </c>
      <c r="AO145" s="47">
        <f t="shared" si="97"/>
        <v>19.574999999999999</v>
      </c>
      <c r="AP145" s="47">
        <f t="shared" si="119"/>
        <v>0.99</v>
      </c>
      <c r="AQ145" s="47">
        <f t="shared" si="120"/>
        <v>0</v>
      </c>
      <c r="AR145" s="47">
        <f t="shared" si="121"/>
        <v>0</v>
      </c>
      <c r="AS145" s="47">
        <f t="shared" si="122"/>
        <v>0</v>
      </c>
      <c r="AT145" s="47">
        <f t="shared" si="123"/>
        <v>0.13364999999999999</v>
      </c>
      <c r="AU145" s="47">
        <f t="shared" si="124"/>
        <v>0</v>
      </c>
      <c r="AV145" s="47">
        <f t="shared" si="125"/>
        <v>0</v>
      </c>
      <c r="AW145" s="47">
        <f t="shared" si="126"/>
        <v>0</v>
      </c>
      <c r="AX145" s="47">
        <f t="shared" si="127"/>
        <v>1.9350000000000001</v>
      </c>
      <c r="AY145" s="47">
        <f t="shared" si="128"/>
        <v>0</v>
      </c>
      <c r="AZ145" s="47">
        <f t="shared" si="129"/>
        <v>0</v>
      </c>
      <c r="BA145" s="47">
        <f t="shared" si="130"/>
        <v>0</v>
      </c>
      <c r="BB145" s="47">
        <f t="shared" si="131"/>
        <v>0</v>
      </c>
      <c r="BC145" s="47">
        <f t="shared" si="132"/>
        <v>0.40499999999999997</v>
      </c>
      <c r="BD145" s="47">
        <f t="shared" si="133"/>
        <v>0</v>
      </c>
      <c r="BE145" s="47">
        <f t="shared" si="134"/>
        <v>0</v>
      </c>
      <c r="BF145" s="47">
        <f t="shared" si="135"/>
        <v>0</v>
      </c>
      <c r="BG145" s="47">
        <f t="shared" si="136"/>
        <v>1.5300000000000001E-2</v>
      </c>
      <c r="BH145" s="47">
        <f t="shared" si="137"/>
        <v>0.40499999999999997</v>
      </c>
      <c r="BI145" s="47">
        <v>0</v>
      </c>
      <c r="BJ145" s="47">
        <f t="shared" si="138"/>
        <v>4.05</v>
      </c>
      <c r="BK145" s="22"/>
      <c r="BL145" s="47">
        <f>AK145</f>
        <v>0.29249999999999998</v>
      </c>
      <c r="BM145" s="47">
        <f>AT145</f>
        <v>0.13364999999999999</v>
      </c>
      <c r="BN145" s="47">
        <f t="shared" si="114"/>
        <v>0.99</v>
      </c>
      <c r="BO145" s="47">
        <v>3</v>
      </c>
      <c r="BP145" s="47">
        <f t="shared" si="90"/>
        <v>0.99</v>
      </c>
      <c r="BQ145" s="47">
        <v>4.3999999999999997E-2</v>
      </c>
      <c r="BR145" s="47">
        <v>0.22</v>
      </c>
      <c r="BS145" s="47">
        <v>8</v>
      </c>
      <c r="BT145" s="47">
        <f t="shared" si="144"/>
        <v>0</v>
      </c>
      <c r="BU145" s="47">
        <f t="shared" si="146"/>
        <v>0</v>
      </c>
      <c r="BV145" s="47">
        <f t="shared" si="115"/>
        <v>0.40499999999999997</v>
      </c>
      <c r="BW145" s="47">
        <f t="shared" si="145"/>
        <v>0.40499999999999997</v>
      </c>
      <c r="BX145" s="47">
        <f t="shared" si="117"/>
        <v>3.6576197484613333</v>
      </c>
      <c r="BY145" s="47">
        <f t="shared" si="139"/>
        <v>19.574999999999999</v>
      </c>
      <c r="BZ145" s="47">
        <f t="shared" si="99"/>
        <v>4.05</v>
      </c>
      <c r="CA145" s="47">
        <f t="shared" si="91"/>
        <v>3</v>
      </c>
      <c r="CB145" s="47">
        <f t="shared" si="140"/>
        <v>8</v>
      </c>
      <c r="CC145" s="47">
        <f>BG145</f>
        <v>1.5300000000000001E-2</v>
      </c>
      <c r="CD145" s="47">
        <v>8.0000000000000002E-3</v>
      </c>
      <c r="CE145" s="47">
        <v>6.0000000000000001E-3</v>
      </c>
      <c r="CF145" s="47">
        <f t="shared" si="141"/>
        <v>0</v>
      </c>
      <c r="CG145" s="47">
        <f t="shared" si="112"/>
        <v>1.7964071856287427</v>
      </c>
      <c r="CH145" s="47">
        <f t="shared" si="142"/>
        <v>1.7319447588861219</v>
      </c>
      <c r="CI145" s="46"/>
      <c r="CJ145" s="46"/>
      <c r="CK145" s="47">
        <f t="shared" si="92"/>
        <v>0.60258710236838153</v>
      </c>
      <c r="CL145" s="46"/>
      <c r="CM145" s="46">
        <f t="shared" si="94"/>
        <v>0.13390824497075146</v>
      </c>
      <c r="CN145" s="22"/>
    </row>
    <row r="146" spans="1:92">
      <c r="A146" s="42">
        <v>1450</v>
      </c>
      <c r="B146" s="34"/>
      <c r="C146" s="34">
        <v>3</v>
      </c>
      <c r="D146" s="34">
        <v>7.33</v>
      </c>
      <c r="E146" s="22"/>
      <c r="F146" s="34">
        <v>2.4300000000000002</v>
      </c>
      <c r="G146" s="34">
        <v>1.55</v>
      </c>
      <c r="H146" s="34">
        <v>1.61</v>
      </c>
      <c r="I146" s="34">
        <v>0.22</v>
      </c>
      <c r="J146" s="22"/>
      <c r="K146" s="34">
        <v>0.04</v>
      </c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34">
        <v>0.09</v>
      </c>
      <c r="AB146" s="34">
        <v>12.09</v>
      </c>
      <c r="AC146" s="34">
        <v>7.54</v>
      </c>
      <c r="AD146" s="34">
        <v>4.3499999999999996</v>
      </c>
      <c r="AE146" s="34">
        <v>0.9</v>
      </c>
      <c r="AF146" s="34"/>
      <c r="AG146" s="47">
        <f>4.5*C146/100</f>
        <v>0.13500000000000001</v>
      </c>
      <c r="AH146" s="47">
        <f t="shared" si="116"/>
        <v>0.10935</v>
      </c>
      <c r="AI146" s="47">
        <f t="shared" si="143"/>
        <v>6.9750000000000006E-2</v>
      </c>
      <c r="AJ146" s="47">
        <f t="shared" si="143"/>
        <v>7.2450000000000001E-2</v>
      </c>
      <c r="AK146" s="47">
        <f>4.5*D146/100</f>
        <v>0.32984999999999998</v>
      </c>
      <c r="AL146" s="46"/>
      <c r="AM146" s="47">
        <f t="shared" si="97"/>
        <v>54.405000000000001</v>
      </c>
      <c r="AN146" s="47">
        <f t="shared" si="97"/>
        <v>33.93</v>
      </c>
      <c r="AO146" s="47">
        <f t="shared" si="97"/>
        <v>19.574999999999999</v>
      </c>
      <c r="AP146" s="47">
        <f t="shared" si="119"/>
        <v>0.99</v>
      </c>
      <c r="AQ146" s="47">
        <f t="shared" si="120"/>
        <v>0</v>
      </c>
      <c r="AR146" s="47">
        <f t="shared" si="121"/>
        <v>0.18</v>
      </c>
      <c r="AS146" s="47">
        <f t="shared" si="122"/>
        <v>0</v>
      </c>
      <c r="AT146" s="47">
        <f t="shared" si="123"/>
        <v>0</v>
      </c>
      <c r="AU146" s="47">
        <f t="shared" si="124"/>
        <v>0</v>
      </c>
      <c r="AV146" s="47">
        <f t="shared" si="125"/>
        <v>0</v>
      </c>
      <c r="AW146" s="47">
        <f t="shared" si="126"/>
        <v>0</v>
      </c>
      <c r="AX146" s="47">
        <f t="shared" si="127"/>
        <v>0</v>
      </c>
      <c r="AY146" s="47">
        <f t="shared" si="128"/>
        <v>0</v>
      </c>
      <c r="AZ146" s="47">
        <f t="shared" si="129"/>
        <v>0</v>
      </c>
      <c r="BA146" s="47">
        <f t="shared" si="130"/>
        <v>0</v>
      </c>
      <c r="BB146" s="47">
        <f t="shared" si="131"/>
        <v>0</v>
      </c>
      <c r="BC146" s="47">
        <f t="shared" si="132"/>
        <v>0</v>
      </c>
      <c r="BD146" s="47">
        <f t="shared" si="133"/>
        <v>0</v>
      </c>
      <c r="BE146" s="47">
        <f t="shared" si="134"/>
        <v>0</v>
      </c>
      <c r="BF146" s="47">
        <f t="shared" si="135"/>
        <v>0</v>
      </c>
      <c r="BG146" s="47">
        <f t="shared" si="136"/>
        <v>0</v>
      </c>
      <c r="BH146" s="47">
        <f t="shared" si="137"/>
        <v>0.40499999999999997</v>
      </c>
      <c r="BI146" s="47">
        <v>0</v>
      </c>
      <c r="BJ146" s="47">
        <f t="shared" si="138"/>
        <v>4.05</v>
      </c>
      <c r="BK146" s="22"/>
      <c r="BL146" s="47">
        <f>AK146</f>
        <v>0.32984999999999998</v>
      </c>
      <c r="BM146" s="47">
        <v>0.15</v>
      </c>
      <c r="BN146" s="47">
        <f t="shared" si="114"/>
        <v>0.99</v>
      </c>
      <c r="BO146" s="47">
        <v>3</v>
      </c>
      <c r="BP146" s="47">
        <f t="shared" ref="BP146:BP209" si="147">BN146</f>
        <v>0.99</v>
      </c>
      <c r="BQ146" s="47">
        <v>4.3999999999999997E-2</v>
      </c>
      <c r="BR146" s="47">
        <f>AR146</f>
        <v>0.18</v>
      </c>
      <c r="BS146" s="47">
        <v>8</v>
      </c>
      <c r="BT146" s="47">
        <f t="shared" si="144"/>
        <v>0</v>
      </c>
      <c r="BU146" s="47">
        <f t="shared" si="146"/>
        <v>0</v>
      </c>
      <c r="BV146" s="47">
        <f t="shared" si="115"/>
        <v>0.40499999999999997</v>
      </c>
      <c r="BW146" s="47">
        <f t="shared" si="145"/>
        <v>0</v>
      </c>
      <c r="BX146" s="47">
        <f t="shared" si="117"/>
        <v>3.6435309071447692</v>
      </c>
      <c r="BY146" s="47">
        <f t="shared" si="139"/>
        <v>19.574999999999999</v>
      </c>
      <c r="BZ146" s="47">
        <f t="shared" si="99"/>
        <v>4.05</v>
      </c>
      <c r="CA146" s="47">
        <f t="shared" ref="CA146:CA198" si="148">BO146</f>
        <v>3</v>
      </c>
      <c r="CB146" s="47">
        <f t="shared" si="140"/>
        <v>8</v>
      </c>
      <c r="CC146" s="47">
        <v>1.2E-2</v>
      </c>
      <c r="CD146" s="47">
        <v>8.0000000000000002E-3</v>
      </c>
      <c r="CE146" s="47">
        <v>6.0000000000000001E-3</v>
      </c>
      <c r="CF146" s="47">
        <f t="shared" si="141"/>
        <v>0</v>
      </c>
      <c r="CG146" s="47">
        <f t="shared" si="112"/>
        <v>1.7964071856287427</v>
      </c>
      <c r="CH146" s="47">
        <f t="shared" si="142"/>
        <v>1.3583880461851936</v>
      </c>
      <c r="CI146" s="46"/>
      <c r="CJ146" s="46"/>
      <c r="CK146" s="47">
        <f t="shared" ref="CK146:CK209" si="149">(182*$BL146+$BM$4*$BM146+$BN$4*$BN146+$BO$4*$BO146+$BP$4*$BP146+$BQ$4*$BQ146+$BV$4*$BV146+$BX$4*$BX146+$BZ$4*$BZ146+$CA$4*$CA146+$CB$4*$CB146+5*$CG146)/$CI$582</f>
        <v>0.6209319844759088</v>
      </c>
      <c r="CL146" s="46"/>
      <c r="CM146" s="46">
        <f t="shared" si="94"/>
        <v>0.13798488543909085</v>
      </c>
      <c r="CN146" s="22"/>
    </row>
    <row r="147" spans="1:92">
      <c r="A147" s="42">
        <v>1451</v>
      </c>
      <c r="B147" s="22"/>
      <c r="C147" s="34">
        <v>3.1</v>
      </c>
      <c r="D147" s="34">
        <v>7.33</v>
      </c>
      <c r="E147" s="22"/>
      <c r="F147" s="34">
        <v>2.58</v>
      </c>
      <c r="G147" s="22"/>
      <c r="H147" s="34">
        <v>1.56</v>
      </c>
      <c r="I147" s="34">
        <v>0.15</v>
      </c>
      <c r="J147" s="34">
        <v>0.19</v>
      </c>
      <c r="K147" s="22"/>
      <c r="L147" s="22"/>
      <c r="M147" s="34">
        <v>3.82</v>
      </c>
      <c r="N147" s="22"/>
      <c r="O147" s="34">
        <v>7.73</v>
      </c>
      <c r="P147" s="22"/>
      <c r="Q147" s="34">
        <v>0.51</v>
      </c>
      <c r="R147" s="22"/>
      <c r="S147" s="22"/>
      <c r="T147" s="22"/>
      <c r="U147" s="22"/>
      <c r="V147" s="34">
        <v>0.12</v>
      </c>
      <c r="W147" s="34">
        <v>1.5</v>
      </c>
      <c r="X147" s="34">
        <v>1.27</v>
      </c>
      <c r="Y147" s="34">
        <v>4.32</v>
      </c>
      <c r="Z147" s="22"/>
      <c r="AA147" s="22"/>
      <c r="AB147" s="34">
        <v>10.18</v>
      </c>
      <c r="AC147" s="34">
        <v>5.4</v>
      </c>
      <c r="AD147" s="34">
        <v>3.59</v>
      </c>
      <c r="AE147" s="34">
        <v>0.81</v>
      </c>
      <c r="AF147" s="34"/>
      <c r="AG147" s="47">
        <f>4.5*C147/100</f>
        <v>0.13950000000000001</v>
      </c>
      <c r="AH147" s="47">
        <f t="shared" si="116"/>
        <v>0.11609999999999999</v>
      </c>
      <c r="AI147" s="46"/>
      <c r="AJ147" s="47">
        <f t="shared" ref="AJ147:AJ152" si="150">4.5*H147/100</f>
        <v>7.0199999999999999E-2</v>
      </c>
      <c r="AK147" s="47">
        <f>4.5*D147/100</f>
        <v>0.32984999999999998</v>
      </c>
      <c r="AL147" s="46"/>
      <c r="AM147" s="47">
        <f t="shared" si="97"/>
        <v>45.81</v>
      </c>
      <c r="AN147" s="47">
        <f t="shared" si="97"/>
        <v>24.3</v>
      </c>
      <c r="AO147" s="47">
        <f t="shared" si="97"/>
        <v>16.155000000000001</v>
      </c>
      <c r="AP147" s="47">
        <f t="shared" si="119"/>
        <v>0.67499999999999993</v>
      </c>
      <c r="AQ147" s="47">
        <f t="shared" si="120"/>
        <v>0.85499999999999998</v>
      </c>
      <c r="AR147" s="47">
        <f t="shared" si="121"/>
        <v>0</v>
      </c>
      <c r="AS147" s="47">
        <f t="shared" si="122"/>
        <v>0</v>
      </c>
      <c r="AT147" s="47">
        <f t="shared" si="123"/>
        <v>0.17189999999999997</v>
      </c>
      <c r="AU147" s="47">
        <f t="shared" si="124"/>
        <v>0</v>
      </c>
      <c r="AV147" s="47">
        <f t="shared" si="125"/>
        <v>34.785000000000004</v>
      </c>
      <c r="AW147" s="47">
        <f t="shared" si="126"/>
        <v>0</v>
      </c>
      <c r="AX147" s="47">
        <f t="shared" si="127"/>
        <v>2.2949999999999999</v>
      </c>
      <c r="AY147" s="47">
        <f t="shared" si="128"/>
        <v>0</v>
      </c>
      <c r="AZ147" s="47">
        <f t="shared" si="129"/>
        <v>0</v>
      </c>
      <c r="BA147" s="47">
        <f t="shared" si="130"/>
        <v>0</v>
      </c>
      <c r="BB147" s="47">
        <f t="shared" si="131"/>
        <v>0</v>
      </c>
      <c r="BC147" s="47">
        <f t="shared" si="132"/>
        <v>0.54</v>
      </c>
      <c r="BD147" s="47">
        <f t="shared" si="133"/>
        <v>6.75</v>
      </c>
      <c r="BE147" s="47">
        <f t="shared" si="134"/>
        <v>5.7149999999999999</v>
      </c>
      <c r="BF147" s="47">
        <f t="shared" si="135"/>
        <v>0.19440000000000002</v>
      </c>
      <c r="BG147" s="47">
        <f t="shared" si="136"/>
        <v>0</v>
      </c>
      <c r="BH147" s="47">
        <f t="shared" si="137"/>
        <v>0</v>
      </c>
      <c r="BI147" s="47">
        <v>0</v>
      </c>
      <c r="BJ147" s="47">
        <f t="shared" si="138"/>
        <v>3.6450000000000005</v>
      </c>
      <c r="BK147" s="22"/>
      <c r="BL147" s="47">
        <f>AK147</f>
        <v>0.32984999999999998</v>
      </c>
      <c r="BM147" s="47">
        <f>AT147</f>
        <v>0.17189999999999997</v>
      </c>
      <c r="BN147" s="47">
        <f t="shared" si="114"/>
        <v>0.67499999999999993</v>
      </c>
      <c r="BO147" s="47">
        <v>3</v>
      </c>
      <c r="BP147" s="47">
        <f t="shared" si="147"/>
        <v>0.67499999999999993</v>
      </c>
      <c r="BQ147" s="47">
        <v>4.3999999999999997E-2</v>
      </c>
      <c r="BR147" s="47">
        <v>0.22</v>
      </c>
      <c r="BS147" s="47">
        <v>8</v>
      </c>
      <c r="BT147" s="47">
        <f t="shared" si="144"/>
        <v>0</v>
      </c>
      <c r="BU147" s="47">
        <f t="shared" si="146"/>
        <v>34.785000000000004</v>
      </c>
      <c r="BV147" s="47">
        <v>0.38</v>
      </c>
      <c r="BW147" s="47">
        <f t="shared" si="145"/>
        <v>0.54</v>
      </c>
      <c r="BX147" s="47">
        <f t="shared" si="117"/>
        <v>3.6294420658282052</v>
      </c>
      <c r="BY147" s="47">
        <f t="shared" si="139"/>
        <v>16.155000000000001</v>
      </c>
      <c r="BZ147" s="47">
        <f t="shared" si="99"/>
        <v>3.6450000000000005</v>
      </c>
      <c r="CA147" s="47">
        <f t="shared" si="148"/>
        <v>3</v>
      </c>
      <c r="CB147" s="47">
        <f t="shared" si="140"/>
        <v>8</v>
      </c>
      <c r="CC147" s="47">
        <v>1.2E-2</v>
      </c>
      <c r="CD147" s="47">
        <f>BD147/1000</f>
        <v>6.7499999999999999E-3</v>
      </c>
      <c r="CE147" s="47">
        <f>BE147/1000</f>
        <v>5.7149999999999996E-3</v>
      </c>
      <c r="CF147" s="47">
        <f t="shared" si="141"/>
        <v>0.19440000000000002</v>
      </c>
      <c r="CG147" s="47">
        <f t="shared" si="112"/>
        <v>1.7110778443113772</v>
      </c>
      <c r="CH147" s="47">
        <f t="shared" si="142"/>
        <v>1.3583880461851936</v>
      </c>
      <c r="CI147" s="46"/>
      <c r="CJ147" s="46"/>
      <c r="CK147" s="47">
        <f t="shared" si="149"/>
        <v>0.58302520130103652</v>
      </c>
      <c r="CL147" s="46"/>
      <c r="CM147" s="46">
        <f t="shared" ref="CM147:CM210" si="151">CK147/4.5</f>
        <v>0.12956115584467479</v>
      </c>
      <c r="CN147" s="22"/>
    </row>
    <row r="148" spans="1:92">
      <c r="A148" s="42">
        <v>1452</v>
      </c>
      <c r="B148" s="22"/>
      <c r="C148" s="34">
        <v>3.05</v>
      </c>
      <c r="D148" s="34">
        <v>7.33</v>
      </c>
      <c r="E148" s="22"/>
      <c r="F148" s="34">
        <v>2.2200000000000002</v>
      </c>
      <c r="G148" s="34">
        <v>1.86</v>
      </c>
      <c r="H148" s="34">
        <v>1.39</v>
      </c>
      <c r="I148" s="34">
        <v>0.15</v>
      </c>
      <c r="J148" s="34">
        <v>0.19</v>
      </c>
      <c r="K148" s="22"/>
      <c r="L148" s="22"/>
      <c r="M148" s="22"/>
      <c r="N148" s="22"/>
      <c r="O148" s="34">
        <v>7.73</v>
      </c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34">
        <v>10.18</v>
      </c>
      <c r="AC148" s="34">
        <v>5.4</v>
      </c>
      <c r="AD148" s="34">
        <v>3.59</v>
      </c>
      <c r="AE148" s="34">
        <v>0.81</v>
      </c>
      <c r="AF148" s="34"/>
      <c r="AG148" s="47">
        <f>4.5*C148/100</f>
        <v>0.13724999999999998</v>
      </c>
      <c r="AH148" s="47">
        <f t="shared" si="116"/>
        <v>9.9900000000000003E-2</v>
      </c>
      <c r="AI148" s="47">
        <f>4.5*G148/100</f>
        <v>8.3700000000000011E-2</v>
      </c>
      <c r="AJ148" s="47">
        <f t="shared" si="150"/>
        <v>6.2549999999999994E-2</v>
      </c>
      <c r="AK148" s="47">
        <f>4.5*D148/100</f>
        <v>0.32984999999999998</v>
      </c>
      <c r="AL148" s="46"/>
      <c r="AM148" s="47">
        <f t="shared" si="97"/>
        <v>45.81</v>
      </c>
      <c r="AN148" s="47">
        <f t="shared" si="97"/>
        <v>24.3</v>
      </c>
      <c r="AO148" s="47">
        <f t="shared" si="97"/>
        <v>16.155000000000001</v>
      </c>
      <c r="AP148" s="47">
        <f t="shared" si="119"/>
        <v>0.67499999999999993</v>
      </c>
      <c r="AQ148" s="47">
        <f t="shared" si="120"/>
        <v>0.85499999999999998</v>
      </c>
      <c r="AR148" s="47">
        <f t="shared" si="121"/>
        <v>0</v>
      </c>
      <c r="AS148" s="47">
        <f t="shared" si="122"/>
        <v>0</v>
      </c>
      <c r="AT148" s="47">
        <f t="shared" si="123"/>
        <v>0</v>
      </c>
      <c r="AU148" s="47">
        <f t="shared" si="124"/>
        <v>0</v>
      </c>
      <c r="AV148" s="47">
        <f t="shared" si="125"/>
        <v>34.785000000000004</v>
      </c>
      <c r="AW148" s="47">
        <f t="shared" si="126"/>
        <v>0</v>
      </c>
      <c r="AX148" s="47">
        <f t="shared" si="127"/>
        <v>0</v>
      </c>
      <c r="AY148" s="47">
        <f t="shared" si="128"/>
        <v>0</v>
      </c>
      <c r="AZ148" s="47">
        <f t="shared" si="129"/>
        <v>0</v>
      </c>
      <c r="BA148" s="47">
        <f t="shared" si="130"/>
        <v>0</v>
      </c>
      <c r="BB148" s="47">
        <f t="shared" si="131"/>
        <v>0</v>
      </c>
      <c r="BC148" s="47">
        <f t="shared" si="132"/>
        <v>0</v>
      </c>
      <c r="BD148" s="47">
        <f t="shared" si="133"/>
        <v>0</v>
      </c>
      <c r="BE148" s="47">
        <f t="shared" si="134"/>
        <v>0</v>
      </c>
      <c r="BF148" s="47">
        <f t="shared" si="135"/>
        <v>0</v>
      </c>
      <c r="BG148" s="47">
        <f t="shared" si="136"/>
        <v>0</v>
      </c>
      <c r="BH148" s="47">
        <f t="shared" si="137"/>
        <v>0</v>
      </c>
      <c r="BI148" s="47">
        <v>0</v>
      </c>
      <c r="BJ148" s="47">
        <f t="shared" si="138"/>
        <v>3.6450000000000005</v>
      </c>
      <c r="BK148" s="22"/>
      <c r="BL148" s="47">
        <f>AK148</f>
        <v>0.32984999999999998</v>
      </c>
      <c r="BM148" s="47">
        <v>0.25</v>
      </c>
      <c r="BN148" s="47">
        <f t="shared" si="114"/>
        <v>0.67499999999999993</v>
      </c>
      <c r="BO148" s="47">
        <v>3</v>
      </c>
      <c r="BP148" s="47">
        <f t="shared" si="147"/>
        <v>0.67499999999999993</v>
      </c>
      <c r="BQ148" s="47">
        <v>4.3999999999999997E-2</v>
      </c>
      <c r="BR148" s="47">
        <v>0.22</v>
      </c>
      <c r="BS148" s="47">
        <v>8</v>
      </c>
      <c r="BT148" s="47">
        <f t="shared" si="144"/>
        <v>0</v>
      </c>
      <c r="BU148" s="47">
        <f t="shared" si="146"/>
        <v>34.785000000000004</v>
      </c>
      <c r="BV148" s="47">
        <v>0.38</v>
      </c>
      <c r="BW148" s="47">
        <f t="shared" si="145"/>
        <v>0</v>
      </c>
      <c r="BX148" s="47">
        <f t="shared" si="117"/>
        <v>3.6153532245116411</v>
      </c>
      <c r="BY148" s="47">
        <f t="shared" si="139"/>
        <v>16.155000000000001</v>
      </c>
      <c r="BZ148" s="47">
        <f t="shared" si="99"/>
        <v>3.6450000000000005</v>
      </c>
      <c r="CA148" s="47">
        <f t="shared" si="148"/>
        <v>3</v>
      </c>
      <c r="CB148" s="47">
        <f t="shared" si="140"/>
        <v>8</v>
      </c>
      <c r="CC148" s="47">
        <v>1.2E-2</v>
      </c>
      <c r="CD148" s="47">
        <v>6.3E-3</v>
      </c>
      <c r="CE148" s="47">
        <v>5.4999999999999997E-3</v>
      </c>
      <c r="CF148" s="47">
        <f t="shared" si="141"/>
        <v>0</v>
      </c>
      <c r="CG148" s="47">
        <f t="shared" si="112"/>
        <v>1.6467065868263473</v>
      </c>
      <c r="CH148" s="47">
        <f t="shared" si="142"/>
        <v>1.3583880461851936</v>
      </c>
      <c r="CI148" s="46"/>
      <c r="CJ148" s="46"/>
      <c r="CK148" s="47">
        <f t="shared" si="149"/>
        <v>0.5919495775527116</v>
      </c>
      <c r="CL148" s="46"/>
      <c r="CM148" s="46">
        <f t="shared" si="151"/>
        <v>0.13154435056726924</v>
      </c>
      <c r="CN148" s="22"/>
    </row>
    <row r="149" spans="1:92">
      <c r="A149" s="42">
        <v>1453</v>
      </c>
      <c r="B149" s="22"/>
      <c r="C149" s="22"/>
      <c r="D149" s="22"/>
      <c r="E149" s="22"/>
      <c r="F149" s="34">
        <v>2.37</v>
      </c>
      <c r="G149" s="34">
        <v>1.71</v>
      </c>
      <c r="H149" s="34">
        <v>1.35</v>
      </c>
      <c r="I149" s="34">
        <v>0.15</v>
      </c>
      <c r="J149" s="34">
        <v>0.19</v>
      </c>
      <c r="K149" s="22"/>
      <c r="L149" s="22"/>
      <c r="M149" s="22"/>
      <c r="N149" s="22"/>
      <c r="O149" s="34">
        <v>7.73</v>
      </c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34">
        <v>10.18</v>
      </c>
      <c r="AC149" s="34">
        <v>5.4</v>
      </c>
      <c r="AD149" s="34">
        <v>3.59</v>
      </c>
      <c r="AE149" s="34">
        <v>0.81</v>
      </c>
      <c r="AF149" s="34"/>
      <c r="AG149" s="46"/>
      <c r="AH149" s="47">
        <f t="shared" si="116"/>
        <v>0.10665000000000001</v>
      </c>
      <c r="AI149" s="47">
        <f>4.5*G149/100</f>
        <v>7.6950000000000005E-2</v>
      </c>
      <c r="AJ149" s="47">
        <f t="shared" si="150"/>
        <v>6.0749999999999998E-2</v>
      </c>
      <c r="AK149" s="46"/>
      <c r="AL149" s="46"/>
      <c r="AM149" s="47">
        <f t="shared" si="97"/>
        <v>45.81</v>
      </c>
      <c r="AN149" s="47">
        <f t="shared" si="97"/>
        <v>24.3</v>
      </c>
      <c r="AO149" s="47">
        <f t="shared" si="97"/>
        <v>16.155000000000001</v>
      </c>
      <c r="AP149" s="47">
        <f t="shared" si="119"/>
        <v>0.67499999999999993</v>
      </c>
      <c r="AQ149" s="47">
        <f t="shared" si="120"/>
        <v>0.85499999999999998</v>
      </c>
      <c r="AR149" s="47">
        <f t="shared" si="121"/>
        <v>0</v>
      </c>
      <c r="AS149" s="47">
        <f t="shared" si="122"/>
        <v>0</v>
      </c>
      <c r="AT149" s="47">
        <f t="shared" si="123"/>
        <v>0</v>
      </c>
      <c r="AU149" s="47">
        <f t="shared" si="124"/>
        <v>0</v>
      </c>
      <c r="AV149" s="47">
        <f t="shared" si="125"/>
        <v>34.785000000000004</v>
      </c>
      <c r="AW149" s="47">
        <f t="shared" si="126"/>
        <v>0</v>
      </c>
      <c r="AX149" s="47">
        <f t="shared" si="127"/>
        <v>0</v>
      </c>
      <c r="AY149" s="47">
        <f t="shared" si="128"/>
        <v>0</v>
      </c>
      <c r="AZ149" s="47">
        <f t="shared" si="129"/>
        <v>0</v>
      </c>
      <c r="BA149" s="47">
        <f t="shared" si="130"/>
        <v>0</v>
      </c>
      <c r="BB149" s="47">
        <f t="shared" si="131"/>
        <v>0</v>
      </c>
      <c r="BC149" s="47">
        <f t="shared" si="132"/>
        <v>0</v>
      </c>
      <c r="BD149" s="47">
        <f t="shared" si="133"/>
        <v>0</v>
      </c>
      <c r="BE149" s="47">
        <f t="shared" si="134"/>
        <v>0</v>
      </c>
      <c r="BF149" s="47">
        <f t="shared" si="135"/>
        <v>0</v>
      </c>
      <c r="BG149" s="47">
        <f t="shared" si="136"/>
        <v>0</v>
      </c>
      <c r="BH149" s="47">
        <f t="shared" si="137"/>
        <v>0</v>
      </c>
      <c r="BI149" s="47">
        <v>0</v>
      </c>
      <c r="BJ149" s="47">
        <f t="shared" si="138"/>
        <v>3.6450000000000005</v>
      </c>
      <c r="BK149" s="22"/>
      <c r="BL149" s="47">
        <v>0.36</v>
      </c>
      <c r="BM149" s="47">
        <v>0.25</v>
      </c>
      <c r="BN149" s="47">
        <f t="shared" si="114"/>
        <v>0.67499999999999993</v>
      </c>
      <c r="BO149" s="47">
        <v>3</v>
      </c>
      <c r="BP149" s="47">
        <f t="shared" si="147"/>
        <v>0.67499999999999993</v>
      </c>
      <c r="BQ149" s="47">
        <v>4.3999999999999997E-2</v>
      </c>
      <c r="BR149" s="47">
        <v>0.22</v>
      </c>
      <c r="BS149" s="47">
        <v>8</v>
      </c>
      <c r="BT149" s="47">
        <f t="shared" si="144"/>
        <v>0</v>
      </c>
      <c r="BU149" s="47">
        <f t="shared" si="146"/>
        <v>34.785000000000004</v>
      </c>
      <c r="BV149" s="47">
        <v>0.38</v>
      </c>
      <c r="BW149" s="47">
        <f t="shared" si="145"/>
        <v>0</v>
      </c>
      <c r="BX149" s="47">
        <f t="shared" si="117"/>
        <v>3.601264383195077</v>
      </c>
      <c r="BY149" s="47">
        <f t="shared" si="139"/>
        <v>16.155000000000001</v>
      </c>
      <c r="BZ149" s="47">
        <f t="shared" si="99"/>
        <v>3.6450000000000005</v>
      </c>
      <c r="CA149" s="47">
        <f t="shared" si="148"/>
        <v>3</v>
      </c>
      <c r="CB149" s="47">
        <f t="shared" si="140"/>
        <v>8</v>
      </c>
      <c r="CC149" s="47">
        <v>1.2E-2</v>
      </c>
      <c r="CD149" s="47">
        <v>6.3E-3</v>
      </c>
      <c r="CE149" s="47">
        <v>5.4999999999999997E-3</v>
      </c>
      <c r="CF149" s="47">
        <f t="shared" si="141"/>
        <v>0</v>
      </c>
      <c r="CG149" s="47">
        <f t="shared" si="112"/>
        <v>1.6467065868263473</v>
      </c>
      <c r="CH149" s="47">
        <f t="shared" si="142"/>
        <v>1.3583880461851936</v>
      </c>
      <c r="CI149" s="46"/>
      <c r="CJ149" s="46"/>
      <c r="CK149" s="47">
        <f t="shared" si="149"/>
        <v>0.60508692433123812</v>
      </c>
      <c r="CL149" s="46"/>
      <c r="CM149" s="46">
        <f t="shared" si="151"/>
        <v>0.13446376096249735</v>
      </c>
      <c r="CN149" s="22"/>
    </row>
    <row r="150" spans="1:92">
      <c r="A150" s="42">
        <v>1454</v>
      </c>
      <c r="B150" s="22"/>
      <c r="C150" s="22"/>
      <c r="D150" s="22"/>
      <c r="E150" s="22"/>
      <c r="F150" s="34">
        <v>3.05</v>
      </c>
      <c r="G150" s="34">
        <v>2.2200000000000002</v>
      </c>
      <c r="H150" s="34">
        <v>1.56</v>
      </c>
      <c r="I150" s="34">
        <v>0.15</v>
      </c>
      <c r="J150" s="34">
        <v>0.19</v>
      </c>
      <c r="K150" s="22"/>
      <c r="L150" s="22"/>
      <c r="M150" s="22"/>
      <c r="N150" s="22"/>
      <c r="O150" s="34">
        <v>7.73</v>
      </c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34">
        <v>0.26</v>
      </c>
      <c r="AA150" s="22"/>
      <c r="AB150" s="34">
        <v>10.18</v>
      </c>
      <c r="AC150" s="34">
        <v>5.4</v>
      </c>
      <c r="AD150" s="34">
        <v>3.59</v>
      </c>
      <c r="AE150" s="34">
        <v>0.81</v>
      </c>
      <c r="AF150" s="34"/>
      <c r="AG150" s="46"/>
      <c r="AH150" s="47">
        <f t="shared" si="116"/>
        <v>0.13724999999999998</v>
      </c>
      <c r="AI150" s="47">
        <f>4.5*G150/100</f>
        <v>9.9900000000000003E-2</v>
      </c>
      <c r="AJ150" s="47">
        <f t="shared" si="150"/>
        <v>7.0199999999999999E-2</v>
      </c>
      <c r="AK150" s="46"/>
      <c r="AL150" s="46"/>
      <c r="AM150" s="47">
        <f t="shared" si="97"/>
        <v>45.81</v>
      </c>
      <c r="AN150" s="47">
        <f t="shared" si="97"/>
        <v>24.3</v>
      </c>
      <c r="AO150" s="47">
        <f t="shared" si="97"/>
        <v>16.155000000000001</v>
      </c>
      <c r="AP150" s="47">
        <f t="shared" si="119"/>
        <v>0.67499999999999993</v>
      </c>
      <c r="AQ150" s="47">
        <f t="shared" si="120"/>
        <v>0.85499999999999998</v>
      </c>
      <c r="AR150" s="47">
        <f t="shared" si="121"/>
        <v>0</v>
      </c>
      <c r="AS150" s="47">
        <f t="shared" si="122"/>
        <v>0</v>
      </c>
      <c r="AT150" s="47">
        <f t="shared" si="123"/>
        <v>0</v>
      </c>
      <c r="AU150" s="47">
        <f t="shared" si="124"/>
        <v>0</v>
      </c>
      <c r="AV150" s="47">
        <f t="shared" si="125"/>
        <v>34.785000000000004</v>
      </c>
      <c r="AW150" s="47">
        <f t="shared" si="126"/>
        <v>0</v>
      </c>
      <c r="AX150" s="47">
        <f t="shared" si="127"/>
        <v>0</v>
      </c>
      <c r="AY150" s="47">
        <f t="shared" si="128"/>
        <v>0</v>
      </c>
      <c r="AZ150" s="47">
        <f t="shared" si="129"/>
        <v>0</v>
      </c>
      <c r="BA150" s="47">
        <f t="shared" si="130"/>
        <v>0</v>
      </c>
      <c r="BB150" s="47">
        <f t="shared" si="131"/>
        <v>0</v>
      </c>
      <c r="BC150" s="47">
        <f t="shared" si="132"/>
        <v>0</v>
      </c>
      <c r="BD150" s="47">
        <f t="shared" si="133"/>
        <v>0</v>
      </c>
      <c r="BE150" s="47">
        <f t="shared" si="134"/>
        <v>0</v>
      </c>
      <c r="BF150" s="47">
        <f t="shared" si="135"/>
        <v>0</v>
      </c>
      <c r="BG150" s="47">
        <f t="shared" si="136"/>
        <v>1.1699999999999999E-2</v>
      </c>
      <c r="BH150" s="47">
        <f t="shared" si="137"/>
        <v>0</v>
      </c>
      <c r="BI150" s="47">
        <v>0</v>
      </c>
      <c r="BJ150" s="47">
        <f t="shared" si="138"/>
        <v>3.6450000000000005</v>
      </c>
      <c r="BK150" s="22"/>
      <c r="BL150" s="47">
        <v>0.36</v>
      </c>
      <c r="BM150" s="47">
        <v>0.25</v>
      </c>
      <c r="BN150" s="47">
        <f t="shared" si="114"/>
        <v>0.67499999999999993</v>
      </c>
      <c r="BO150" s="47">
        <v>3</v>
      </c>
      <c r="BP150" s="47">
        <f t="shared" si="147"/>
        <v>0.67499999999999993</v>
      </c>
      <c r="BQ150" s="47">
        <v>4.3999999999999997E-2</v>
      </c>
      <c r="BR150" s="47">
        <v>0.22</v>
      </c>
      <c r="BS150" s="47">
        <v>8</v>
      </c>
      <c r="BT150" s="47">
        <f t="shared" si="144"/>
        <v>0</v>
      </c>
      <c r="BU150" s="47">
        <f t="shared" si="146"/>
        <v>34.785000000000004</v>
      </c>
      <c r="BV150" s="47">
        <v>0.38</v>
      </c>
      <c r="BW150" s="47">
        <f t="shared" si="145"/>
        <v>0</v>
      </c>
      <c r="BX150" s="47">
        <f t="shared" si="117"/>
        <v>3.587175541878513</v>
      </c>
      <c r="BY150" s="47">
        <f t="shared" si="139"/>
        <v>16.155000000000001</v>
      </c>
      <c r="BZ150" s="47">
        <f t="shared" si="99"/>
        <v>3.6450000000000005</v>
      </c>
      <c r="CA150" s="47">
        <f t="shared" si="148"/>
        <v>3</v>
      </c>
      <c r="CB150" s="47">
        <f t="shared" si="140"/>
        <v>8</v>
      </c>
      <c r="CC150" s="47">
        <f>BG150</f>
        <v>1.1699999999999999E-2</v>
      </c>
      <c r="CD150" s="47">
        <v>6.3E-3</v>
      </c>
      <c r="CE150" s="47">
        <v>5.4999999999999997E-3</v>
      </c>
      <c r="CF150" s="47">
        <f t="shared" si="141"/>
        <v>0</v>
      </c>
      <c r="CG150" s="47">
        <f t="shared" si="112"/>
        <v>1.6467065868263473</v>
      </c>
      <c r="CH150" s="47">
        <f t="shared" si="142"/>
        <v>1.3244283450305636</v>
      </c>
      <c r="CI150" s="46"/>
      <c r="CJ150" s="46"/>
      <c r="CK150" s="47">
        <f t="shared" si="149"/>
        <v>0.60499863535542497</v>
      </c>
      <c r="CL150" s="46"/>
      <c r="CM150" s="46">
        <f t="shared" si="151"/>
        <v>0.13444414119009443</v>
      </c>
      <c r="CN150" s="22"/>
    </row>
    <row r="151" spans="1:92">
      <c r="A151" s="42">
        <v>1455</v>
      </c>
      <c r="B151" s="22"/>
      <c r="C151" s="22"/>
      <c r="D151" s="22"/>
      <c r="E151" s="22"/>
      <c r="F151" s="34">
        <v>3.1</v>
      </c>
      <c r="G151" s="22"/>
      <c r="H151" s="34">
        <v>1.51</v>
      </c>
      <c r="I151" s="34">
        <v>0.15</v>
      </c>
      <c r="J151" s="34">
        <v>0.19</v>
      </c>
      <c r="K151" s="22"/>
      <c r="L151" s="22"/>
      <c r="M151" s="22"/>
      <c r="N151" s="22"/>
      <c r="O151" s="34">
        <v>7.73</v>
      </c>
      <c r="P151" s="22"/>
      <c r="Q151" s="22"/>
      <c r="R151" s="22"/>
      <c r="S151" s="22"/>
      <c r="T151" s="22"/>
      <c r="U151" s="22"/>
      <c r="V151" s="34">
        <v>0.16</v>
      </c>
      <c r="W151" s="22"/>
      <c r="X151" s="22"/>
      <c r="Y151" s="22"/>
      <c r="Z151" s="22"/>
      <c r="AA151" s="22"/>
      <c r="AB151" s="34">
        <v>10.18</v>
      </c>
      <c r="AC151" s="34">
        <v>5.4</v>
      </c>
      <c r="AD151" s="34">
        <v>3.59</v>
      </c>
      <c r="AE151" s="34">
        <v>0.81</v>
      </c>
      <c r="AF151" s="34"/>
      <c r="AG151" s="46"/>
      <c r="AH151" s="47">
        <f t="shared" si="116"/>
        <v>0.13950000000000001</v>
      </c>
      <c r="AI151" s="46"/>
      <c r="AJ151" s="47">
        <f t="shared" si="150"/>
        <v>6.7949999999999997E-2</v>
      </c>
      <c r="AK151" s="46"/>
      <c r="AL151" s="46"/>
      <c r="AM151" s="47">
        <f t="shared" si="97"/>
        <v>45.81</v>
      </c>
      <c r="AN151" s="47">
        <f t="shared" si="97"/>
        <v>24.3</v>
      </c>
      <c r="AO151" s="47">
        <f t="shared" si="97"/>
        <v>16.155000000000001</v>
      </c>
      <c r="AP151" s="47">
        <f t="shared" si="119"/>
        <v>0.67499999999999993</v>
      </c>
      <c r="AQ151" s="47">
        <f t="shared" si="120"/>
        <v>0.85499999999999998</v>
      </c>
      <c r="AR151" s="47">
        <f t="shared" si="121"/>
        <v>0</v>
      </c>
      <c r="AS151" s="47">
        <f t="shared" si="122"/>
        <v>0</v>
      </c>
      <c r="AT151" s="47">
        <f t="shared" si="123"/>
        <v>0</v>
      </c>
      <c r="AU151" s="47">
        <f t="shared" si="124"/>
        <v>0</v>
      </c>
      <c r="AV151" s="47">
        <f t="shared" si="125"/>
        <v>34.785000000000004</v>
      </c>
      <c r="AW151" s="47">
        <f t="shared" si="126"/>
        <v>0</v>
      </c>
      <c r="AX151" s="47">
        <f t="shared" si="127"/>
        <v>0</v>
      </c>
      <c r="AY151" s="47">
        <f t="shared" si="128"/>
        <v>0</v>
      </c>
      <c r="AZ151" s="47">
        <f t="shared" si="129"/>
        <v>0</v>
      </c>
      <c r="BA151" s="47">
        <f t="shared" si="130"/>
        <v>0</v>
      </c>
      <c r="BB151" s="47">
        <f t="shared" si="131"/>
        <v>0</v>
      </c>
      <c r="BC151" s="47">
        <f t="shared" si="132"/>
        <v>0.72</v>
      </c>
      <c r="BD151" s="47">
        <f t="shared" si="133"/>
        <v>0</v>
      </c>
      <c r="BE151" s="47">
        <f t="shared" si="134"/>
        <v>0</v>
      </c>
      <c r="BF151" s="47">
        <f t="shared" si="135"/>
        <v>0</v>
      </c>
      <c r="BG151" s="47">
        <f t="shared" si="136"/>
        <v>0</v>
      </c>
      <c r="BH151" s="47">
        <f t="shared" si="137"/>
        <v>0</v>
      </c>
      <c r="BI151" s="47">
        <v>0</v>
      </c>
      <c r="BJ151" s="47">
        <f t="shared" si="138"/>
        <v>3.6450000000000005</v>
      </c>
      <c r="BK151" s="22"/>
      <c r="BL151" s="47">
        <v>0.36</v>
      </c>
      <c r="BM151" s="47">
        <v>0.25</v>
      </c>
      <c r="BN151" s="47">
        <f t="shared" si="114"/>
        <v>0.67499999999999993</v>
      </c>
      <c r="BO151" s="47">
        <v>3</v>
      </c>
      <c r="BP151" s="47">
        <f t="shared" si="147"/>
        <v>0.67499999999999993</v>
      </c>
      <c r="BQ151" s="47">
        <v>4.3999999999999997E-2</v>
      </c>
      <c r="BR151" s="47">
        <v>0.22</v>
      </c>
      <c r="BS151" s="47">
        <v>8</v>
      </c>
      <c r="BT151" s="47">
        <f t="shared" si="144"/>
        <v>0</v>
      </c>
      <c r="BU151" s="47">
        <f t="shared" si="146"/>
        <v>34.785000000000004</v>
      </c>
      <c r="BV151" s="47">
        <v>0.38</v>
      </c>
      <c r="BW151" s="47">
        <f t="shared" si="145"/>
        <v>0.72</v>
      </c>
      <c r="BX151" s="47">
        <f t="shared" si="117"/>
        <v>3.5730867005619484</v>
      </c>
      <c r="BY151" s="47">
        <f t="shared" si="139"/>
        <v>16.155000000000001</v>
      </c>
      <c r="BZ151" s="47">
        <f t="shared" si="99"/>
        <v>3.6450000000000005</v>
      </c>
      <c r="CA151" s="47">
        <f t="shared" si="148"/>
        <v>3</v>
      </c>
      <c r="CB151" s="47">
        <f t="shared" si="140"/>
        <v>8</v>
      </c>
      <c r="CC151" s="47">
        <v>1.2E-2</v>
      </c>
      <c r="CD151" s="47">
        <v>6.3E-3</v>
      </c>
      <c r="CE151" s="47">
        <v>5.4999999999999997E-3</v>
      </c>
      <c r="CF151" s="47">
        <f t="shared" si="141"/>
        <v>0</v>
      </c>
      <c r="CG151" s="47">
        <f t="shared" si="112"/>
        <v>1.6467065868263473</v>
      </c>
      <c r="CH151" s="47">
        <f t="shared" si="142"/>
        <v>1.3583880461851936</v>
      </c>
      <c r="CI151" s="46"/>
      <c r="CJ151" s="46"/>
      <c r="CK151" s="47">
        <f t="shared" si="149"/>
        <v>0.60491034637961183</v>
      </c>
      <c r="CL151" s="46"/>
      <c r="CM151" s="46">
        <f t="shared" si="151"/>
        <v>0.13442452141769151</v>
      </c>
      <c r="CN151" s="22"/>
    </row>
    <row r="152" spans="1:92">
      <c r="A152" s="42">
        <v>1456</v>
      </c>
      <c r="B152" s="22"/>
      <c r="C152" s="22"/>
      <c r="D152" s="22"/>
      <c r="E152" s="22"/>
      <c r="F152" s="34">
        <v>3.1</v>
      </c>
      <c r="G152" s="34">
        <v>1.81</v>
      </c>
      <c r="H152" s="34">
        <v>1.43</v>
      </c>
      <c r="I152" s="34">
        <v>0.15</v>
      </c>
      <c r="J152" s="34">
        <v>0.19</v>
      </c>
      <c r="K152" s="22"/>
      <c r="L152" s="22"/>
      <c r="M152" s="22"/>
      <c r="N152" s="22"/>
      <c r="O152" s="34">
        <v>7.73</v>
      </c>
      <c r="P152" s="22"/>
      <c r="Q152" s="22"/>
      <c r="R152" s="22"/>
      <c r="S152" s="22"/>
      <c r="T152" s="22"/>
      <c r="U152" s="22"/>
      <c r="V152" s="34">
        <v>0.2</v>
      </c>
      <c r="W152" s="22"/>
      <c r="X152" s="22"/>
      <c r="Y152" s="22"/>
      <c r="Z152" s="34">
        <v>0.3</v>
      </c>
      <c r="AA152" s="22"/>
      <c r="AB152" s="34">
        <v>10.18</v>
      </c>
      <c r="AC152" s="34">
        <v>5.4</v>
      </c>
      <c r="AD152" s="34">
        <v>3.59</v>
      </c>
      <c r="AE152" s="34">
        <v>0.81</v>
      </c>
      <c r="AF152" s="34"/>
      <c r="AG152" s="46"/>
      <c r="AH152" s="47">
        <f t="shared" si="116"/>
        <v>0.13950000000000001</v>
      </c>
      <c r="AI152" s="47">
        <f>4.5*G152/100</f>
        <v>8.1449999999999995E-2</v>
      </c>
      <c r="AJ152" s="47">
        <f t="shared" si="150"/>
        <v>6.4349999999999991E-2</v>
      </c>
      <c r="AK152" s="46"/>
      <c r="AL152" s="46"/>
      <c r="AM152" s="47">
        <f t="shared" si="97"/>
        <v>45.81</v>
      </c>
      <c r="AN152" s="47">
        <f t="shared" si="97"/>
        <v>24.3</v>
      </c>
      <c r="AO152" s="47">
        <f t="shared" si="97"/>
        <v>16.155000000000001</v>
      </c>
      <c r="AP152" s="47">
        <f t="shared" si="119"/>
        <v>0.67499999999999993</v>
      </c>
      <c r="AQ152" s="47">
        <f t="shared" si="120"/>
        <v>0.85499999999999998</v>
      </c>
      <c r="AR152" s="47">
        <f t="shared" si="121"/>
        <v>0</v>
      </c>
      <c r="AS152" s="47">
        <f t="shared" si="122"/>
        <v>0</v>
      </c>
      <c r="AT152" s="47">
        <f t="shared" si="123"/>
        <v>0</v>
      </c>
      <c r="AU152" s="47">
        <f t="shared" si="124"/>
        <v>0</v>
      </c>
      <c r="AV152" s="47">
        <f t="shared" si="125"/>
        <v>34.785000000000004</v>
      </c>
      <c r="AW152" s="47">
        <f t="shared" si="126"/>
        <v>0</v>
      </c>
      <c r="AX152" s="47">
        <f t="shared" si="127"/>
        <v>0</v>
      </c>
      <c r="AY152" s="47">
        <f t="shared" si="128"/>
        <v>0</v>
      </c>
      <c r="AZ152" s="47">
        <f t="shared" si="129"/>
        <v>0</v>
      </c>
      <c r="BA152" s="47">
        <f t="shared" si="130"/>
        <v>0</v>
      </c>
      <c r="BB152" s="47">
        <f t="shared" si="131"/>
        <v>0</v>
      </c>
      <c r="BC152" s="47">
        <f t="shared" si="132"/>
        <v>0.9</v>
      </c>
      <c r="BD152" s="47">
        <f t="shared" si="133"/>
        <v>0</v>
      </c>
      <c r="BE152" s="47">
        <f t="shared" si="134"/>
        <v>0</v>
      </c>
      <c r="BF152" s="47">
        <f t="shared" si="135"/>
        <v>0</v>
      </c>
      <c r="BG152" s="47">
        <f t="shared" si="136"/>
        <v>1.3499999999999998E-2</v>
      </c>
      <c r="BH152" s="47">
        <f t="shared" si="137"/>
        <v>0</v>
      </c>
      <c r="BI152" s="47">
        <v>0</v>
      </c>
      <c r="BJ152" s="47">
        <f t="shared" si="138"/>
        <v>3.6450000000000005</v>
      </c>
      <c r="BK152" s="22"/>
      <c r="BL152" s="47">
        <v>0.36</v>
      </c>
      <c r="BM152" s="47">
        <v>0.25</v>
      </c>
      <c r="BN152" s="47">
        <f t="shared" si="114"/>
        <v>0.67499999999999993</v>
      </c>
      <c r="BO152" s="47">
        <v>3</v>
      </c>
      <c r="BP152" s="47">
        <f t="shared" si="147"/>
        <v>0.67499999999999993</v>
      </c>
      <c r="BQ152" s="47">
        <v>4.3999999999999997E-2</v>
      </c>
      <c r="BR152" s="47">
        <v>0.22</v>
      </c>
      <c r="BS152" s="47">
        <v>8</v>
      </c>
      <c r="BT152" s="47">
        <f t="shared" si="144"/>
        <v>0</v>
      </c>
      <c r="BU152" s="47">
        <f t="shared" si="146"/>
        <v>34.785000000000004</v>
      </c>
      <c r="BV152" s="47">
        <v>0.38</v>
      </c>
      <c r="BW152" s="47">
        <f t="shared" si="145"/>
        <v>0.9</v>
      </c>
      <c r="BX152" s="47">
        <f t="shared" si="117"/>
        <v>3.5589978592453844</v>
      </c>
      <c r="BY152" s="47">
        <f t="shared" si="139"/>
        <v>16.155000000000001</v>
      </c>
      <c r="BZ152" s="47">
        <f t="shared" si="99"/>
        <v>3.6450000000000005</v>
      </c>
      <c r="CA152" s="47">
        <f t="shared" si="148"/>
        <v>3</v>
      </c>
      <c r="CB152" s="47">
        <f t="shared" si="140"/>
        <v>8</v>
      </c>
      <c r="CC152" s="47">
        <f>BG152</f>
        <v>1.3499999999999998E-2</v>
      </c>
      <c r="CD152" s="47">
        <v>6.3E-3</v>
      </c>
      <c r="CE152" s="47">
        <v>5.4999999999999997E-3</v>
      </c>
      <c r="CF152" s="47">
        <f t="shared" si="141"/>
        <v>0</v>
      </c>
      <c r="CG152" s="47">
        <f t="shared" si="112"/>
        <v>1.6467065868263473</v>
      </c>
      <c r="CH152" s="47">
        <f t="shared" si="142"/>
        <v>1.5281865519583426</v>
      </c>
      <c r="CI152" s="46"/>
      <c r="CJ152" s="46"/>
      <c r="CK152" s="47">
        <f t="shared" si="149"/>
        <v>0.6048220574037988</v>
      </c>
      <c r="CL152" s="46"/>
      <c r="CM152" s="46">
        <f t="shared" si="151"/>
        <v>0.13440490164528862</v>
      </c>
      <c r="CN152" s="22"/>
    </row>
    <row r="153" spans="1:92">
      <c r="A153" s="42">
        <v>1457</v>
      </c>
      <c r="B153" s="22"/>
      <c r="C153" s="22"/>
      <c r="D153" s="22"/>
      <c r="E153" s="22"/>
      <c r="F153" s="22"/>
      <c r="G153" s="22"/>
      <c r="H153" s="22"/>
      <c r="I153" s="34">
        <v>0.15</v>
      </c>
      <c r="J153" s="34">
        <v>0.19</v>
      </c>
      <c r="K153" s="22"/>
      <c r="L153" s="22"/>
      <c r="M153" s="22"/>
      <c r="N153" s="22"/>
      <c r="O153" s="34">
        <v>7.73</v>
      </c>
      <c r="P153" s="22"/>
      <c r="Q153" s="22"/>
      <c r="R153" s="22"/>
      <c r="S153" s="22"/>
      <c r="T153" s="22"/>
      <c r="U153" s="22"/>
      <c r="V153" s="34">
        <v>0.2</v>
      </c>
      <c r="W153" s="22"/>
      <c r="X153" s="22"/>
      <c r="Y153" s="22"/>
      <c r="Z153" s="22"/>
      <c r="AA153" s="22"/>
      <c r="AB153" s="34">
        <v>10.18</v>
      </c>
      <c r="AC153" s="34">
        <v>5.4</v>
      </c>
      <c r="AD153" s="34">
        <v>3.59</v>
      </c>
      <c r="AE153" s="34">
        <v>0.81</v>
      </c>
      <c r="AF153" s="34"/>
      <c r="AG153" s="46"/>
      <c r="AH153" s="46"/>
      <c r="AI153" s="46"/>
      <c r="AJ153" s="46"/>
      <c r="AK153" s="46"/>
      <c r="AL153" s="46"/>
      <c r="AM153" s="47">
        <f t="shared" si="97"/>
        <v>45.81</v>
      </c>
      <c r="AN153" s="47">
        <f t="shared" si="97"/>
        <v>24.3</v>
      </c>
      <c r="AO153" s="47">
        <f t="shared" si="97"/>
        <v>16.155000000000001</v>
      </c>
      <c r="AP153" s="47">
        <f t="shared" si="119"/>
        <v>0.67499999999999993</v>
      </c>
      <c r="AQ153" s="47">
        <f t="shared" si="120"/>
        <v>0.85499999999999998</v>
      </c>
      <c r="AR153" s="47">
        <f t="shared" si="121"/>
        <v>0</v>
      </c>
      <c r="AS153" s="47">
        <f t="shared" si="122"/>
        <v>0</v>
      </c>
      <c r="AT153" s="47">
        <f t="shared" si="123"/>
        <v>0</v>
      </c>
      <c r="AU153" s="47">
        <f t="shared" si="124"/>
        <v>0</v>
      </c>
      <c r="AV153" s="47">
        <f t="shared" si="125"/>
        <v>34.785000000000004</v>
      </c>
      <c r="AW153" s="47">
        <f t="shared" si="126"/>
        <v>0</v>
      </c>
      <c r="AX153" s="47">
        <f t="shared" si="127"/>
        <v>0</v>
      </c>
      <c r="AY153" s="47">
        <f t="shared" si="128"/>
        <v>0</v>
      </c>
      <c r="AZ153" s="47">
        <f t="shared" si="129"/>
        <v>0</v>
      </c>
      <c r="BA153" s="47">
        <f t="shared" si="130"/>
        <v>0</v>
      </c>
      <c r="BB153" s="47">
        <f t="shared" si="131"/>
        <v>0</v>
      </c>
      <c r="BC153" s="47">
        <f t="shared" si="132"/>
        <v>0.9</v>
      </c>
      <c r="BD153" s="47">
        <f t="shared" si="133"/>
        <v>0</v>
      </c>
      <c r="BE153" s="47">
        <f t="shared" si="134"/>
        <v>0</v>
      </c>
      <c r="BF153" s="47">
        <f t="shared" si="135"/>
        <v>0</v>
      </c>
      <c r="BG153" s="47">
        <f t="shared" si="136"/>
        <v>0</v>
      </c>
      <c r="BH153" s="47">
        <f t="shared" si="137"/>
        <v>0</v>
      </c>
      <c r="BI153" s="47">
        <v>0</v>
      </c>
      <c r="BJ153" s="47">
        <f t="shared" si="138"/>
        <v>3.6450000000000005</v>
      </c>
      <c r="BK153" s="22"/>
      <c r="BL153" s="47">
        <v>0.36</v>
      </c>
      <c r="BM153" s="47">
        <v>0.25</v>
      </c>
      <c r="BN153" s="47">
        <f t="shared" si="114"/>
        <v>0.67499999999999993</v>
      </c>
      <c r="BO153" s="47">
        <v>3</v>
      </c>
      <c r="BP153" s="47">
        <f t="shared" si="147"/>
        <v>0.67499999999999993</v>
      </c>
      <c r="BQ153" s="47">
        <v>4.3999999999999997E-2</v>
      </c>
      <c r="BR153" s="47">
        <v>0.22</v>
      </c>
      <c r="BS153" s="47">
        <v>8</v>
      </c>
      <c r="BT153" s="47">
        <f t="shared" si="144"/>
        <v>0</v>
      </c>
      <c r="BU153" s="47">
        <f t="shared" si="146"/>
        <v>34.785000000000004</v>
      </c>
      <c r="BV153" s="47">
        <v>0.38</v>
      </c>
      <c r="BW153" s="47">
        <f t="shared" si="145"/>
        <v>0.9</v>
      </c>
      <c r="BX153" s="47">
        <f t="shared" si="117"/>
        <v>3.5449090179288203</v>
      </c>
      <c r="BY153" s="47">
        <f t="shared" si="139"/>
        <v>16.155000000000001</v>
      </c>
      <c r="BZ153" s="47">
        <f t="shared" si="99"/>
        <v>3.6450000000000005</v>
      </c>
      <c r="CA153" s="47">
        <f t="shared" si="148"/>
        <v>3</v>
      </c>
      <c r="CB153" s="47">
        <f t="shared" si="140"/>
        <v>8</v>
      </c>
      <c r="CC153" s="47">
        <v>1.2E-2</v>
      </c>
      <c r="CD153" s="47">
        <v>6.3E-3</v>
      </c>
      <c r="CE153" s="47">
        <v>5.4999999999999997E-3</v>
      </c>
      <c r="CF153" s="47">
        <f t="shared" si="141"/>
        <v>0</v>
      </c>
      <c r="CG153" s="47">
        <f t="shared" si="112"/>
        <v>1.6467065868263473</v>
      </c>
      <c r="CH153" s="47">
        <f t="shared" si="142"/>
        <v>1.3583880461851936</v>
      </c>
      <c r="CI153" s="46"/>
      <c r="CJ153" s="46"/>
      <c r="CK153" s="47">
        <f t="shared" si="149"/>
        <v>0.60473376842798565</v>
      </c>
      <c r="CL153" s="46"/>
      <c r="CM153" s="46">
        <f t="shared" si="151"/>
        <v>0.1343852818728857</v>
      </c>
      <c r="CN153" s="22"/>
    </row>
    <row r="154" spans="1:92">
      <c r="A154" s="42">
        <v>1458</v>
      </c>
      <c r="B154" s="22"/>
      <c r="C154" s="34">
        <v>4.38</v>
      </c>
      <c r="D154" s="34">
        <v>9</v>
      </c>
      <c r="E154" s="22"/>
      <c r="F154" s="22"/>
      <c r="G154" s="34">
        <v>2.38</v>
      </c>
      <c r="H154" s="34">
        <v>1.51</v>
      </c>
      <c r="I154" s="34">
        <v>0.15</v>
      </c>
      <c r="J154" s="34">
        <v>0.19</v>
      </c>
      <c r="K154" s="22"/>
      <c r="L154" s="22"/>
      <c r="M154" s="22"/>
      <c r="N154" s="22"/>
      <c r="O154" s="34">
        <v>7.73</v>
      </c>
      <c r="P154" s="22"/>
      <c r="Q154" s="22"/>
      <c r="R154" s="22"/>
      <c r="S154" s="22"/>
      <c r="T154" s="22"/>
      <c r="U154" s="22"/>
      <c r="V154" s="34">
        <v>0.12</v>
      </c>
      <c r="W154" s="22"/>
      <c r="X154" s="22"/>
      <c r="Y154" s="22"/>
      <c r="Z154" s="34">
        <v>0.39</v>
      </c>
      <c r="AA154" s="22"/>
      <c r="AB154" s="34">
        <v>10.18</v>
      </c>
      <c r="AC154" s="34">
        <v>5.4</v>
      </c>
      <c r="AD154" s="34">
        <v>3.59</v>
      </c>
      <c r="AE154" s="34">
        <v>0.81</v>
      </c>
      <c r="AF154" s="34"/>
      <c r="AG154" s="47">
        <f>4.5*C154/100</f>
        <v>0.1971</v>
      </c>
      <c r="AH154" s="46"/>
      <c r="AI154" s="47">
        <f>4.5*G154/100</f>
        <v>0.10709999999999999</v>
      </c>
      <c r="AJ154" s="47">
        <f>4.5*H154/100</f>
        <v>6.7949999999999997E-2</v>
      </c>
      <c r="AK154" s="47">
        <f>4.5*D154/100</f>
        <v>0.40500000000000003</v>
      </c>
      <c r="AL154" s="46"/>
      <c r="AM154" s="47">
        <f t="shared" si="97"/>
        <v>45.81</v>
      </c>
      <c r="AN154" s="47">
        <f t="shared" si="97"/>
        <v>24.3</v>
      </c>
      <c r="AO154" s="47">
        <f t="shared" si="97"/>
        <v>16.155000000000001</v>
      </c>
      <c r="AP154" s="47">
        <f t="shared" si="119"/>
        <v>0.67499999999999993</v>
      </c>
      <c r="AQ154" s="47">
        <f t="shared" si="120"/>
        <v>0.85499999999999998</v>
      </c>
      <c r="AR154" s="47">
        <f t="shared" si="121"/>
        <v>0</v>
      </c>
      <c r="AS154" s="47">
        <f t="shared" si="122"/>
        <v>0</v>
      </c>
      <c r="AT154" s="47">
        <f t="shared" si="123"/>
        <v>0</v>
      </c>
      <c r="AU154" s="47">
        <f t="shared" si="124"/>
        <v>0</v>
      </c>
      <c r="AV154" s="47">
        <f t="shared" si="125"/>
        <v>34.785000000000004</v>
      </c>
      <c r="AW154" s="47">
        <f t="shared" si="126"/>
        <v>0</v>
      </c>
      <c r="AX154" s="47">
        <f t="shared" si="127"/>
        <v>0</v>
      </c>
      <c r="AY154" s="47">
        <f t="shared" si="128"/>
        <v>0</v>
      </c>
      <c r="AZ154" s="47">
        <f t="shared" si="129"/>
        <v>0</v>
      </c>
      <c r="BA154" s="47">
        <f t="shared" si="130"/>
        <v>0</v>
      </c>
      <c r="BB154" s="47">
        <f t="shared" si="131"/>
        <v>0</v>
      </c>
      <c r="BC154" s="47">
        <f t="shared" si="132"/>
        <v>0.54</v>
      </c>
      <c r="BD154" s="47">
        <f t="shared" si="133"/>
        <v>0</v>
      </c>
      <c r="BE154" s="47">
        <f t="shared" si="134"/>
        <v>0</v>
      </c>
      <c r="BF154" s="47">
        <f t="shared" si="135"/>
        <v>0</v>
      </c>
      <c r="BG154" s="47">
        <f t="shared" si="136"/>
        <v>1.755E-2</v>
      </c>
      <c r="BH154" s="47">
        <f t="shared" si="137"/>
        <v>0</v>
      </c>
      <c r="BI154" s="47">
        <v>0</v>
      </c>
      <c r="BJ154" s="47">
        <f t="shared" si="138"/>
        <v>3.6450000000000005</v>
      </c>
      <c r="BK154" s="22"/>
      <c r="BL154" s="47">
        <f>AK154</f>
        <v>0.40500000000000003</v>
      </c>
      <c r="BM154" s="47">
        <v>0.25</v>
      </c>
      <c r="BN154" s="47">
        <f t="shared" si="114"/>
        <v>0.67499999999999993</v>
      </c>
      <c r="BO154" s="47">
        <v>3</v>
      </c>
      <c r="BP154" s="47">
        <f t="shared" si="147"/>
        <v>0.67499999999999993</v>
      </c>
      <c r="BQ154" s="47">
        <v>4.3999999999999997E-2</v>
      </c>
      <c r="BR154" s="47">
        <v>0.22</v>
      </c>
      <c r="BS154" s="47">
        <v>8</v>
      </c>
      <c r="BT154" s="47">
        <f t="shared" si="144"/>
        <v>0</v>
      </c>
      <c r="BU154" s="47">
        <f t="shared" si="146"/>
        <v>34.785000000000004</v>
      </c>
      <c r="BV154" s="47">
        <v>0.38</v>
      </c>
      <c r="BW154" s="47">
        <f t="shared" si="145"/>
        <v>0.54</v>
      </c>
      <c r="BX154" s="47">
        <f t="shared" si="117"/>
        <v>3.5308201766122562</v>
      </c>
      <c r="BY154" s="47">
        <f t="shared" si="139"/>
        <v>16.155000000000001</v>
      </c>
      <c r="BZ154" s="47">
        <f t="shared" si="99"/>
        <v>3.6450000000000005</v>
      </c>
      <c r="CA154" s="47">
        <f t="shared" si="148"/>
        <v>3</v>
      </c>
      <c r="CB154" s="47">
        <f t="shared" si="140"/>
        <v>8</v>
      </c>
      <c r="CC154" s="47">
        <f>BG154</f>
        <v>1.755E-2</v>
      </c>
      <c r="CD154" s="47">
        <v>6.3E-3</v>
      </c>
      <c r="CE154" s="47">
        <v>5.4999999999999997E-3</v>
      </c>
      <c r="CF154" s="47">
        <f t="shared" si="141"/>
        <v>0</v>
      </c>
      <c r="CG154" s="47">
        <f t="shared" si="112"/>
        <v>1.6467065868263473</v>
      </c>
      <c r="CH154" s="47">
        <f t="shared" si="142"/>
        <v>1.9866425175458458</v>
      </c>
      <c r="CI154" s="46"/>
      <c r="CJ154" s="46"/>
      <c r="CK154" s="47">
        <f t="shared" si="149"/>
        <v>0.62438523430939585</v>
      </c>
      <c r="CL154" s="46"/>
      <c r="CM154" s="46">
        <f t="shared" si="151"/>
        <v>0.13875227429097686</v>
      </c>
      <c r="CN154" s="22"/>
    </row>
    <row r="155" spans="1:92">
      <c r="A155" s="42">
        <v>1459</v>
      </c>
      <c r="B155" s="22"/>
      <c r="C155" s="22"/>
      <c r="D155" s="22"/>
      <c r="E155" s="22"/>
      <c r="F155" s="34">
        <v>3.71</v>
      </c>
      <c r="G155" s="22"/>
      <c r="H155" s="34">
        <v>1.6</v>
      </c>
      <c r="I155" s="34">
        <v>0.15</v>
      </c>
      <c r="J155" s="34">
        <v>0.19</v>
      </c>
      <c r="K155" s="34">
        <v>5.5E-2</v>
      </c>
      <c r="L155" s="22"/>
      <c r="M155" s="34">
        <v>7.43</v>
      </c>
      <c r="N155" s="22"/>
      <c r="O155" s="34">
        <v>7.73</v>
      </c>
      <c r="P155" s="22"/>
      <c r="Q155" s="22"/>
      <c r="R155" s="22"/>
      <c r="S155" s="22"/>
      <c r="T155" s="34">
        <v>1.02</v>
      </c>
      <c r="U155" s="22"/>
      <c r="V155" s="34">
        <v>0.14000000000000001</v>
      </c>
      <c r="W155" s="22"/>
      <c r="X155" s="34">
        <v>1.1599999999999999</v>
      </c>
      <c r="Y155" s="22"/>
      <c r="Z155" s="34">
        <v>0.27</v>
      </c>
      <c r="AA155" s="22"/>
      <c r="AB155" s="34">
        <v>10.18</v>
      </c>
      <c r="AC155" s="34">
        <v>5.4</v>
      </c>
      <c r="AD155" s="34">
        <v>3.59</v>
      </c>
      <c r="AE155" s="34">
        <v>0.81</v>
      </c>
      <c r="AF155" s="34"/>
      <c r="AG155" s="46"/>
      <c r="AH155" s="47">
        <f t="shared" ref="AH155:AH169" si="152">4.5*F155/100</f>
        <v>0.16695000000000002</v>
      </c>
      <c r="AI155" s="46"/>
      <c r="AJ155" s="47">
        <f>4.5*H155/100</f>
        <v>7.2000000000000008E-2</v>
      </c>
      <c r="AK155" s="46"/>
      <c r="AL155" s="46"/>
      <c r="AM155" s="47">
        <f t="shared" si="97"/>
        <v>45.81</v>
      </c>
      <c r="AN155" s="47">
        <f t="shared" si="97"/>
        <v>24.3</v>
      </c>
      <c r="AO155" s="47">
        <f t="shared" si="97"/>
        <v>16.155000000000001</v>
      </c>
      <c r="AP155" s="47">
        <f t="shared" si="119"/>
        <v>0.67499999999999993</v>
      </c>
      <c r="AQ155" s="47">
        <f t="shared" si="120"/>
        <v>0.85499999999999998</v>
      </c>
      <c r="AR155" s="47">
        <f t="shared" si="121"/>
        <v>0.2475</v>
      </c>
      <c r="AS155" s="47">
        <f t="shared" si="122"/>
        <v>0</v>
      </c>
      <c r="AT155" s="47">
        <f t="shared" si="123"/>
        <v>0.33435000000000004</v>
      </c>
      <c r="AU155" s="47">
        <f t="shared" si="124"/>
        <v>0</v>
      </c>
      <c r="AV155" s="47">
        <f t="shared" si="125"/>
        <v>34.785000000000004</v>
      </c>
      <c r="AW155" s="47">
        <f t="shared" si="126"/>
        <v>0</v>
      </c>
      <c r="AX155" s="47">
        <f t="shared" si="127"/>
        <v>0</v>
      </c>
      <c r="AY155" s="47">
        <f t="shared" si="128"/>
        <v>0</v>
      </c>
      <c r="AZ155" s="47">
        <f t="shared" si="129"/>
        <v>0</v>
      </c>
      <c r="BA155" s="47">
        <f t="shared" si="130"/>
        <v>4.5899999999999996E-2</v>
      </c>
      <c r="BB155" s="47">
        <f t="shared" si="131"/>
        <v>0</v>
      </c>
      <c r="BC155" s="47">
        <f t="shared" si="132"/>
        <v>0.63000000000000012</v>
      </c>
      <c r="BD155" s="47">
        <f t="shared" si="133"/>
        <v>0</v>
      </c>
      <c r="BE155" s="47">
        <f t="shared" si="134"/>
        <v>5.22</v>
      </c>
      <c r="BF155" s="47">
        <f t="shared" si="135"/>
        <v>0</v>
      </c>
      <c r="BG155" s="47">
        <f t="shared" si="136"/>
        <v>1.2150000000000001E-2</v>
      </c>
      <c r="BH155" s="47">
        <f t="shared" si="137"/>
        <v>0</v>
      </c>
      <c r="BI155" s="47">
        <v>0</v>
      </c>
      <c r="BJ155" s="47">
        <f t="shared" si="138"/>
        <v>3.6450000000000005</v>
      </c>
      <c r="BK155" s="22"/>
      <c r="BL155" s="47">
        <v>0.4</v>
      </c>
      <c r="BM155" s="47">
        <f>AT155</f>
        <v>0.33435000000000004</v>
      </c>
      <c r="BN155" s="47">
        <f t="shared" si="114"/>
        <v>0.67499999999999993</v>
      </c>
      <c r="BO155" s="47">
        <v>3</v>
      </c>
      <c r="BP155" s="47">
        <f t="shared" si="147"/>
        <v>0.67499999999999993</v>
      </c>
      <c r="BQ155" s="47">
        <f>BA155</f>
        <v>4.5899999999999996E-2</v>
      </c>
      <c r="BR155" s="47">
        <f>AR155</f>
        <v>0.2475</v>
      </c>
      <c r="BS155" s="47">
        <v>8</v>
      </c>
      <c r="BT155" s="47">
        <f t="shared" si="144"/>
        <v>0</v>
      </c>
      <c r="BU155" s="47">
        <f t="shared" si="146"/>
        <v>34.785000000000004</v>
      </c>
      <c r="BV155" s="47">
        <v>0.38</v>
      </c>
      <c r="BW155" s="47">
        <f t="shared" si="145"/>
        <v>0.63000000000000012</v>
      </c>
      <c r="BX155" s="47">
        <f t="shared" si="117"/>
        <v>3.5167313352956922</v>
      </c>
      <c r="BY155" s="47">
        <f t="shared" si="139"/>
        <v>16.155000000000001</v>
      </c>
      <c r="BZ155" s="47">
        <f t="shared" si="99"/>
        <v>3.6450000000000005</v>
      </c>
      <c r="CA155" s="47">
        <f t="shared" si="148"/>
        <v>3</v>
      </c>
      <c r="CB155" s="47">
        <f t="shared" si="140"/>
        <v>8</v>
      </c>
      <c r="CC155" s="47">
        <f>BG155</f>
        <v>1.2150000000000001E-2</v>
      </c>
      <c r="CD155" s="47">
        <v>6.3E-3</v>
      </c>
      <c r="CE155" s="47">
        <f>BE155/1000</f>
        <v>5.2199999999999998E-3</v>
      </c>
      <c r="CF155" s="47">
        <f t="shared" si="141"/>
        <v>0</v>
      </c>
      <c r="CG155" s="47">
        <f t="shared" si="112"/>
        <v>1.562874251497006</v>
      </c>
      <c r="CH155" s="47">
        <f t="shared" si="142"/>
        <v>1.3753678967625085</v>
      </c>
      <c r="CI155" s="46"/>
      <c r="CJ155" s="46"/>
      <c r="CK155" s="47">
        <f t="shared" si="149"/>
        <v>0.63190323042174212</v>
      </c>
      <c r="CL155" s="46"/>
      <c r="CM155" s="46">
        <f t="shared" si="151"/>
        <v>0.14042294009372047</v>
      </c>
      <c r="CN155" s="22"/>
    </row>
    <row r="156" spans="1:92">
      <c r="A156" s="42">
        <v>1460</v>
      </c>
      <c r="B156" s="22"/>
      <c r="C156" s="34">
        <v>4.7</v>
      </c>
      <c r="D156" s="34">
        <v>9</v>
      </c>
      <c r="E156" s="22"/>
      <c r="F156" s="34">
        <v>2.71</v>
      </c>
      <c r="G156" s="22"/>
      <c r="H156" s="34">
        <v>1.72</v>
      </c>
      <c r="I156" s="34">
        <v>0.15</v>
      </c>
      <c r="J156" s="34">
        <v>0.19</v>
      </c>
      <c r="K156" s="22"/>
      <c r="L156" s="22"/>
      <c r="M156" s="22"/>
      <c r="N156" s="22"/>
      <c r="O156" s="34">
        <v>7.73</v>
      </c>
      <c r="P156" s="22"/>
      <c r="Q156" s="22"/>
      <c r="R156" s="22"/>
      <c r="S156" s="22"/>
      <c r="T156" s="34">
        <v>0.96</v>
      </c>
      <c r="U156" s="22"/>
      <c r="V156" s="34">
        <v>0.12</v>
      </c>
      <c r="W156" s="22"/>
      <c r="X156" s="22"/>
      <c r="Y156" s="22"/>
      <c r="Z156" s="22"/>
      <c r="AA156" s="22"/>
      <c r="AB156" s="34">
        <v>10.18</v>
      </c>
      <c r="AC156" s="34">
        <v>5.4</v>
      </c>
      <c r="AD156" s="34">
        <v>3.59</v>
      </c>
      <c r="AE156" s="34">
        <v>0.81</v>
      </c>
      <c r="AF156" s="34"/>
      <c r="AG156" s="47">
        <f t="shared" ref="AG156:AG161" si="153">4.5*C156/100</f>
        <v>0.21150000000000002</v>
      </c>
      <c r="AH156" s="47">
        <f t="shared" si="152"/>
        <v>0.12195</v>
      </c>
      <c r="AI156" s="46"/>
      <c r="AJ156" s="47">
        <f>4.5*H156/100</f>
        <v>7.7399999999999997E-2</v>
      </c>
      <c r="AK156" s="47">
        <f t="shared" ref="AK156:AK161" si="154">4.5*D156/100</f>
        <v>0.40500000000000003</v>
      </c>
      <c r="AL156" s="46"/>
      <c r="AM156" s="47">
        <f t="shared" si="97"/>
        <v>45.81</v>
      </c>
      <c r="AN156" s="47">
        <f t="shared" si="97"/>
        <v>24.3</v>
      </c>
      <c r="AO156" s="47">
        <f t="shared" si="97"/>
        <v>16.155000000000001</v>
      </c>
      <c r="AP156" s="47">
        <f t="shared" si="119"/>
        <v>0.67499999999999993</v>
      </c>
      <c r="AQ156" s="47">
        <f t="shared" si="120"/>
        <v>0.85499999999999998</v>
      </c>
      <c r="AR156" s="47">
        <f t="shared" si="121"/>
        <v>0</v>
      </c>
      <c r="AS156" s="47">
        <f t="shared" si="122"/>
        <v>0</v>
      </c>
      <c r="AT156" s="47">
        <f t="shared" si="123"/>
        <v>0</v>
      </c>
      <c r="AU156" s="47">
        <f t="shared" si="124"/>
        <v>0</v>
      </c>
      <c r="AV156" s="47">
        <f t="shared" si="125"/>
        <v>34.785000000000004</v>
      </c>
      <c r="AW156" s="47">
        <f t="shared" si="126"/>
        <v>0</v>
      </c>
      <c r="AX156" s="47">
        <f t="shared" si="127"/>
        <v>0</v>
      </c>
      <c r="AY156" s="47">
        <f t="shared" si="128"/>
        <v>0</v>
      </c>
      <c r="AZ156" s="47">
        <f t="shared" si="129"/>
        <v>0</v>
      </c>
      <c r="BA156" s="47">
        <f t="shared" si="130"/>
        <v>4.3200000000000002E-2</v>
      </c>
      <c r="BB156" s="47">
        <f t="shared" si="131"/>
        <v>0</v>
      </c>
      <c r="BC156" s="47">
        <f t="shared" si="132"/>
        <v>0.54</v>
      </c>
      <c r="BD156" s="47">
        <f t="shared" si="133"/>
        <v>0</v>
      </c>
      <c r="BE156" s="47">
        <f t="shared" si="134"/>
        <v>0</v>
      </c>
      <c r="BF156" s="47">
        <f t="shared" si="135"/>
        <v>0</v>
      </c>
      <c r="BG156" s="47">
        <f t="shared" si="136"/>
        <v>0</v>
      </c>
      <c r="BH156" s="47">
        <f t="shared" si="137"/>
        <v>0</v>
      </c>
      <c r="BI156" s="47">
        <v>0</v>
      </c>
      <c r="BJ156" s="47">
        <f t="shared" si="138"/>
        <v>3.6450000000000005</v>
      </c>
      <c r="BK156" s="22"/>
      <c r="BL156" s="47">
        <f t="shared" ref="BL156:BL161" si="155">AK156</f>
        <v>0.40500000000000003</v>
      </c>
      <c r="BM156" s="47">
        <v>0.28000000000000003</v>
      </c>
      <c r="BN156" s="47">
        <f t="shared" si="114"/>
        <v>0.67499999999999993</v>
      </c>
      <c r="BO156" s="47">
        <v>3</v>
      </c>
      <c r="BP156" s="47">
        <f t="shared" si="147"/>
        <v>0.67499999999999993</v>
      </c>
      <c r="BQ156" s="47">
        <f>BA156</f>
        <v>4.3200000000000002E-2</v>
      </c>
      <c r="BR156" s="47">
        <v>0.22</v>
      </c>
      <c r="BS156" s="47">
        <v>8</v>
      </c>
      <c r="BT156" s="47">
        <f t="shared" si="144"/>
        <v>0</v>
      </c>
      <c r="BU156" s="47">
        <f t="shared" si="146"/>
        <v>34.785000000000004</v>
      </c>
      <c r="BV156" s="47">
        <v>0.38</v>
      </c>
      <c r="BW156" s="47">
        <f t="shared" si="145"/>
        <v>0.54</v>
      </c>
      <c r="BX156" s="47">
        <f t="shared" si="117"/>
        <v>3.5026424939791281</v>
      </c>
      <c r="BY156" s="47">
        <f t="shared" si="139"/>
        <v>16.155000000000001</v>
      </c>
      <c r="BZ156" s="47">
        <f t="shared" si="99"/>
        <v>3.6450000000000005</v>
      </c>
      <c r="CA156" s="47">
        <f t="shared" si="148"/>
        <v>3</v>
      </c>
      <c r="CB156" s="47">
        <f t="shared" si="140"/>
        <v>8</v>
      </c>
      <c r="CC156" s="47">
        <v>1.2E-2</v>
      </c>
      <c r="CD156" s="47">
        <v>6.3E-3</v>
      </c>
      <c r="CE156" s="47">
        <v>4.7000000000000002E-3</v>
      </c>
      <c r="CF156" s="47">
        <f t="shared" si="141"/>
        <v>0</v>
      </c>
      <c r="CG156" s="47">
        <f t="shared" si="112"/>
        <v>1.4071856287425151</v>
      </c>
      <c r="CH156" s="47">
        <f t="shared" si="142"/>
        <v>1.3583880461851936</v>
      </c>
      <c r="CI156" s="46"/>
      <c r="CJ156" s="46"/>
      <c r="CK156" s="47">
        <f t="shared" si="149"/>
        <v>0.62498184546601121</v>
      </c>
      <c r="CL156" s="46"/>
      <c r="CM156" s="46">
        <f t="shared" si="151"/>
        <v>0.13888485454800248</v>
      </c>
      <c r="CN156" s="22"/>
    </row>
    <row r="157" spans="1:92">
      <c r="A157" s="42">
        <v>1461</v>
      </c>
      <c r="B157" s="22"/>
      <c r="C157" s="34">
        <v>3.66</v>
      </c>
      <c r="D157" s="34">
        <v>8</v>
      </c>
      <c r="E157" s="22"/>
      <c r="F157" s="34">
        <v>2.58</v>
      </c>
      <c r="G157" s="34">
        <v>1.45</v>
      </c>
      <c r="H157" s="34">
        <v>1.6</v>
      </c>
      <c r="I157" s="34">
        <v>0.15</v>
      </c>
      <c r="J157" s="34">
        <v>0.19</v>
      </c>
      <c r="K157" s="34">
        <v>0.05</v>
      </c>
      <c r="L157" s="22"/>
      <c r="M157" s="34">
        <v>5.16</v>
      </c>
      <c r="N157" s="22"/>
      <c r="O157" s="34">
        <v>7.73</v>
      </c>
      <c r="P157" s="22"/>
      <c r="Q157" s="22"/>
      <c r="R157" s="22"/>
      <c r="S157" s="22"/>
      <c r="T157" s="34">
        <v>0.96</v>
      </c>
      <c r="U157" s="22"/>
      <c r="V157" s="34">
        <v>0.12</v>
      </c>
      <c r="W157" s="22"/>
      <c r="X157" s="22"/>
      <c r="Y157" s="22"/>
      <c r="Z157" s="22"/>
      <c r="AA157" s="22"/>
      <c r="AB157" s="34">
        <v>10.18</v>
      </c>
      <c r="AC157" s="34">
        <v>5.4</v>
      </c>
      <c r="AD157" s="34">
        <v>3.59</v>
      </c>
      <c r="AE157" s="34">
        <v>0.81</v>
      </c>
      <c r="AF157" s="34"/>
      <c r="AG157" s="47">
        <f t="shared" si="153"/>
        <v>0.16469999999999999</v>
      </c>
      <c r="AH157" s="47">
        <f t="shared" si="152"/>
        <v>0.11609999999999999</v>
      </c>
      <c r="AI157" s="47">
        <f>4.5*G157/100</f>
        <v>6.5249999999999989E-2</v>
      </c>
      <c r="AJ157" s="47">
        <f>4.5*H157/100</f>
        <v>7.2000000000000008E-2</v>
      </c>
      <c r="AK157" s="47">
        <f t="shared" si="154"/>
        <v>0.36</v>
      </c>
      <c r="AL157" s="46"/>
      <c r="AM157" s="47">
        <f t="shared" si="97"/>
        <v>45.81</v>
      </c>
      <c r="AN157" s="47">
        <f t="shared" si="97"/>
        <v>24.3</v>
      </c>
      <c r="AO157" s="47">
        <f t="shared" si="97"/>
        <v>16.155000000000001</v>
      </c>
      <c r="AP157" s="47">
        <f t="shared" si="119"/>
        <v>0.67499999999999993</v>
      </c>
      <c r="AQ157" s="47">
        <f t="shared" si="120"/>
        <v>0.85499999999999998</v>
      </c>
      <c r="AR157" s="47">
        <f t="shared" si="121"/>
        <v>0.22500000000000001</v>
      </c>
      <c r="AS157" s="47">
        <f t="shared" si="122"/>
        <v>0</v>
      </c>
      <c r="AT157" s="47">
        <f t="shared" si="123"/>
        <v>0.23219999999999999</v>
      </c>
      <c r="AU157" s="47">
        <f t="shared" si="124"/>
        <v>0</v>
      </c>
      <c r="AV157" s="47">
        <f t="shared" si="125"/>
        <v>34.785000000000004</v>
      </c>
      <c r="AW157" s="47">
        <f t="shared" si="126"/>
        <v>0</v>
      </c>
      <c r="AX157" s="47">
        <f t="shared" si="127"/>
        <v>0</v>
      </c>
      <c r="AY157" s="47">
        <f t="shared" si="128"/>
        <v>0</v>
      </c>
      <c r="AZ157" s="47">
        <f t="shared" si="129"/>
        <v>0</v>
      </c>
      <c r="BA157" s="47">
        <f t="shared" si="130"/>
        <v>4.3200000000000002E-2</v>
      </c>
      <c r="BB157" s="47">
        <f t="shared" si="131"/>
        <v>0</v>
      </c>
      <c r="BC157" s="47">
        <f t="shared" si="132"/>
        <v>0.54</v>
      </c>
      <c r="BD157" s="47">
        <f t="shared" si="133"/>
        <v>0</v>
      </c>
      <c r="BE157" s="47">
        <f t="shared" si="134"/>
        <v>0</v>
      </c>
      <c r="BF157" s="47">
        <f t="shared" si="135"/>
        <v>0</v>
      </c>
      <c r="BG157" s="47">
        <f t="shared" si="136"/>
        <v>0</v>
      </c>
      <c r="BH157" s="47">
        <f t="shared" si="137"/>
        <v>0</v>
      </c>
      <c r="BI157" s="47">
        <v>0</v>
      </c>
      <c r="BJ157" s="47">
        <f t="shared" si="138"/>
        <v>3.6450000000000005</v>
      </c>
      <c r="BK157" s="22"/>
      <c r="BL157" s="47">
        <f t="shared" si="155"/>
        <v>0.36</v>
      </c>
      <c r="BM157" s="47">
        <f>AT157</f>
        <v>0.23219999999999999</v>
      </c>
      <c r="BN157" s="47">
        <f t="shared" si="114"/>
        <v>0.67499999999999993</v>
      </c>
      <c r="BO157" s="47">
        <v>3</v>
      </c>
      <c r="BP157" s="47">
        <f t="shared" si="147"/>
        <v>0.67499999999999993</v>
      </c>
      <c r="BQ157" s="47">
        <f>BA157</f>
        <v>4.3200000000000002E-2</v>
      </c>
      <c r="BR157" s="47">
        <f>AR157</f>
        <v>0.22500000000000001</v>
      </c>
      <c r="BS157" s="47">
        <v>8</v>
      </c>
      <c r="BT157" s="47">
        <f t="shared" si="144"/>
        <v>0</v>
      </c>
      <c r="BU157" s="47">
        <f t="shared" si="146"/>
        <v>34.785000000000004</v>
      </c>
      <c r="BV157" s="47">
        <v>0.38</v>
      </c>
      <c r="BW157" s="47">
        <f t="shared" si="145"/>
        <v>0.54</v>
      </c>
      <c r="BX157" s="47">
        <f t="shared" si="117"/>
        <v>3.488553652662564</v>
      </c>
      <c r="BY157" s="47">
        <f t="shared" si="139"/>
        <v>16.155000000000001</v>
      </c>
      <c r="BZ157" s="47">
        <f t="shared" si="99"/>
        <v>3.6450000000000005</v>
      </c>
      <c r="CA157" s="47">
        <f t="shared" si="148"/>
        <v>3</v>
      </c>
      <c r="CB157" s="47">
        <f t="shared" si="140"/>
        <v>8</v>
      </c>
      <c r="CC157" s="47">
        <v>1.2E-2</v>
      </c>
      <c r="CD157" s="47">
        <v>6.3E-3</v>
      </c>
      <c r="CE157" s="47">
        <v>4.7000000000000002E-3</v>
      </c>
      <c r="CF157" s="47">
        <f t="shared" si="141"/>
        <v>0</v>
      </c>
      <c r="CG157" s="47">
        <f t="shared" si="112"/>
        <v>1.4071856287425151</v>
      </c>
      <c r="CH157" s="47">
        <f t="shared" si="142"/>
        <v>1.3583880461851936</v>
      </c>
      <c r="CI157" s="46"/>
      <c r="CJ157" s="46"/>
      <c r="CK157" s="47">
        <f t="shared" si="149"/>
        <v>0.59916294269852843</v>
      </c>
      <c r="CL157" s="46"/>
      <c r="CM157" s="46">
        <f t="shared" si="151"/>
        <v>0.13314732059967299</v>
      </c>
      <c r="CN157" s="22"/>
    </row>
    <row r="158" spans="1:92">
      <c r="A158" s="42">
        <v>1462</v>
      </c>
      <c r="B158" s="22"/>
      <c r="C158" s="34">
        <v>3.46</v>
      </c>
      <c r="D158" s="34">
        <v>7.33</v>
      </c>
      <c r="E158" s="22"/>
      <c r="F158" s="34">
        <v>2.4300000000000002</v>
      </c>
      <c r="G158" s="22"/>
      <c r="H158" s="34">
        <v>1.61</v>
      </c>
      <c r="I158" s="34">
        <v>0.15</v>
      </c>
      <c r="J158" s="34">
        <v>0.19</v>
      </c>
      <c r="K158" s="34">
        <v>0.04</v>
      </c>
      <c r="L158" s="22"/>
      <c r="M158" s="34">
        <v>4.0199999999999996</v>
      </c>
      <c r="N158" s="22"/>
      <c r="O158" s="34">
        <v>7.73</v>
      </c>
      <c r="P158" s="22"/>
      <c r="Q158" s="22"/>
      <c r="R158" s="22"/>
      <c r="S158" s="22"/>
      <c r="T158" s="34">
        <v>1.08</v>
      </c>
      <c r="U158" s="22"/>
      <c r="V158" s="22"/>
      <c r="W158" s="22"/>
      <c r="X158" s="22"/>
      <c r="Y158" s="22"/>
      <c r="Z158" s="34">
        <v>0.23</v>
      </c>
      <c r="AA158" s="22"/>
      <c r="AB158" s="34">
        <v>10.18</v>
      </c>
      <c r="AC158" s="34">
        <v>5.4</v>
      </c>
      <c r="AD158" s="34">
        <v>3.59</v>
      </c>
      <c r="AE158" s="34">
        <v>0.81</v>
      </c>
      <c r="AF158" s="34"/>
      <c r="AG158" s="47">
        <f t="shared" si="153"/>
        <v>0.15570000000000001</v>
      </c>
      <c r="AH158" s="47">
        <f t="shared" si="152"/>
        <v>0.10935</v>
      </c>
      <c r="AI158" s="46"/>
      <c r="AJ158" s="47">
        <f>4.5*H158/100</f>
        <v>7.2450000000000001E-2</v>
      </c>
      <c r="AK158" s="47">
        <f t="shared" si="154"/>
        <v>0.32984999999999998</v>
      </c>
      <c r="AL158" s="46"/>
      <c r="AM158" s="47">
        <f t="shared" si="97"/>
        <v>45.81</v>
      </c>
      <c r="AN158" s="47">
        <f t="shared" si="97"/>
        <v>24.3</v>
      </c>
      <c r="AO158" s="47">
        <f t="shared" si="97"/>
        <v>16.155000000000001</v>
      </c>
      <c r="AP158" s="47">
        <f t="shared" si="119"/>
        <v>0.67499999999999993</v>
      </c>
      <c r="AQ158" s="47">
        <f t="shared" si="120"/>
        <v>0.85499999999999998</v>
      </c>
      <c r="AR158" s="47">
        <f t="shared" si="121"/>
        <v>0.18</v>
      </c>
      <c r="AS158" s="47">
        <f t="shared" si="122"/>
        <v>0</v>
      </c>
      <c r="AT158" s="47">
        <f t="shared" si="123"/>
        <v>0.18089999999999995</v>
      </c>
      <c r="AU158" s="47">
        <f t="shared" si="124"/>
        <v>0</v>
      </c>
      <c r="AV158" s="47">
        <f t="shared" si="125"/>
        <v>34.785000000000004</v>
      </c>
      <c r="AW158" s="47">
        <f t="shared" si="126"/>
        <v>0</v>
      </c>
      <c r="AX158" s="47">
        <f t="shared" si="127"/>
        <v>0</v>
      </c>
      <c r="AY158" s="47">
        <f t="shared" si="128"/>
        <v>0</v>
      </c>
      <c r="AZ158" s="47">
        <f t="shared" si="129"/>
        <v>0</v>
      </c>
      <c r="BA158" s="47">
        <f t="shared" si="130"/>
        <v>4.8600000000000004E-2</v>
      </c>
      <c r="BB158" s="47">
        <f t="shared" si="131"/>
        <v>0</v>
      </c>
      <c r="BC158" s="47">
        <f t="shared" si="132"/>
        <v>0</v>
      </c>
      <c r="BD158" s="47">
        <f t="shared" si="133"/>
        <v>0</v>
      </c>
      <c r="BE158" s="47">
        <f t="shared" si="134"/>
        <v>0</v>
      </c>
      <c r="BF158" s="47">
        <f t="shared" si="135"/>
        <v>0</v>
      </c>
      <c r="BG158" s="47">
        <f t="shared" si="136"/>
        <v>1.0350000000000002E-2</v>
      </c>
      <c r="BH158" s="47">
        <f t="shared" si="137"/>
        <v>0</v>
      </c>
      <c r="BI158" s="47">
        <v>0</v>
      </c>
      <c r="BJ158" s="47">
        <f t="shared" si="138"/>
        <v>3.6450000000000005</v>
      </c>
      <c r="BK158" s="22"/>
      <c r="BL158" s="47">
        <f t="shared" si="155"/>
        <v>0.32984999999999998</v>
      </c>
      <c r="BM158" s="47">
        <f>AT158</f>
        <v>0.18089999999999995</v>
      </c>
      <c r="BN158" s="47">
        <f t="shared" si="114"/>
        <v>0.67499999999999993</v>
      </c>
      <c r="BO158" s="47">
        <v>3</v>
      </c>
      <c r="BP158" s="47">
        <f t="shared" si="147"/>
        <v>0.67499999999999993</v>
      </c>
      <c r="BQ158" s="47">
        <f>BA158</f>
        <v>4.8600000000000004E-2</v>
      </c>
      <c r="BR158" s="47">
        <f>AR158</f>
        <v>0.18</v>
      </c>
      <c r="BS158" s="47">
        <v>8</v>
      </c>
      <c r="BT158" s="47">
        <f t="shared" si="144"/>
        <v>0</v>
      </c>
      <c r="BU158" s="47">
        <f t="shared" si="146"/>
        <v>34.785000000000004</v>
      </c>
      <c r="BV158" s="47">
        <v>0.38</v>
      </c>
      <c r="BW158" s="47">
        <f t="shared" si="145"/>
        <v>0</v>
      </c>
      <c r="BX158" s="47">
        <f t="shared" si="117"/>
        <v>3.4744648113459999</v>
      </c>
      <c r="BY158" s="47">
        <f t="shared" si="139"/>
        <v>16.155000000000001</v>
      </c>
      <c r="BZ158" s="47">
        <f t="shared" si="99"/>
        <v>3.6450000000000005</v>
      </c>
      <c r="CA158" s="47">
        <f t="shared" si="148"/>
        <v>3</v>
      </c>
      <c r="CB158" s="47">
        <f t="shared" si="140"/>
        <v>8</v>
      </c>
      <c r="CC158" s="47">
        <f>BG158</f>
        <v>1.0350000000000002E-2</v>
      </c>
      <c r="CD158" s="47">
        <v>6.3E-3</v>
      </c>
      <c r="CE158" s="47">
        <v>4.7000000000000002E-3</v>
      </c>
      <c r="CF158" s="47">
        <f t="shared" si="141"/>
        <v>0</v>
      </c>
      <c r="CG158" s="47">
        <f t="shared" si="112"/>
        <v>1.4071856287425151</v>
      </c>
      <c r="CH158" s="47">
        <f t="shared" si="142"/>
        <v>1.1716096898347297</v>
      </c>
      <c r="CI158" s="46"/>
      <c r="CJ158" s="46"/>
      <c r="CK158" s="47">
        <f t="shared" si="149"/>
        <v>0.58009628940998481</v>
      </c>
      <c r="CL158" s="46"/>
      <c r="CM158" s="46">
        <f t="shared" si="151"/>
        <v>0.12891028653555217</v>
      </c>
      <c r="CN158" s="22"/>
    </row>
    <row r="159" spans="1:92">
      <c r="A159" s="42">
        <v>1463</v>
      </c>
      <c r="B159" s="22"/>
      <c r="C159" s="34">
        <v>3</v>
      </c>
      <c r="D159" s="34">
        <v>7.33</v>
      </c>
      <c r="E159" s="22"/>
      <c r="F159" s="34">
        <v>2.79</v>
      </c>
      <c r="G159" s="34">
        <v>1.03</v>
      </c>
      <c r="H159" s="34">
        <v>1.47</v>
      </c>
      <c r="I159" s="34">
        <v>0.15</v>
      </c>
      <c r="J159" s="34">
        <v>0.19</v>
      </c>
      <c r="K159" s="34">
        <v>5.5E-2</v>
      </c>
      <c r="L159" s="22"/>
      <c r="M159" s="22"/>
      <c r="N159" s="22"/>
      <c r="O159" s="34">
        <v>7.73</v>
      </c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34">
        <v>10.18</v>
      </c>
      <c r="AC159" s="34">
        <v>5.4</v>
      </c>
      <c r="AD159" s="34">
        <v>3.59</v>
      </c>
      <c r="AE159" s="34">
        <v>0.81</v>
      </c>
      <c r="AF159" s="34"/>
      <c r="AG159" s="47">
        <f t="shared" si="153"/>
        <v>0.13500000000000001</v>
      </c>
      <c r="AH159" s="47">
        <f t="shared" si="152"/>
        <v>0.12554999999999999</v>
      </c>
      <c r="AI159" s="47">
        <f>4.5*G159/100</f>
        <v>4.6349999999999995E-2</v>
      </c>
      <c r="AJ159" s="47">
        <f>4.5*H159/100</f>
        <v>6.615E-2</v>
      </c>
      <c r="AK159" s="47">
        <f t="shared" si="154"/>
        <v>0.32984999999999998</v>
      </c>
      <c r="AL159" s="46"/>
      <c r="AM159" s="47">
        <f t="shared" si="97"/>
        <v>45.81</v>
      </c>
      <c r="AN159" s="47">
        <f t="shared" si="97"/>
        <v>24.3</v>
      </c>
      <c r="AO159" s="47">
        <f t="shared" si="97"/>
        <v>16.155000000000001</v>
      </c>
      <c r="AP159" s="47">
        <f t="shared" si="119"/>
        <v>0.67499999999999993</v>
      </c>
      <c r="AQ159" s="47">
        <f t="shared" si="120"/>
        <v>0.85499999999999998</v>
      </c>
      <c r="AR159" s="47">
        <f t="shared" si="121"/>
        <v>0.2475</v>
      </c>
      <c r="AS159" s="47">
        <f t="shared" si="122"/>
        <v>0</v>
      </c>
      <c r="AT159" s="47">
        <f t="shared" si="123"/>
        <v>0</v>
      </c>
      <c r="AU159" s="47">
        <f t="shared" si="124"/>
        <v>0</v>
      </c>
      <c r="AV159" s="47">
        <f t="shared" si="125"/>
        <v>34.785000000000004</v>
      </c>
      <c r="AW159" s="47">
        <f t="shared" si="126"/>
        <v>0</v>
      </c>
      <c r="AX159" s="47">
        <f t="shared" si="127"/>
        <v>0</v>
      </c>
      <c r="AY159" s="47">
        <f t="shared" si="128"/>
        <v>0</v>
      </c>
      <c r="AZ159" s="47">
        <f t="shared" si="129"/>
        <v>0</v>
      </c>
      <c r="BA159" s="47">
        <f t="shared" si="130"/>
        <v>0</v>
      </c>
      <c r="BB159" s="47">
        <f t="shared" si="131"/>
        <v>0</v>
      </c>
      <c r="BC159" s="47">
        <f t="shared" si="132"/>
        <v>0</v>
      </c>
      <c r="BD159" s="47">
        <f t="shared" si="133"/>
        <v>0</v>
      </c>
      <c r="BE159" s="47">
        <f t="shared" si="134"/>
        <v>0</v>
      </c>
      <c r="BF159" s="47">
        <f t="shared" si="135"/>
        <v>0</v>
      </c>
      <c r="BG159" s="47">
        <f t="shared" si="136"/>
        <v>0</v>
      </c>
      <c r="BH159" s="47">
        <f t="shared" si="137"/>
        <v>0</v>
      </c>
      <c r="BI159" s="47">
        <v>0</v>
      </c>
      <c r="BJ159" s="47">
        <f t="shared" si="138"/>
        <v>3.6450000000000005</v>
      </c>
      <c r="BK159" s="22"/>
      <c r="BL159" s="47">
        <f t="shared" si="155"/>
        <v>0.32984999999999998</v>
      </c>
      <c r="BM159" s="47">
        <v>0.23</v>
      </c>
      <c r="BN159" s="47">
        <f t="shared" si="114"/>
        <v>0.67499999999999993</v>
      </c>
      <c r="BO159" s="47">
        <v>3</v>
      </c>
      <c r="BP159" s="47">
        <f t="shared" si="147"/>
        <v>0.67499999999999993</v>
      </c>
      <c r="BQ159" s="47">
        <v>0.05</v>
      </c>
      <c r="BR159" s="47">
        <f>AR159</f>
        <v>0.2475</v>
      </c>
      <c r="BS159" s="47">
        <v>8</v>
      </c>
      <c r="BT159" s="47">
        <f t="shared" si="144"/>
        <v>0</v>
      </c>
      <c r="BU159" s="47">
        <f t="shared" si="146"/>
        <v>34.785000000000004</v>
      </c>
      <c r="BV159" s="47">
        <v>0.38</v>
      </c>
      <c r="BW159" s="47">
        <f t="shared" si="145"/>
        <v>0</v>
      </c>
      <c r="BX159" s="47">
        <f t="shared" si="117"/>
        <v>3.4603759700294359</v>
      </c>
      <c r="BY159" s="47">
        <f t="shared" si="139"/>
        <v>16.155000000000001</v>
      </c>
      <c r="BZ159" s="47">
        <f t="shared" si="99"/>
        <v>3.6450000000000005</v>
      </c>
      <c r="CA159" s="47">
        <f t="shared" si="148"/>
        <v>3</v>
      </c>
      <c r="CB159" s="47">
        <f t="shared" si="140"/>
        <v>8</v>
      </c>
      <c r="CC159" s="47">
        <v>1.2E-2</v>
      </c>
      <c r="CD159" s="47">
        <v>6.3E-3</v>
      </c>
      <c r="CE159" s="47">
        <v>4.7000000000000002E-3</v>
      </c>
      <c r="CF159" s="47">
        <f t="shared" si="141"/>
        <v>0</v>
      </c>
      <c r="CG159" s="47">
        <f t="shared" si="112"/>
        <v>1.4071856287425151</v>
      </c>
      <c r="CH159" s="47">
        <f t="shared" si="142"/>
        <v>1.3583880461851936</v>
      </c>
      <c r="CI159" s="46"/>
      <c r="CJ159" s="46"/>
      <c r="CK159" s="47">
        <f t="shared" si="149"/>
        <v>0.58633725516617019</v>
      </c>
      <c r="CL159" s="46"/>
      <c r="CM159" s="46">
        <f t="shared" si="151"/>
        <v>0.13029716781470449</v>
      </c>
      <c r="CN159" s="22"/>
    </row>
    <row r="160" spans="1:92">
      <c r="A160" s="42">
        <v>1464</v>
      </c>
      <c r="B160" s="22"/>
      <c r="C160" s="34">
        <v>1.76</v>
      </c>
      <c r="D160" s="34">
        <v>5</v>
      </c>
      <c r="E160" s="22"/>
      <c r="F160" s="34">
        <v>1.31</v>
      </c>
      <c r="G160" s="34">
        <v>1.29</v>
      </c>
      <c r="H160" s="22"/>
      <c r="I160" s="34">
        <v>0.15</v>
      </c>
      <c r="J160" s="34">
        <v>0.19</v>
      </c>
      <c r="K160" s="22"/>
      <c r="L160" s="22"/>
      <c r="M160" s="22"/>
      <c r="N160" s="22"/>
      <c r="O160" s="34">
        <v>7.73</v>
      </c>
      <c r="P160" s="22"/>
      <c r="Q160" s="22"/>
      <c r="R160" s="22"/>
      <c r="S160" s="22"/>
      <c r="T160" s="22"/>
      <c r="U160" s="22"/>
      <c r="V160" s="34">
        <v>0.12</v>
      </c>
      <c r="W160" s="22"/>
      <c r="X160" s="22"/>
      <c r="Y160" s="22"/>
      <c r="Z160" s="34">
        <v>0.27</v>
      </c>
      <c r="AA160" s="22"/>
      <c r="AB160" s="34">
        <v>10.18</v>
      </c>
      <c r="AC160" s="34">
        <v>5.4</v>
      </c>
      <c r="AD160" s="34">
        <v>3.59</v>
      </c>
      <c r="AE160" s="34">
        <v>0.81</v>
      </c>
      <c r="AF160" s="34"/>
      <c r="AG160" s="47">
        <f t="shared" si="153"/>
        <v>7.9199999999999993E-2</v>
      </c>
      <c r="AH160" s="47">
        <f t="shared" si="152"/>
        <v>5.8950000000000002E-2</v>
      </c>
      <c r="AI160" s="47">
        <f>4.5*G160/100</f>
        <v>5.8049999999999997E-2</v>
      </c>
      <c r="AJ160" s="46"/>
      <c r="AK160" s="47">
        <f t="shared" si="154"/>
        <v>0.22500000000000001</v>
      </c>
      <c r="AL160" s="46"/>
      <c r="AM160" s="47">
        <f t="shared" si="97"/>
        <v>45.81</v>
      </c>
      <c r="AN160" s="47">
        <f t="shared" si="97"/>
        <v>24.3</v>
      </c>
      <c r="AO160" s="47">
        <f t="shared" si="97"/>
        <v>16.155000000000001</v>
      </c>
      <c r="AP160" s="47">
        <f t="shared" si="119"/>
        <v>0.67499999999999993</v>
      </c>
      <c r="AQ160" s="47">
        <f t="shared" si="120"/>
        <v>0.85499999999999998</v>
      </c>
      <c r="AR160" s="47">
        <f t="shared" si="121"/>
        <v>0</v>
      </c>
      <c r="AS160" s="47">
        <f t="shared" si="122"/>
        <v>0</v>
      </c>
      <c r="AT160" s="47">
        <f t="shared" si="123"/>
        <v>0</v>
      </c>
      <c r="AU160" s="47">
        <f t="shared" si="124"/>
        <v>0</v>
      </c>
      <c r="AV160" s="47">
        <f t="shared" si="125"/>
        <v>34.785000000000004</v>
      </c>
      <c r="AW160" s="47">
        <f t="shared" si="126"/>
        <v>0</v>
      </c>
      <c r="AX160" s="47">
        <f t="shared" si="127"/>
        <v>0</v>
      </c>
      <c r="AY160" s="47">
        <f t="shared" si="128"/>
        <v>0</v>
      </c>
      <c r="AZ160" s="47">
        <f t="shared" si="129"/>
        <v>0</v>
      </c>
      <c r="BA160" s="47">
        <f t="shared" si="130"/>
        <v>0</v>
      </c>
      <c r="BB160" s="47">
        <f t="shared" si="131"/>
        <v>0</v>
      </c>
      <c r="BC160" s="47">
        <f t="shared" si="132"/>
        <v>0.54</v>
      </c>
      <c r="BD160" s="47">
        <f t="shared" si="133"/>
        <v>0</v>
      </c>
      <c r="BE160" s="47">
        <f t="shared" si="134"/>
        <v>0</v>
      </c>
      <c r="BF160" s="47">
        <f t="shared" si="135"/>
        <v>0</v>
      </c>
      <c r="BG160" s="47">
        <f t="shared" si="136"/>
        <v>1.2150000000000001E-2</v>
      </c>
      <c r="BH160" s="47">
        <f t="shared" si="137"/>
        <v>0</v>
      </c>
      <c r="BI160" s="47">
        <v>0</v>
      </c>
      <c r="BJ160" s="47">
        <f t="shared" si="138"/>
        <v>3.6450000000000005</v>
      </c>
      <c r="BK160" s="22"/>
      <c r="BL160" s="47">
        <f t="shared" si="155"/>
        <v>0.22500000000000001</v>
      </c>
      <c r="BM160" s="47">
        <v>0.23</v>
      </c>
      <c r="BN160" s="47">
        <f t="shared" si="114"/>
        <v>0.67499999999999993</v>
      </c>
      <c r="BO160" s="47">
        <v>3</v>
      </c>
      <c r="BP160" s="47">
        <f t="shared" si="147"/>
        <v>0.67499999999999993</v>
      </c>
      <c r="BQ160" s="47">
        <v>0.05</v>
      </c>
      <c r="BR160" s="47">
        <v>0.22</v>
      </c>
      <c r="BS160" s="47">
        <v>8</v>
      </c>
      <c r="BT160" s="47">
        <f t="shared" si="144"/>
        <v>0</v>
      </c>
      <c r="BU160" s="47">
        <f t="shared" si="146"/>
        <v>34.785000000000004</v>
      </c>
      <c r="BV160" s="47">
        <v>0.38</v>
      </c>
      <c r="BW160" s="47">
        <f t="shared" si="145"/>
        <v>0.54</v>
      </c>
      <c r="BX160" s="47">
        <f t="shared" si="117"/>
        <v>3.4462871287128718</v>
      </c>
      <c r="BY160" s="47">
        <f t="shared" si="139"/>
        <v>16.155000000000001</v>
      </c>
      <c r="BZ160" s="47">
        <f t="shared" si="99"/>
        <v>3.6450000000000005</v>
      </c>
      <c r="CA160" s="47">
        <f t="shared" si="148"/>
        <v>3</v>
      </c>
      <c r="CB160" s="47">
        <f t="shared" si="140"/>
        <v>8</v>
      </c>
      <c r="CC160" s="47">
        <f>BG160</f>
        <v>1.2150000000000001E-2</v>
      </c>
      <c r="CD160" s="47">
        <v>6.3E-3</v>
      </c>
      <c r="CE160" s="47">
        <v>4.7000000000000002E-3</v>
      </c>
      <c r="CF160" s="47">
        <f t="shared" si="141"/>
        <v>0</v>
      </c>
      <c r="CG160" s="47">
        <f t="shared" si="112"/>
        <v>1.4071856287425151</v>
      </c>
      <c r="CH160" s="47">
        <f t="shared" si="142"/>
        <v>1.3753678967625085</v>
      </c>
      <c r="CI160" s="46"/>
      <c r="CJ160" s="46"/>
      <c r="CK160" s="47">
        <f t="shared" si="149"/>
        <v>0.54025533737302667</v>
      </c>
      <c r="CL160" s="46"/>
      <c r="CM160" s="46">
        <f t="shared" si="151"/>
        <v>0.12005674163845037</v>
      </c>
      <c r="CN160" s="22"/>
    </row>
    <row r="161" spans="1:92">
      <c r="A161" s="42">
        <v>1465</v>
      </c>
      <c r="B161" s="22"/>
      <c r="C161" s="34">
        <v>1.86</v>
      </c>
      <c r="D161" s="34">
        <v>5</v>
      </c>
      <c r="E161" s="22"/>
      <c r="F161" s="34">
        <v>2.06</v>
      </c>
      <c r="G161" s="34">
        <v>2.06</v>
      </c>
      <c r="H161" s="34">
        <v>1.43</v>
      </c>
      <c r="I161" s="34">
        <v>0.15</v>
      </c>
      <c r="J161" s="34">
        <v>0.19</v>
      </c>
      <c r="K161" s="22"/>
      <c r="L161" s="22"/>
      <c r="M161" s="34">
        <v>6.19</v>
      </c>
      <c r="N161" s="22"/>
      <c r="O161" s="34">
        <v>7.73</v>
      </c>
      <c r="P161" s="34">
        <v>1.52</v>
      </c>
      <c r="Q161" s="22"/>
      <c r="R161" s="22"/>
      <c r="S161" s="22"/>
      <c r="T161" s="22"/>
      <c r="U161" s="22"/>
      <c r="V161" s="34">
        <v>0.08</v>
      </c>
      <c r="W161" s="22"/>
      <c r="X161" s="34">
        <v>0.93</v>
      </c>
      <c r="Y161" s="22"/>
      <c r="Z161" s="22"/>
      <c r="AA161" s="22"/>
      <c r="AB161" s="34">
        <v>10.18</v>
      </c>
      <c r="AC161" s="34">
        <v>5.4</v>
      </c>
      <c r="AD161" s="34">
        <v>3.59</v>
      </c>
      <c r="AE161" s="34">
        <v>0.81</v>
      </c>
      <c r="AF161" s="34"/>
      <c r="AG161" s="47">
        <f t="shared" si="153"/>
        <v>8.3700000000000011E-2</v>
      </c>
      <c r="AH161" s="47">
        <f t="shared" si="152"/>
        <v>9.2699999999999991E-2</v>
      </c>
      <c r="AI161" s="47">
        <f>4.5*G161/100</f>
        <v>9.2699999999999991E-2</v>
      </c>
      <c r="AJ161" s="47">
        <f t="shared" ref="AJ161:AJ169" si="156">4.5*H161/100</f>
        <v>6.4349999999999991E-2</v>
      </c>
      <c r="AK161" s="47">
        <f t="shared" si="154"/>
        <v>0.22500000000000001</v>
      </c>
      <c r="AL161" s="46"/>
      <c r="AM161" s="47">
        <f t="shared" ref="AM161:AO224" si="157">AB161*4.5</f>
        <v>45.81</v>
      </c>
      <c r="AN161" s="47">
        <f t="shared" si="157"/>
        <v>24.3</v>
      </c>
      <c r="AO161" s="47">
        <f t="shared" si="157"/>
        <v>16.155000000000001</v>
      </c>
      <c r="AP161" s="47">
        <f t="shared" si="119"/>
        <v>0.67499999999999993</v>
      </c>
      <c r="AQ161" s="47">
        <f t="shared" si="120"/>
        <v>0.85499999999999998</v>
      </c>
      <c r="AR161" s="47">
        <f t="shared" si="121"/>
        <v>0</v>
      </c>
      <c r="AS161" s="47">
        <f t="shared" si="122"/>
        <v>0</v>
      </c>
      <c r="AT161" s="47">
        <f t="shared" si="123"/>
        <v>0.27855000000000002</v>
      </c>
      <c r="AU161" s="47">
        <f t="shared" si="124"/>
        <v>0</v>
      </c>
      <c r="AV161" s="47">
        <f t="shared" si="125"/>
        <v>34.785000000000004</v>
      </c>
      <c r="AW161" s="47">
        <f t="shared" si="126"/>
        <v>7.125</v>
      </c>
      <c r="AX161" s="47">
        <f t="shared" si="127"/>
        <v>0</v>
      </c>
      <c r="AY161" s="47">
        <f t="shared" si="128"/>
        <v>0</v>
      </c>
      <c r="AZ161" s="47">
        <f t="shared" si="129"/>
        <v>0</v>
      </c>
      <c r="BA161" s="47">
        <f t="shared" si="130"/>
        <v>0</v>
      </c>
      <c r="BB161" s="47">
        <f t="shared" si="131"/>
        <v>0</v>
      </c>
      <c r="BC161" s="47">
        <f t="shared" si="132"/>
        <v>0.36</v>
      </c>
      <c r="BD161" s="47">
        <f t="shared" si="133"/>
        <v>0</v>
      </c>
      <c r="BE161" s="47">
        <f t="shared" si="134"/>
        <v>4.1850000000000005</v>
      </c>
      <c r="BF161" s="47">
        <f t="shared" si="135"/>
        <v>0</v>
      </c>
      <c r="BG161" s="47">
        <f t="shared" si="136"/>
        <v>0</v>
      </c>
      <c r="BH161" s="47">
        <f t="shared" si="137"/>
        <v>0</v>
      </c>
      <c r="BI161" s="47">
        <v>0</v>
      </c>
      <c r="BJ161" s="47">
        <f t="shared" si="138"/>
        <v>3.6450000000000005</v>
      </c>
      <c r="BK161" s="22"/>
      <c r="BL161" s="47">
        <f t="shared" si="155"/>
        <v>0.22500000000000001</v>
      </c>
      <c r="BM161" s="47">
        <f>AT161</f>
        <v>0.27855000000000002</v>
      </c>
      <c r="BN161" s="47">
        <f t="shared" si="114"/>
        <v>0.67499999999999993</v>
      </c>
      <c r="BO161" s="47">
        <v>3</v>
      </c>
      <c r="BP161" s="47">
        <f t="shared" si="147"/>
        <v>0.67499999999999993</v>
      </c>
      <c r="BQ161" s="47">
        <v>0.05</v>
      </c>
      <c r="BR161" s="47">
        <v>0.22</v>
      </c>
      <c r="BS161" s="47">
        <f>AW161</f>
        <v>7.125</v>
      </c>
      <c r="BT161" s="47">
        <f t="shared" si="144"/>
        <v>0</v>
      </c>
      <c r="BU161" s="47">
        <f t="shared" si="146"/>
        <v>34.785000000000004</v>
      </c>
      <c r="BV161" s="47">
        <v>0.38</v>
      </c>
      <c r="BW161" s="47">
        <f t="shared" si="145"/>
        <v>0.36</v>
      </c>
      <c r="BX161" s="47">
        <f t="shared" ref="BX161:BX196" si="158">BX$96-(A161-1400)*(BX$96-BX$197)/101</f>
        <v>3.4321982873963077</v>
      </c>
      <c r="BY161" s="47">
        <f t="shared" si="139"/>
        <v>16.155000000000001</v>
      </c>
      <c r="BZ161" s="47">
        <f t="shared" ref="BZ161:BZ224" si="159">BJ161</f>
        <v>3.6450000000000005</v>
      </c>
      <c r="CA161" s="47">
        <f t="shared" si="148"/>
        <v>3</v>
      </c>
      <c r="CB161" s="47">
        <f t="shared" si="140"/>
        <v>7.125</v>
      </c>
      <c r="CC161" s="47">
        <v>1.2E-2</v>
      </c>
      <c r="CD161" s="47">
        <v>6.3E-3</v>
      </c>
      <c r="CE161" s="47">
        <f>BE161/1000</f>
        <v>4.1850000000000004E-3</v>
      </c>
      <c r="CF161" s="47">
        <f t="shared" si="141"/>
        <v>0</v>
      </c>
      <c r="CG161" s="47">
        <f t="shared" si="112"/>
        <v>1.2529940119760481</v>
      </c>
      <c r="CH161" s="47">
        <f t="shared" si="142"/>
        <v>1.3583880461851936</v>
      </c>
      <c r="CI161" s="46"/>
      <c r="CJ161" s="46"/>
      <c r="CK161" s="47">
        <f t="shared" si="149"/>
        <v>0.53891045733888865</v>
      </c>
      <c r="CL161" s="46"/>
      <c r="CM161" s="46">
        <f t="shared" si="151"/>
        <v>0.11975787940864192</v>
      </c>
      <c r="CN161" s="22"/>
    </row>
    <row r="162" spans="1:92">
      <c r="A162" s="42">
        <v>1466</v>
      </c>
      <c r="B162" s="22"/>
      <c r="C162" s="22"/>
      <c r="D162" s="22"/>
      <c r="E162" s="22"/>
      <c r="F162" s="34">
        <v>1.38</v>
      </c>
      <c r="G162" s="34">
        <v>1.18</v>
      </c>
      <c r="H162" s="34">
        <v>0.96</v>
      </c>
      <c r="I162" s="34">
        <v>0.15</v>
      </c>
      <c r="J162" s="34">
        <v>0.19</v>
      </c>
      <c r="K162" s="22"/>
      <c r="L162" s="22"/>
      <c r="M162" s="22"/>
      <c r="N162" s="22"/>
      <c r="O162" s="34">
        <v>7.73</v>
      </c>
      <c r="P162" s="22"/>
      <c r="Q162" s="22"/>
      <c r="R162" s="22"/>
      <c r="S162" s="22"/>
      <c r="T162" s="22"/>
      <c r="U162" s="22"/>
      <c r="V162" s="34">
        <v>0.11</v>
      </c>
      <c r="W162" s="22"/>
      <c r="X162" s="22"/>
      <c r="Y162" s="22"/>
      <c r="Z162" s="22"/>
      <c r="AA162" s="22"/>
      <c r="AB162" s="34">
        <v>10.18</v>
      </c>
      <c r="AC162" s="34">
        <v>5.4</v>
      </c>
      <c r="AD162" s="34">
        <v>3.59</v>
      </c>
      <c r="AE162" s="34">
        <v>0.81</v>
      </c>
      <c r="AF162" s="34"/>
      <c r="AG162" s="46"/>
      <c r="AH162" s="47">
        <f t="shared" si="152"/>
        <v>6.2099999999999989E-2</v>
      </c>
      <c r="AI162" s="47">
        <f>4.5*G162/100</f>
        <v>5.3099999999999994E-2</v>
      </c>
      <c r="AJ162" s="47">
        <f t="shared" si="156"/>
        <v>4.3200000000000002E-2</v>
      </c>
      <c r="AK162" s="46"/>
      <c r="AL162" s="46"/>
      <c r="AM162" s="47">
        <f t="shared" si="157"/>
        <v>45.81</v>
      </c>
      <c r="AN162" s="47">
        <f t="shared" si="157"/>
        <v>24.3</v>
      </c>
      <c r="AO162" s="47">
        <f t="shared" si="157"/>
        <v>16.155000000000001</v>
      </c>
      <c r="AP162" s="47">
        <f t="shared" si="119"/>
        <v>0.67499999999999993</v>
      </c>
      <c r="AQ162" s="47">
        <f t="shared" si="120"/>
        <v>0.85499999999999998</v>
      </c>
      <c r="AR162" s="47">
        <f t="shared" si="121"/>
        <v>0</v>
      </c>
      <c r="AS162" s="47">
        <f t="shared" si="122"/>
        <v>0</v>
      </c>
      <c r="AT162" s="47">
        <f t="shared" si="123"/>
        <v>0</v>
      </c>
      <c r="AU162" s="47">
        <f t="shared" si="124"/>
        <v>0</v>
      </c>
      <c r="AV162" s="47">
        <f t="shared" si="125"/>
        <v>34.785000000000004</v>
      </c>
      <c r="AW162" s="47">
        <f t="shared" si="126"/>
        <v>0</v>
      </c>
      <c r="AX162" s="47">
        <f t="shared" si="127"/>
        <v>0</v>
      </c>
      <c r="AY162" s="47">
        <f t="shared" si="128"/>
        <v>0</v>
      </c>
      <c r="AZ162" s="47">
        <f t="shared" si="129"/>
        <v>0</v>
      </c>
      <c r="BA162" s="47">
        <f t="shared" si="130"/>
        <v>0</v>
      </c>
      <c r="BB162" s="47">
        <f t="shared" si="131"/>
        <v>0</v>
      </c>
      <c r="BC162" s="47">
        <f t="shared" si="132"/>
        <v>0.495</v>
      </c>
      <c r="BD162" s="47">
        <f t="shared" si="133"/>
        <v>0</v>
      </c>
      <c r="BE162" s="47">
        <f t="shared" si="134"/>
        <v>0</v>
      </c>
      <c r="BF162" s="47">
        <f t="shared" si="135"/>
        <v>0</v>
      </c>
      <c r="BG162" s="47">
        <f t="shared" si="136"/>
        <v>0</v>
      </c>
      <c r="BH162" s="47">
        <f t="shared" si="137"/>
        <v>0</v>
      </c>
      <c r="BI162" s="47">
        <v>0</v>
      </c>
      <c r="BJ162" s="47">
        <f t="shared" si="138"/>
        <v>3.6450000000000005</v>
      </c>
      <c r="BK162" s="22"/>
      <c r="BL162" s="47">
        <v>0.24</v>
      </c>
      <c r="BM162" s="47">
        <v>0.3</v>
      </c>
      <c r="BN162" s="47">
        <f t="shared" si="114"/>
        <v>0.67499999999999993</v>
      </c>
      <c r="BO162" s="47">
        <v>3</v>
      </c>
      <c r="BP162" s="47">
        <f t="shared" si="147"/>
        <v>0.67499999999999993</v>
      </c>
      <c r="BQ162" s="47">
        <v>0.05</v>
      </c>
      <c r="BR162" s="47">
        <v>0.22</v>
      </c>
      <c r="BS162" s="47">
        <v>7</v>
      </c>
      <c r="BT162" s="47">
        <f t="shared" si="144"/>
        <v>0</v>
      </c>
      <c r="BU162" s="47">
        <f t="shared" si="146"/>
        <v>34.785000000000004</v>
      </c>
      <c r="BV162" s="47">
        <v>0.38</v>
      </c>
      <c r="BW162" s="47">
        <f t="shared" si="145"/>
        <v>0.495</v>
      </c>
      <c r="BX162" s="47">
        <f t="shared" si="158"/>
        <v>3.4181094460797437</v>
      </c>
      <c r="BY162" s="47">
        <f t="shared" si="139"/>
        <v>16.155000000000001</v>
      </c>
      <c r="BZ162" s="47">
        <f t="shared" si="159"/>
        <v>3.6450000000000005</v>
      </c>
      <c r="CA162" s="47">
        <f t="shared" si="148"/>
        <v>3</v>
      </c>
      <c r="CB162" s="47">
        <f t="shared" si="140"/>
        <v>7</v>
      </c>
      <c r="CC162" s="47">
        <v>1.2E-2</v>
      </c>
      <c r="CD162" s="47">
        <v>6.3E-3</v>
      </c>
      <c r="CE162" s="47">
        <v>4.1000000000000003E-3</v>
      </c>
      <c r="CF162" s="47">
        <f t="shared" si="141"/>
        <v>0</v>
      </c>
      <c r="CG162" s="47">
        <f t="shared" si="112"/>
        <v>1.227544910179641</v>
      </c>
      <c r="CH162" s="47">
        <f t="shared" si="142"/>
        <v>1.3583880461851936</v>
      </c>
      <c r="CI162" s="46"/>
      <c r="CJ162" s="46"/>
      <c r="CK162" s="47">
        <f t="shared" si="149"/>
        <v>0.54700043916226726</v>
      </c>
      <c r="CL162" s="46"/>
      <c r="CM162" s="46">
        <f t="shared" si="151"/>
        <v>0.1215556531471705</v>
      </c>
      <c r="CN162" s="22"/>
    </row>
    <row r="163" spans="1:92">
      <c r="A163" s="42">
        <v>1467</v>
      </c>
      <c r="B163" s="22"/>
      <c r="C163" s="22"/>
      <c r="D163" s="22"/>
      <c r="E163" s="22"/>
      <c r="F163" s="34">
        <v>1.97</v>
      </c>
      <c r="G163" s="22"/>
      <c r="H163" s="34">
        <v>1.48</v>
      </c>
      <c r="I163" s="34">
        <v>0.15</v>
      </c>
      <c r="J163" s="34">
        <v>0.19</v>
      </c>
      <c r="K163" s="22"/>
      <c r="L163" s="22"/>
      <c r="M163" s="22"/>
      <c r="N163" s="22"/>
      <c r="O163" s="34">
        <v>7.73</v>
      </c>
      <c r="P163" s="22"/>
      <c r="Q163" s="22"/>
      <c r="R163" s="22"/>
      <c r="S163" s="22"/>
      <c r="T163" s="22"/>
      <c r="U163" s="22"/>
      <c r="V163" s="22"/>
      <c r="W163" s="22"/>
      <c r="X163" s="22"/>
      <c r="Y163" s="34">
        <v>3.39</v>
      </c>
      <c r="Z163" s="22"/>
      <c r="AA163" s="22"/>
      <c r="AB163" s="34">
        <v>10.18</v>
      </c>
      <c r="AC163" s="34">
        <v>5.4</v>
      </c>
      <c r="AD163" s="34">
        <v>3.59</v>
      </c>
      <c r="AE163" s="34">
        <v>0.81</v>
      </c>
      <c r="AF163" s="34"/>
      <c r="AG163" s="46"/>
      <c r="AH163" s="47">
        <f t="shared" si="152"/>
        <v>8.8650000000000007E-2</v>
      </c>
      <c r="AI163" s="46"/>
      <c r="AJ163" s="47">
        <f t="shared" si="156"/>
        <v>6.6600000000000006E-2</v>
      </c>
      <c r="AK163" s="46"/>
      <c r="AL163" s="46"/>
      <c r="AM163" s="47">
        <f t="shared" si="157"/>
        <v>45.81</v>
      </c>
      <c r="AN163" s="47">
        <f t="shared" si="157"/>
        <v>24.3</v>
      </c>
      <c r="AO163" s="47">
        <f t="shared" si="157"/>
        <v>16.155000000000001</v>
      </c>
      <c r="AP163" s="47">
        <f t="shared" si="119"/>
        <v>0.67499999999999993</v>
      </c>
      <c r="AQ163" s="47">
        <f t="shared" si="120"/>
        <v>0.85499999999999998</v>
      </c>
      <c r="AR163" s="47">
        <f t="shared" si="121"/>
        <v>0</v>
      </c>
      <c r="AS163" s="47">
        <f t="shared" si="122"/>
        <v>0</v>
      </c>
      <c r="AT163" s="47">
        <f t="shared" si="123"/>
        <v>0</v>
      </c>
      <c r="AU163" s="47">
        <f t="shared" si="124"/>
        <v>0</v>
      </c>
      <c r="AV163" s="47">
        <f t="shared" si="125"/>
        <v>34.785000000000004</v>
      </c>
      <c r="AW163" s="47">
        <f t="shared" si="126"/>
        <v>0</v>
      </c>
      <c r="AX163" s="47">
        <f t="shared" si="127"/>
        <v>0</v>
      </c>
      <c r="AY163" s="47">
        <f t="shared" si="128"/>
        <v>0</v>
      </c>
      <c r="AZ163" s="47">
        <f t="shared" si="129"/>
        <v>0</v>
      </c>
      <c r="BA163" s="47">
        <f t="shared" si="130"/>
        <v>0</v>
      </c>
      <c r="BB163" s="47">
        <f t="shared" si="131"/>
        <v>0</v>
      </c>
      <c r="BC163" s="47">
        <f t="shared" si="132"/>
        <v>0</v>
      </c>
      <c r="BD163" s="47">
        <f t="shared" si="133"/>
        <v>0</v>
      </c>
      <c r="BE163" s="47">
        <f t="shared" si="134"/>
        <v>0</v>
      </c>
      <c r="BF163" s="47">
        <f t="shared" si="135"/>
        <v>0.15255000000000002</v>
      </c>
      <c r="BG163" s="47">
        <f t="shared" si="136"/>
        <v>0</v>
      </c>
      <c r="BH163" s="47">
        <f t="shared" si="137"/>
        <v>0</v>
      </c>
      <c r="BI163" s="47">
        <v>0</v>
      </c>
      <c r="BJ163" s="47">
        <f t="shared" si="138"/>
        <v>3.6450000000000005</v>
      </c>
      <c r="BK163" s="22"/>
      <c r="BL163" s="47">
        <v>0.24</v>
      </c>
      <c r="BM163" s="47">
        <v>0.3</v>
      </c>
      <c r="BN163" s="47">
        <f t="shared" si="114"/>
        <v>0.67499999999999993</v>
      </c>
      <c r="BO163" s="47">
        <v>3</v>
      </c>
      <c r="BP163" s="47">
        <f t="shared" si="147"/>
        <v>0.67499999999999993</v>
      </c>
      <c r="BQ163" s="47">
        <v>0.05</v>
      </c>
      <c r="BR163" s="47">
        <v>0.22</v>
      </c>
      <c r="BS163" s="47">
        <v>7</v>
      </c>
      <c r="BT163" s="47">
        <f t="shared" si="144"/>
        <v>0</v>
      </c>
      <c r="BU163" s="47">
        <f t="shared" si="146"/>
        <v>34.785000000000004</v>
      </c>
      <c r="BV163" s="47">
        <v>0.38</v>
      </c>
      <c r="BW163" s="47">
        <f t="shared" si="145"/>
        <v>0</v>
      </c>
      <c r="BX163" s="47">
        <f t="shared" si="158"/>
        <v>3.4040206047631796</v>
      </c>
      <c r="BY163" s="47">
        <f t="shared" si="139"/>
        <v>16.155000000000001</v>
      </c>
      <c r="BZ163" s="47">
        <f t="shared" si="159"/>
        <v>3.6450000000000005</v>
      </c>
      <c r="CA163" s="47">
        <f t="shared" si="148"/>
        <v>3</v>
      </c>
      <c r="CB163" s="47">
        <f t="shared" si="140"/>
        <v>7</v>
      </c>
      <c r="CC163" s="47">
        <v>1.2E-2</v>
      </c>
      <c r="CD163" s="47">
        <v>6.3E-3</v>
      </c>
      <c r="CE163" s="47">
        <v>4.1000000000000003E-3</v>
      </c>
      <c r="CF163" s="47">
        <f t="shared" si="141"/>
        <v>0.15255000000000002</v>
      </c>
      <c r="CG163" s="47">
        <f t="shared" si="112"/>
        <v>1.227544910179641</v>
      </c>
      <c r="CH163" s="47">
        <f t="shared" si="142"/>
        <v>1.3583880461851936</v>
      </c>
      <c r="CI163" s="46"/>
      <c r="CJ163" s="46"/>
      <c r="CK163" s="47">
        <f t="shared" si="149"/>
        <v>0.54691215018645412</v>
      </c>
      <c r="CL163" s="46"/>
      <c r="CM163" s="46">
        <f t="shared" si="151"/>
        <v>0.12153603337476758</v>
      </c>
      <c r="CN163" s="22"/>
    </row>
    <row r="164" spans="1:92">
      <c r="A164" s="42">
        <v>1468</v>
      </c>
      <c r="B164" s="22"/>
      <c r="C164" s="22"/>
      <c r="D164" s="22"/>
      <c r="E164" s="22"/>
      <c r="F164" s="34">
        <v>1.92</v>
      </c>
      <c r="G164" s="34">
        <v>1.72</v>
      </c>
      <c r="H164" s="34">
        <v>1.03</v>
      </c>
      <c r="I164" s="34">
        <v>0.15</v>
      </c>
      <c r="J164" s="34">
        <v>0.19</v>
      </c>
      <c r="K164" s="22"/>
      <c r="L164" s="22"/>
      <c r="M164" s="22"/>
      <c r="N164" s="22"/>
      <c r="O164" s="34">
        <v>7.73</v>
      </c>
      <c r="P164" s="22"/>
      <c r="Q164" s="22"/>
      <c r="R164" s="22"/>
      <c r="S164" s="22"/>
      <c r="T164" s="22"/>
      <c r="U164" s="22"/>
      <c r="V164" s="34">
        <v>0.11</v>
      </c>
      <c r="W164" s="22"/>
      <c r="X164" s="22"/>
      <c r="Y164" s="34">
        <v>3.11</v>
      </c>
      <c r="Z164" s="22"/>
      <c r="AA164" s="22"/>
      <c r="AB164" s="34">
        <v>10.18</v>
      </c>
      <c r="AC164" s="34">
        <v>5.4</v>
      </c>
      <c r="AD164" s="34">
        <v>3.59</v>
      </c>
      <c r="AE164" s="34">
        <v>0.81</v>
      </c>
      <c r="AF164" s="34"/>
      <c r="AG164" s="46"/>
      <c r="AH164" s="47">
        <f t="shared" si="152"/>
        <v>8.6400000000000005E-2</v>
      </c>
      <c r="AI164" s="47">
        <f>4.5*G164/100</f>
        <v>7.7399999999999997E-2</v>
      </c>
      <c r="AJ164" s="47">
        <f t="shared" si="156"/>
        <v>4.6349999999999995E-2</v>
      </c>
      <c r="AK164" s="46"/>
      <c r="AL164" s="46"/>
      <c r="AM164" s="47">
        <f t="shared" si="157"/>
        <v>45.81</v>
      </c>
      <c r="AN164" s="47">
        <f t="shared" si="157"/>
        <v>24.3</v>
      </c>
      <c r="AO164" s="47">
        <f t="shared" si="157"/>
        <v>16.155000000000001</v>
      </c>
      <c r="AP164" s="47">
        <f t="shared" si="119"/>
        <v>0.67499999999999993</v>
      </c>
      <c r="AQ164" s="47">
        <f t="shared" si="120"/>
        <v>0.85499999999999998</v>
      </c>
      <c r="AR164" s="47">
        <f t="shared" si="121"/>
        <v>0</v>
      </c>
      <c r="AS164" s="47">
        <f t="shared" si="122"/>
        <v>0</v>
      </c>
      <c r="AT164" s="47">
        <f t="shared" si="123"/>
        <v>0</v>
      </c>
      <c r="AU164" s="47">
        <f t="shared" si="124"/>
        <v>0</v>
      </c>
      <c r="AV164" s="47">
        <f t="shared" si="125"/>
        <v>34.785000000000004</v>
      </c>
      <c r="AW164" s="47">
        <f t="shared" si="126"/>
        <v>0</v>
      </c>
      <c r="AX164" s="47">
        <f t="shared" si="127"/>
        <v>0</v>
      </c>
      <c r="AY164" s="47">
        <f t="shared" si="128"/>
        <v>0</v>
      </c>
      <c r="AZ164" s="47">
        <f t="shared" si="129"/>
        <v>0</v>
      </c>
      <c r="BA164" s="47">
        <f t="shared" si="130"/>
        <v>0</v>
      </c>
      <c r="BB164" s="47">
        <f t="shared" si="131"/>
        <v>0</v>
      </c>
      <c r="BC164" s="47">
        <f t="shared" si="132"/>
        <v>0.495</v>
      </c>
      <c r="BD164" s="47">
        <f t="shared" si="133"/>
        <v>0</v>
      </c>
      <c r="BE164" s="47">
        <f t="shared" si="134"/>
        <v>0</v>
      </c>
      <c r="BF164" s="47">
        <f t="shared" si="135"/>
        <v>0.13994999999999999</v>
      </c>
      <c r="BG164" s="47">
        <f t="shared" si="136"/>
        <v>0</v>
      </c>
      <c r="BH164" s="47">
        <f t="shared" si="137"/>
        <v>0</v>
      </c>
      <c r="BI164" s="47">
        <v>0</v>
      </c>
      <c r="BJ164" s="47">
        <f t="shared" si="138"/>
        <v>3.6450000000000005</v>
      </c>
      <c r="BK164" s="22"/>
      <c r="BL164" s="47">
        <v>0.24</v>
      </c>
      <c r="BM164" s="47">
        <v>0.3</v>
      </c>
      <c r="BN164" s="47">
        <f t="shared" si="114"/>
        <v>0.67499999999999993</v>
      </c>
      <c r="BO164" s="47">
        <v>3</v>
      </c>
      <c r="BP164" s="47">
        <f t="shared" si="147"/>
        <v>0.67499999999999993</v>
      </c>
      <c r="BQ164" s="47">
        <v>0.05</v>
      </c>
      <c r="BR164" s="47">
        <v>0.22</v>
      </c>
      <c r="BS164" s="47">
        <v>7</v>
      </c>
      <c r="BT164" s="47">
        <f t="shared" si="144"/>
        <v>0</v>
      </c>
      <c r="BU164" s="47">
        <f t="shared" si="146"/>
        <v>34.785000000000004</v>
      </c>
      <c r="BV164" s="47">
        <v>0.38</v>
      </c>
      <c r="BW164" s="47">
        <f t="shared" si="145"/>
        <v>0.495</v>
      </c>
      <c r="BX164" s="47">
        <f t="shared" si="158"/>
        <v>3.3899317634466151</v>
      </c>
      <c r="BY164" s="47">
        <f t="shared" si="139"/>
        <v>16.155000000000001</v>
      </c>
      <c r="BZ164" s="47">
        <f t="shared" si="159"/>
        <v>3.6450000000000005</v>
      </c>
      <c r="CA164" s="47">
        <f t="shared" si="148"/>
        <v>3</v>
      </c>
      <c r="CB164" s="47">
        <f t="shared" si="140"/>
        <v>7</v>
      </c>
      <c r="CC164" s="47">
        <v>1.2E-2</v>
      </c>
      <c r="CD164" s="47">
        <v>6.3E-3</v>
      </c>
      <c r="CE164" s="47">
        <v>4.1000000000000003E-3</v>
      </c>
      <c r="CF164" s="47">
        <f t="shared" si="141"/>
        <v>0.13994999999999999</v>
      </c>
      <c r="CG164" s="47">
        <f t="shared" si="112"/>
        <v>1.227544910179641</v>
      </c>
      <c r="CH164" s="47">
        <f t="shared" si="142"/>
        <v>1.3583880461851936</v>
      </c>
      <c r="CI164" s="46"/>
      <c r="CJ164" s="46"/>
      <c r="CK164" s="47">
        <f t="shared" si="149"/>
        <v>0.54682386121064108</v>
      </c>
      <c r="CL164" s="46"/>
      <c r="CM164" s="46">
        <f t="shared" si="151"/>
        <v>0.12151641360236469</v>
      </c>
      <c r="CN164" s="22"/>
    </row>
    <row r="165" spans="1:92">
      <c r="A165" s="42">
        <v>1469</v>
      </c>
      <c r="B165" s="22"/>
      <c r="C165" s="34">
        <v>2.36</v>
      </c>
      <c r="D165" s="34">
        <v>5.67</v>
      </c>
      <c r="E165" s="22"/>
      <c r="F165" s="34">
        <v>2.06</v>
      </c>
      <c r="G165" s="34">
        <v>1.38</v>
      </c>
      <c r="H165" s="34">
        <v>1.1599999999999999</v>
      </c>
      <c r="I165" s="34">
        <v>0.15</v>
      </c>
      <c r="J165" s="34">
        <v>0.19</v>
      </c>
      <c r="K165" s="22"/>
      <c r="L165" s="22"/>
      <c r="M165" s="22"/>
      <c r="N165" s="22"/>
      <c r="O165" s="34">
        <v>7.73</v>
      </c>
      <c r="P165" s="22"/>
      <c r="Q165" s="22"/>
      <c r="R165" s="22"/>
      <c r="S165" s="22"/>
      <c r="T165" s="22"/>
      <c r="U165" s="22"/>
      <c r="V165" s="34">
        <v>0.15</v>
      </c>
      <c r="W165" s="22"/>
      <c r="X165" s="22"/>
      <c r="Y165" s="34">
        <v>3.34</v>
      </c>
      <c r="Z165" s="34">
        <v>0.26</v>
      </c>
      <c r="AA165" s="22"/>
      <c r="AB165" s="34">
        <v>10.18</v>
      </c>
      <c r="AC165" s="34">
        <v>5.4</v>
      </c>
      <c r="AD165" s="34">
        <v>3.59</v>
      </c>
      <c r="AE165" s="34">
        <v>0.81</v>
      </c>
      <c r="AF165" s="34"/>
      <c r="AG165" s="47">
        <f>4.5*C165/100</f>
        <v>0.10619999999999999</v>
      </c>
      <c r="AH165" s="47">
        <f t="shared" si="152"/>
        <v>9.2699999999999991E-2</v>
      </c>
      <c r="AI165" s="47">
        <f>4.5*G165/100</f>
        <v>6.2099999999999989E-2</v>
      </c>
      <c r="AJ165" s="47">
        <f t="shared" si="156"/>
        <v>5.2199999999999996E-2</v>
      </c>
      <c r="AK165" s="47">
        <f>4.5*D165/100</f>
        <v>0.25514999999999999</v>
      </c>
      <c r="AL165" s="46"/>
      <c r="AM165" s="47">
        <f t="shared" si="157"/>
        <v>45.81</v>
      </c>
      <c r="AN165" s="47">
        <f t="shared" si="157"/>
        <v>24.3</v>
      </c>
      <c r="AO165" s="47">
        <f t="shared" si="157"/>
        <v>16.155000000000001</v>
      </c>
      <c r="AP165" s="47">
        <f t="shared" si="119"/>
        <v>0.67499999999999993</v>
      </c>
      <c r="AQ165" s="47">
        <f t="shared" si="120"/>
        <v>0.85499999999999998</v>
      </c>
      <c r="AR165" s="47">
        <f t="shared" si="121"/>
        <v>0</v>
      </c>
      <c r="AS165" s="47">
        <f t="shared" si="122"/>
        <v>0</v>
      </c>
      <c r="AT165" s="47">
        <f t="shared" si="123"/>
        <v>0</v>
      </c>
      <c r="AU165" s="47">
        <f t="shared" si="124"/>
        <v>0</v>
      </c>
      <c r="AV165" s="47">
        <f t="shared" si="125"/>
        <v>34.785000000000004</v>
      </c>
      <c r="AW165" s="47">
        <f t="shared" si="126"/>
        <v>0</v>
      </c>
      <c r="AX165" s="47">
        <f t="shared" si="127"/>
        <v>0</v>
      </c>
      <c r="AY165" s="47">
        <f t="shared" si="128"/>
        <v>0</v>
      </c>
      <c r="AZ165" s="47">
        <f t="shared" si="129"/>
        <v>0</v>
      </c>
      <c r="BA165" s="47">
        <f t="shared" si="130"/>
        <v>0</v>
      </c>
      <c r="BB165" s="47">
        <f t="shared" si="131"/>
        <v>0</v>
      </c>
      <c r="BC165" s="47">
        <f t="shared" si="132"/>
        <v>0.67499999999999993</v>
      </c>
      <c r="BD165" s="47">
        <f t="shared" si="133"/>
        <v>0</v>
      </c>
      <c r="BE165" s="47">
        <f t="shared" si="134"/>
        <v>0</v>
      </c>
      <c r="BF165" s="47">
        <f t="shared" si="135"/>
        <v>0.15029999999999999</v>
      </c>
      <c r="BG165" s="47">
        <f t="shared" si="136"/>
        <v>1.1699999999999999E-2</v>
      </c>
      <c r="BH165" s="47">
        <f t="shared" si="137"/>
        <v>0</v>
      </c>
      <c r="BI165" s="47">
        <v>0</v>
      </c>
      <c r="BJ165" s="47">
        <f t="shared" si="138"/>
        <v>3.6450000000000005</v>
      </c>
      <c r="BK165" s="22"/>
      <c r="BL165" s="47">
        <f>AK165</f>
        <v>0.25514999999999999</v>
      </c>
      <c r="BM165" s="47">
        <v>0.3</v>
      </c>
      <c r="BN165" s="47">
        <f t="shared" si="114"/>
        <v>0.67499999999999993</v>
      </c>
      <c r="BO165" s="47">
        <v>3</v>
      </c>
      <c r="BP165" s="47">
        <f t="shared" si="147"/>
        <v>0.67499999999999993</v>
      </c>
      <c r="BQ165" s="47">
        <v>0.05</v>
      </c>
      <c r="BR165" s="47">
        <v>0.22</v>
      </c>
      <c r="BS165" s="47">
        <v>7</v>
      </c>
      <c r="BT165" s="47">
        <f t="shared" si="144"/>
        <v>0</v>
      </c>
      <c r="BU165" s="47">
        <f t="shared" si="146"/>
        <v>34.785000000000004</v>
      </c>
      <c r="BV165" s="47">
        <v>0.38</v>
      </c>
      <c r="BW165" s="47">
        <f t="shared" si="145"/>
        <v>0.67499999999999993</v>
      </c>
      <c r="BX165" s="47">
        <f t="shared" si="158"/>
        <v>3.375842922130051</v>
      </c>
      <c r="BY165" s="47">
        <f t="shared" si="139"/>
        <v>16.155000000000001</v>
      </c>
      <c r="BZ165" s="47">
        <f t="shared" si="159"/>
        <v>3.6450000000000005</v>
      </c>
      <c r="CA165" s="47">
        <f t="shared" si="148"/>
        <v>3</v>
      </c>
      <c r="CB165" s="47">
        <f t="shared" si="140"/>
        <v>7</v>
      </c>
      <c r="CC165" s="47">
        <f>BG165</f>
        <v>1.1699999999999999E-2</v>
      </c>
      <c r="CD165" s="47">
        <v>6.3E-3</v>
      </c>
      <c r="CE165" s="47">
        <v>4.1000000000000003E-3</v>
      </c>
      <c r="CF165" s="47">
        <f t="shared" si="141"/>
        <v>0.15029999999999999</v>
      </c>
      <c r="CG165" s="47">
        <f t="shared" si="112"/>
        <v>1.227544910179641</v>
      </c>
      <c r="CH165" s="47">
        <f t="shared" si="142"/>
        <v>1.3244283450305636</v>
      </c>
      <c r="CI165" s="46"/>
      <c r="CJ165" s="46"/>
      <c r="CK165" s="47">
        <f t="shared" si="149"/>
        <v>0.55338128970342637</v>
      </c>
      <c r="CL165" s="46"/>
      <c r="CM165" s="46">
        <f t="shared" si="151"/>
        <v>0.12297361993409475</v>
      </c>
      <c r="CN165" s="22"/>
    </row>
    <row r="166" spans="1:92">
      <c r="A166" s="42">
        <v>1470</v>
      </c>
      <c r="B166" s="22"/>
      <c r="C166" s="34">
        <v>2.2599999999999998</v>
      </c>
      <c r="D166" s="34">
        <v>5.67</v>
      </c>
      <c r="E166" s="22"/>
      <c r="F166" s="34">
        <v>1.97</v>
      </c>
      <c r="G166" s="34">
        <v>1.1299999999999999</v>
      </c>
      <c r="H166" s="34">
        <v>1.2</v>
      </c>
      <c r="I166" s="34">
        <v>0.15</v>
      </c>
      <c r="J166" s="34">
        <v>0.19</v>
      </c>
      <c r="K166" s="22"/>
      <c r="L166" s="22"/>
      <c r="M166" s="22"/>
      <c r="N166" s="22"/>
      <c r="O166" s="34">
        <v>7.73</v>
      </c>
      <c r="P166" s="22"/>
      <c r="Q166" s="22"/>
      <c r="R166" s="22"/>
      <c r="S166" s="22"/>
      <c r="T166" s="22"/>
      <c r="U166" s="34">
        <v>0.69</v>
      </c>
      <c r="V166" s="34">
        <v>0.11</v>
      </c>
      <c r="W166" s="22"/>
      <c r="X166" s="22"/>
      <c r="Y166" s="22"/>
      <c r="Z166" s="22"/>
      <c r="AA166" s="22"/>
      <c r="AB166" s="34">
        <v>10.18</v>
      </c>
      <c r="AC166" s="34">
        <v>5.4</v>
      </c>
      <c r="AD166" s="34">
        <v>3.59</v>
      </c>
      <c r="AE166" s="34">
        <v>0.81</v>
      </c>
      <c r="AF166" s="34"/>
      <c r="AG166" s="47">
        <f>4.5*C166/100</f>
        <v>0.10169999999999998</v>
      </c>
      <c r="AH166" s="47">
        <f t="shared" si="152"/>
        <v>8.8650000000000007E-2</v>
      </c>
      <c r="AI166" s="47">
        <f>4.5*G166/100</f>
        <v>5.0849999999999992E-2</v>
      </c>
      <c r="AJ166" s="47">
        <f t="shared" si="156"/>
        <v>5.3999999999999992E-2</v>
      </c>
      <c r="AK166" s="47">
        <f>4.5*D166/100</f>
        <v>0.25514999999999999</v>
      </c>
      <c r="AL166" s="46"/>
      <c r="AM166" s="47">
        <f t="shared" si="157"/>
        <v>45.81</v>
      </c>
      <c r="AN166" s="47">
        <f t="shared" si="157"/>
        <v>24.3</v>
      </c>
      <c r="AO166" s="47">
        <f t="shared" si="157"/>
        <v>16.155000000000001</v>
      </c>
      <c r="AP166" s="47">
        <f t="shared" si="119"/>
        <v>0.67499999999999993</v>
      </c>
      <c r="AQ166" s="47">
        <f t="shared" si="120"/>
        <v>0.85499999999999998</v>
      </c>
      <c r="AR166" s="47">
        <f t="shared" si="121"/>
        <v>0</v>
      </c>
      <c r="AS166" s="47">
        <f t="shared" si="122"/>
        <v>0</v>
      </c>
      <c r="AT166" s="47">
        <f t="shared" si="123"/>
        <v>0</v>
      </c>
      <c r="AU166" s="47">
        <f t="shared" si="124"/>
        <v>0</v>
      </c>
      <c r="AV166" s="47">
        <f t="shared" si="125"/>
        <v>34.785000000000004</v>
      </c>
      <c r="AW166" s="47">
        <f t="shared" si="126"/>
        <v>0</v>
      </c>
      <c r="AX166" s="47">
        <f t="shared" si="127"/>
        <v>0</v>
      </c>
      <c r="AY166" s="47">
        <f t="shared" si="128"/>
        <v>0</v>
      </c>
      <c r="AZ166" s="47">
        <f t="shared" si="129"/>
        <v>0</v>
      </c>
      <c r="BA166" s="47">
        <f t="shared" si="130"/>
        <v>0</v>
      </c>
      <c r="BB166" s="47">
        <f t="shared" si="131"/>
        <v>3.1049999999999995</v>
      </c>
      <c r="BC166" s="47">
        <f t="shared" si="132"/>
        <v>0.495</v>
      </c>
      <c r="BD166" s="47">
        <f t="shared" si="133"/>
        <v>0</v>
      </c>
      <c r="BE166" s="47">
        <f t="shared" si="134"/>
        <v>0</v>
      </c>
      <c r="BF166" s="47">
        <f t="shared" si="135"/>
        <v>0</v>
      </c>
      <c r="BG166" s="47">
        <f t="shared" si="136"/>
        <v>0</v>
      </c>
      <c r="BH166" s="47">
        <f t="shared" si="137"/>
        <v>0</v>
      </c>
      <c r="BI166" s="47">
        <v>0</v>
      </c>
      <c r="BJ166" s="47">
        <f t="shared" si="138"/>
        <v>3.6450000000000005</v>
      </c>
      <c r="BK166" s="22"/>
      <c r="BL166" s="47">
        <f>AK166</f>
        <v>0.25514999999999999</v>
      </c>
      <c r="BM166" s="47">
        <v>0.3</v>
      </c>
      <c r="BN166" s="47">
        <f t="shared" si="114"/>
        <v>0.67499999999999993</v>
      </c>
      <c r="BO166" s="47">
        <f>BB166</f>
        <v>3.1049999999999995</v>
      </c>
      <c r="BP166" s="47">
        <f t="shared" si="147"/>
        <v>0.67499999999999993</v>
      </c>
      <c r="BQ166" s="47">
        <v>0.05</v>
      </c>
      <c r="BR166" s="47">
        <v>0.22</v>
      </c>
      <c r="BS166" s="47">
        <v>7</v>
      </c>
      <c r="BT166" s="47">
        <f t="shared" si="144"/>
        <v>0</v>
      </c>
      <c r="BU166" s="47">
        <f t="shared" si="146"/>
        <v>34.785000000000004</v>
      </c>
      <c r="BV166" s="47">
        <v>0.38</v>
      </c>
      <c r="BW166" s="47">
        <f t="shared" si="145"/>
        <v>0.495</v>
      </c>
      <c r="BX166" s="47">
        <f t="shared" si="158"/>
        <v>3.3617540808134869</v>
      </c>
      <c r="BY166" s="47">
        <f t="shared" si="139"/>
        <v>16.155000000000001</v>
      </c>
      <c r="BZ166" s="47">
        <f t="shared" si="159"/>
        <v>3.6450000000000005</v>
      </c>
      <c r="CA166" s="47">
        <f t="shared" si="148"/>
        <v>3.1049999999999995</v>
      </c>
      <c r="CB166" s="47">
        <f t="shared" si="140"/>
        <v>7</v>
      </c>
      <c r="CC166" s="47">
        <v>1.0999999999999999E-2</v>
      </c>
      <c r="CD166" s="47">
        <v>6.3E-3</v>
      </c>
      <c r="CE166" s="47">
        <v>4.1000000000000003E-3</v>
      </c>
      <c r="CF166" s="47">
        <f t="shared" si="141"/>
        <v>0</v>
      </c>
      <c r="CG166" s="47">
        <f t="shared" si="112"/>
        <v>1.227544910179641</v>
      </c>
      <c r="CH166" s="47">
        <f t="shared" si="142"/>
        <v>1.2451890423364276</v>
      </c>
      <c r="CI166" s="46"/>
      <c r="CJ166" s="46"/>
      <c r="CK166" s="47">
        <f t="shared" si="149"/>
        <v>0.55526697621333576</v>
      </c>
      <c r="CL166" s="46"/>
      <c r="CM166" s="46">
        <f t="shared" si="151"/>
        <v>0.12339266138074129</v>
      </c>
      <c r="CN166" s="22"/>
    </row>
    <row r="167" spans="1:92">
      <c r="A167" s="42">
        <v>1471</v>
      </c>
      <c r="B167" s="22"/>
      <c r="C167" s="34">
        <v>2.2599999999999998</v>
      </c>
      <c r="D167" s="34">
        <v>5.67</v>
      </c>
      <c r="E167" s="22"/>
      <c r="F167" s="34">
        <v>1.77</v>
      </c>
      <c r="G167" s="34">
        <v>1.33</v>
      </c>
      <c r="H167" s="34">
        <v>1.24</v>
      </c>
      <c r="I167" s="34">
        <v>0.15</v>
      </c>
      <c r="J167" s="34">
        <v>0.19</v>
      </c>
      <c r="K167" s="22"/>
      <c r="L167" s="22"/>
      <c r="M167" s="34">
        <v>7.08</v>
      </c>
      <c r="N167" s="22"/>
      <c r="O167" s="34">
        <v>7.73</v>
      </c>
      <c r="P167" s="22"/>
      <c r="Q167" s="22"/>
      <c r="R167" s="22"/>
      <c r="S167" s="22"/>
      <c r="T167" s="22"/>
      <c r="U167" s="34">
        <v>0.69</v>
      </c>
      <c r="V167" s="34">
        <v>0.15</v>
      </c>
      <c r="W167" s="22"/>
      <c r="X167" s="22"/>
      <c r="Y167" s="22"/>
      <c r="Z167" s="34">
        <v>0.25</v>
      </c>
      <c r="AA167" s="22"/>
      <c r="AB167" s="34">
        <v>10.18</v>
      </c>
      <c r="AC167" s="34">
        <v>5.4</v>
      </c>
      <c r="AD167" s="34">
        <v>3.59</v>
      </c>
      <c r="AE167" s="34">
        <v>0.81</v>
      </c>
      <c r="AF167" s="34"/>
      <c r="AG167" s="47">
        <f>4.5*C167/100</f>
        <v>0.10169999999999998</v>
      </c>
      <c r="AH167" s="47">
        <f t="shared" si="152"/>
        <v>7.9649999999999999E-2</v>
      </c>
      <c r="AI167" s="47">
        <f>4.5*G167/100</f>
        <v>5.985E-2</v>
      </c>
      <c r="AJ167" s="47">
        <f t="shared" si="156"/>
        <v>5.5800000000000002E-2</v>
      </c>
      <c r="AK167" s="47">
        <f>4.5*D167/100</f>
        <v>0.25514999999999999</v>
      </c>
      <c r="AL167" s="46"/>
      <c r="AM167" s="47">
        <f t="shared" si="157"/>
        <v>45.81</v>
      </c>
      <c r="AN167" s="47">
        <f t="shared" si="157"/>
        <v>24.3</v>
      </c>
      <c r="AO167" s="47">
        <f t="shared" si="157"/>
        <v>16.155000000000001</v>
      </c>
      <c r="AP167" s="47">
        <f t="shared" si="119"/>
        <v>0.67499999999999993</v>
      </c>
      <c r="AQ167" s="47">
        <f t="shared" si="120"/>
        <v>0.85499999999999998</v>
      </c>
      <c r="AR167" s="47">
        <f t="shared" si="121"/>
        <v>0</v>
      </c>
      <c r="AS167" s="47">
        <f t="shared" si="122"/>
        <v>0</v>
      </c>
      <c r="AT167" s="47">
        <f t="shared" si="123"/>
        <v>0.31859999999999999</v>
      </c>
      <c r="AU167" s="47">
        <f t="shared" si="124"/>
        <v>0</v>
      </c>
      <c r="AV167" s="47">
        <f t="shared" si="125"/>
        <v>34.785000000000004</v>
      </c>
      <c r="AW167" s="47">
        <f t="shared" si="126"/>
        <v>0</v>
      </c>
      <c r="AX167" s="47">
        <f t="shared" si="127"/>
        <v>0</v>
      </c>
      <c r="AY167" s="47">
        <f t="shared" si="128"/>
        <v>0</v>
      </c>
      <c r="AZ167" s="47">
        <f t="shared" si="129"/>
        <v>0</v>
      </c>
      <c r="BA167" s="47">
        <f t="shared" si="130"/>
        <v>0</v>
      </c>
      <c r="BB167" s="47">
        <f t="shared" si="131"/>
        <v>3.1049999999999995</v>
      </c>
      <c r="BC167" s="47">
        <f t="shared" si="132"/>
        <v>0.67499999999999993</v>
      </c>
      <c r="BD167" s="47">
        <f t="shared" si="133"/>
        <v>0</v>
      </c>
      <c r="BE167" s="47">
        <f t="shared" si="134"/>
        <v>0</v>
      </c>
      <c r="BF167" s="47">
        <f t="shared" si="135"/>
        <v>0</v>
      </c>
      <c r="BG167" s="47">
        <f t="shared" si="136"/>
        <v>1.125E-2</v>
      </c>
      <c r="BH167" s="47">
        <f t="shared" si="137"/>
        <v>0</v>
      </c>
      <c r="BI167" s="47">
        <v>0</v>
      </c>
      <c r="BJ167" s="47">
        <f t="shared" si="138"/>
        <v>3.6450000000000005</v>
      </c>
      <c r="BK167" s="22"/>
      <c r="BL167" s="47">
        <f>AK167</f>
        <v>0.25514999999999999</v>
      </c>
      <c r="BM167" s="47">
        <f>AT167</f>
        <v>0.31859999999999999</v>
      </c>
      <c r="BN167" s="47">
        <f t="shared" si="114"/>
        <v>0.67499999999999993</v>
      </c>
      <c r="BO167" s="47">
        <f>BB167</f>
        <v>3.1049999999999995</v>
      </c>
      <c r="BP167" s="47">
        <f t="shared" si="147"/>
        <v>0.67499999999999993</v>
      </c>
      <c r="BQ167" s="47">
        <v>0.05</v>
      </c>
      <c r="BR167" s="47">
        <v>0.22</v>
      </c>
      <c r="BS167" s="47">
        <v>6</v>
      </c>
      <c r="BT167" s="47">
        <f t="shared" si="144"/>
        <v>0</v>
      </c>
      <c r="BU167" s="47">
        <f t="shared" si="146"/>
        <v>34.785000000000004</v>
      </c>
      <c r="BV167" s="47">
        <v>0.38</v>
      </c>
      <c r="BW167" s="47">
        <f t="shared" si="145"/>
        <v>0.67499999999999993</v>
      </c>
      <c r="BX167" s="47">
        <f t="shared" si="158"/>
        <v>3.3476652394969229</v>
      </c>
      <c r="BY167" s="47">
        <f t="shared" si="139"/>
        <v>16.155000000000001</v>
      </c>
      <c r="BZ167" s="47">
        <f t="shared" si="159"/>
        <v>3.6450000000000005</v>
      </c>
      <c r="CA167" s="47">
        <f t="shared" si="148"/>
        <v>3.1049999999999995</v>
      </c>
      <c r="CB167" s="47">
        <f t="shared" si="140"/>
        <v>6</v>
      </c>
      <c r="CC167" s="47">
        <f>BG167</f>
        <v>1.125E-2</v>
      </c>
      <c r="CD167" s="47">
        <v>6.3E-3</v>
      </c>
      <c r="CE167" s="47">
        <v>4.1000000000000003E-3</v>
      </c>
      <c r="CF167" s="47">
        <f t="shared" si="141"/>
        <v>0</v>
      </c>
      <c r="CG167" s="47">
        <f t="shared" si="112"/>
        <v>1.227544910179641</v>
      </c>
      <c r="CH167" s="47">
        <f t="shared" si="142"/>
        <v>1.273488793298619</v>
      </c>
      <c r="CI167" s="46"/>
      <c r="CJ167" s="46"/>
      <c r="CK167" s="47">
        <f t="shared" si="149"/>
        <v>0.551243269443765</v>
      </c>
      <c r="CL167" s="46"/>
      <c r="CM167" s="46">
        <f t="shared" si="151"/>
        <v>0.12249850432083667</v>
      </c>
      <c r="CN167" s="22"/>
    </row>
    <row r="168" spans="1:92">
      <c r="A168" s="42">
        <v>1472</v>
      </c>
      <c r="B168" s="22"/>
      <c r="C168" s="34">
        <v>2.2599999999999998</v>
      </c>
      <c r="D168" s="34">
        <v>5.67</v>
      </c>
      <c r="E168" s="22"/>
      <c r="F168" s="34">
        <v>1.67</v>
      </c>
      <c r="G168" s="34">
        <v>1.28</v>
      </c>
      <c r="H168" s="34">
        <v>1.1599999999999999</v>
      </c>
      <c r="I168" s="34">
        <v>0.15</v>
      </c>
      <c r="J168" s="34">
        <v>0.19</v>
      </c>
      <c r="K168" s="34">
        <v>0.05</v>
      </c>
      <c r="L168" s="22"/>
      <c r="M168" s="34">
        <v>4.72</v>
      </c>
      <c r="N168" s="22"/>
      <c r="O168" s="34">
        <v>7.73</v>
      </c>
      <c r="P168" s="22"/>
      <c r="Q168" s="22"/>
      <c r="R168" s="22"/>
      <c r="S168" s="34">
        <v>0.05</v>
      </c>
      <c r="T168" s="34">
        <v>1.1499999999999999</v>
      </c>
      <c r="U168" s="34">
        <v>0.69</v>
      </c>
      <c r="V168" s="34">
        <v>0.11</v>
      </c>
      <c r="W168" s="22"/>
      <c r="X168" s="22"/>
      <c r="Y168" s="22"/>
      <c r="Z168" s="22"/>
      <c r="AA168" s="22"/>
      <c r="AB168" s="34">
        <v>10.18</v>
      </c>
      <c r="AC168" s="34">
        <v>5.4</v>
      </c>
      <c r="AD168" s="34">
        <v>3.59</v>
      </c>
      <c r="AE168" s="34">
        <v>0.81</v>
      </c>
      <c r="AF168" s="34"/>
      <c r="AG168" s="47">
        <f>4.5*C168/100</f>
        <v>0.10169999999999998</v>
      </c>
      <c r="AH168" s="47">
        <f t="shared" si="152"/>
        <v>7.5149999999999995E-2</v>
      </c>
      <c r="AI168" s="47">
        <f>4.5*G168/100</f>
        <v>5.7599999999999998E-2</v>
      </c>
      <c r="AJ168" s="47">
        <f t="shared" si="156"/>
        <v>5.2199999999999996E-2</v>
      </c>
      <c r="AK168" s="47">
        <f>4.5*D168/100</f>
        <v>0.25514999999999999</v>
      </c>
      <c r="AL168" s="46"/>
      <c r="AM168" s="47">
        <f t="shared" si="157"/>
        <v>45.81</v>
      </c>
      <c r="AN168" s="47">
        <f t="shared" si="157"/>
        <v>24.3</v>
      </c>
      <c r="AO168" s="47">
        <f t="shared" si="157"/>
        <v>16.155000000000001</v>
      </c>
      <c r="AP168" s="47">
        <f t="shared" si="119"/>
        <v>0.67499999999999993</v>
      </c>
      <c r="AQ168" s="47">
        <f t="shared" si="120"/>
        <v>0.85499999999999998</v>
      </c>
      <c r="AR168" s="47">
        <f t="shared" si="121"/>
        <v>0.22500000000000001</v>
      </c>
      <c r="AS168" s="47">
        <f t="shared" si="122"/>
        <v>0</v>
      </c>
      <c r="AT168" s="47">
        <f t="shared" si="123"/>
        <v>0.21239999999999998</v>
      </c>
      <c r="AU168" s="47">
        <f t="shared" si="124"/>
        <v>0</v>
      </c>
      <c r="AV168" s="47">
        <f t="shared" si="125"/>
        <v>34.785000000000004</v>
      </c>
      <c r="AW168" s="47">
        <f t="shared" si="126"/>
        <v>0</v>
      </c>
      <c r="AX168" s="47">
        <f t="shared" si="127"/>
        <v>0</v>
      </c>
      <c r="AY168" s="47">
        <f t="shared" si="128"/>
        <v>0</v>
      </c>
      <c r="AZ168" s="47">
        <f t="shared" si="129"/>
        <v>0.22500000000000001</v>
      </c>
      <c r="BA168" s="47">
        <f t="shared" si="130"/>
        <v>5.1749999999999997E-2</v>
      </c>
      <c r="BB168" s="47">
        <f t="shared" si="131"/>
        <v>3.1049999999999995</v>
      </c>
      <c r="BC168" s="47">
        <f t="shared" si="132"/>
        <v>0.495</v>
      </c>
      <c r="BD168" s="47">
        <f t="shared" si="133"/>
        <v>0</v>
      </c>
      <c r="BE168" s="47">
        <f t="shared" si="134"/>
        <v>0</v>
      </c>
      <c r="BF168" s="47">
        <f t="shared" si="135"/>
        <v>0</v>
      </c>
      <c r="BG168" s="47">
        <f t="shared" si="136"/>
        <v>0</v>
      </c>
      <c r="BH168" s="47">
        <f t="shared" si="137"/>
        <v>0</v>
      </c>
      <c r="BI168" s="47">
        <v>0</v>
      </c>
      <c r="BJ168" s="47">
        <f t="shared" si="138"/>
        <v>3.6450000000000005</v>
      </c>
      <c r="BK168" s="22"/>
      <c r="BL168" s="47">
        <f>AK168</f>
        <v>0.25514999999999999</v>
      </c>
      <c r="BM168" s="47">
        <f>AT168</f>
        <v>0.21239999999999998</v>
      </c>
      <c r="BN168" s="47">
        <f t="shared" si="114"/>
        <v>0.67499999999999993</v>
      </c>
      <c r="BO168" s="47">
        <f>BB168</f>
        <v>3.1049999999999995</v>
      </c>
      <c r="BP168" s="47">
        <f t="shared" si="147"/>
        <v>0.67499999999999993</v>
      </c>
      <c r="BQ168" s="47">
        <f>BA168</f>
        <v>5.1749999999999997E-2</v>
      </c>
      <c r="BR168" s="47">
        <f>AR168</f>
        <v>0.22500000000000001</v>
      </c>
      <c r="BS168" s="47">
        <v>6</v>
      </c>
      <c r="BT168" s="47">
        <f t="shared" si="144"/>
        <v>0</v>
      </c>
      <c r="BU168" s="47">
        <f t="shared" si="146"/>
        <v>34.785000000000004</v>
      </c>
      <c r="BV168" s="47">
        <v>0.38</v>
      </c>
      <c r="BW168" s="47">
        <f t="shared" si="145"/>
        <v>0.495</v>
      </c>
      <c r="BX168" s="47">
        <f t="shared" si="158"/>
        <v>3.3335763981803588</v>
      </c>
      <c r="BY168" s="47">
        <f t="shared" si="139"/>
        <v>16.155000000000001</v>
      </c>
      <c r="BZ168" s="47">
        <f t="shared" si="159"/>
        <v>3.6450000000000005</v>
      </c>
      <c r="CA168" s="47">
        <f t="shared" si="148"/>
        <v>3.1049999999999995</v>
      </c>
      <c r="CB168" s="47">
        <f t="shared" si="140"/>
        <v>6</v>
      </c>
      <c r="CC168" s="47">
        <v>0.01</v>
      </c>
      <c r="CD168" s="47">
        <v>6.3E-3</v>
      </c>
      <c r="CE168" s="47">
        <v>4.1000000000000003E-3</v>
      </c>
      <c r="CF168" s="47">
        <f t="shared" si="141"/>
        <v>0</v>
      </c>
      <c r="CG168" s="47">
        <f t="shared" si="112"/>
        <v>1.227544910179641</v>
      </c>
      <c r="CH168" s="47">
        <f t="shared" si="142"/>
        <v>1.1319900384876613</v>
      </c>
      <c r="CI168" s="46"/>
      <c r="CJ168" s="46"/>
      <c r="CK168" s="47">
        <f t="shared" si="149"/>
        <v>0.53806407637374898</v>
      </c>
      <c r="CL168" s="46"/>
      <c r="CM168" s="46">
        <f t="shared" si="151"/>
        <v>0.119569794749722</v>
      </c>
      <c r="CN168" s="22"/>
    </row>
    <row r="169" spans="1:92">
      <c r="A169" s="42">
        <v>1473</v>
      </c>
      <c r="B169" s="22"/>
      <c r="C169" s="22"/>
      <c r="D169" s="22"/>
      <c r="E169" s="22"/>
      <c r="F169" s="34">
        <v>1.92</v>
      </c>
      <c r="G169" s="22"/>
      <c r="H169" s="34">
        <v>1.1599999999999999</v>
      </c>
      <c r="I169" s="34">
        <v>0.15</v>
      </c>
      <c r="J169" s="34">
        <v>0.19</v>
      </c>
      <c r="K169" s="22"/>
      <c r="L169" s="22"/>
      <c r="M169" s="22"/>
      <c r="N169" s="22"/>
      <c r="O169" s="34">
        <v>7.73</v>
      </c>
      <c r="P169" s="22"/>
      <c r="Q169" s="22"/>
      <c r="R169" s="22"/>
      <c r="S169" s="22"/>
      <c r="T169" s="22"/>
      <c r="U169" s="22"/>
      <c r="V169" s="34">
        <v>0.13</v>
      </c>
      <c r="W169" s="22"/>
      <c r="X169" s="22"/>
      <c r="Y169" s="22"/>
      <c r="Z169" s="22"/>
      <c r="AA169" s="22"/>
      <c r="AB169" s="34">
        <v>10.18</v>
      </c>
      <c r="AC169" s="34">
        <v>5.4</v>
      </c>
      <c r="AD169" s="34">
        <v>3.59</v>
      </c>
      <c r="AE169" s="34">
        <v>0.81</v>
      </c>
      <c r="AF169" s="34"/>
      <c r="AG169" s="46"/>
      <c r="AH169" s="47">
        <f t="shared" si="152"/>
        <v>8.6400000000000005E-2</v>
      </c>
      <c r="AI169" s="46"/>
      <c r="AJ169" s="47">
        <f t="shared" si="156"/>
        <v>5.2199999999999996E-2</v>
      </c>
      <c r="AK169" s="46"/>
      <c r="AL169" s="46"/>
      <c r="AM169" s="47">
        <f t="shared" si="157"/>
        <v>45.81</v>
      </c>
      <c r="AN169" s="47">
        <f t="shared" si="157"/>
        <v>24.3</v>
      </c>
      <c r="AO169" s="47">
        <f t="shared" si="157"/>
        <v>16.155000000000001</v>
      </c>
      <c r="AP169" s="47">
        <f t="shared" si="119"/>
        <v>0.67499999999999993</v>
      </c>
      <c r="AQ169" s="47">
        <f t="shared" si="120"/>
        <v>0.85499999999999998</v>
      </c>
      <c r="AR169" s="47">
        <f t="shared" si="121"/>
        <v>0</v>
      </c>
      <c r="AS169" s="47">
        <f t="shared" si="122"/>
        <v>0</v>
      </c>
      <c r="AT169" s="47">
        <f t="shared" si="123"/>
        <v>0</v>
      </c>
      <c r="AU169" s="47">
        <f t="shared" si="124"/>
        <v>0</v>
      </c>
      <c r="AV169" s="47">
        <f t="shared" si="125"/>
        <v>34.785000000000004</v>
      </c>
      <c r="AW169" s="47">
        <f t="shared" si="126"/>
        <v>0</v>
      </c>
      <c r="AX169" s="47">
        <f t="shared" si="127"/>
        <v>0</v>
      </c>
      <c r="AY169" s="47">
        <f t="shared" si="128"/>
        <v>0</v>
      </c>
      <c r="AZ169" s="47">
        <f t="shared" si="129"/>
        <v>0</v>
      </c>
      <c r="BA169" s="47">
        <f t="shared" si="130"/>
        <v>0</v>
      </c>
      <c r="BB169" s="47">
        <f t="shared" si="131"/>
        <v>0</v>
      </c>
      <c r="BC169" s="47">
        <f t="shared" si="132"/>
        <v>0.58499999999999996</v>
      </c>
      <c r="BD169" s="47">
        <f t="shared" si="133"/>
        <v>0</v>
      </c>
      <c r="BE169" s="47">
        <f t="shared" si="134"/>
        <v>0</v>
      </c>
      <c r="BF169" s="47">
        <f t="shared" si="135"/>
        <v>0</v>
      </c>
      <c r="BG169" s="47">
        <f t="shared" si="136"/>
        <v>0</v>
      </c>
      <c r="BH169" s="47">
        <f t="shared" si="137"/>
        <v>0</v>
      </c>
      <c r="BI169" s="47">
        <v>0</v>
      </c>
      <c r="BJ169" s="47">
        <f t="shared" si="138"/>
        <v>3.6450000000000005</v>
      </c>
      <c r="BK169" s="22"/>
      <c r="BL169" s="47">
        <v>0.24</v>
      </c>
      <c r="BM169" s="47">
        <v>0.19</v>
      </c>
      <c r="BN169" s="47">
        <f t="shared" si="114"/>
        <v>0.67499999999999993</v>
      </c>
      <c r="BO169" s="47">
        <v>3</v>
      </c>
      <c r="BP169" s="47">
        <f t="shared" si="147"/>
        <v>0.67499999999999993</v>
      </c>
      <c r="BQ169" s="47">
        <v>5.1749999999999997E-2</v>
      </c>
      <c r="BR169" s="47">
        <v>0.22</v>
      </c>
      <c r="BS169" s="47">
        <v>6</v>
      </c>
      <c r="BT169" s="47">
        <f t="shared" si="144"/>
        <v>0</v>
      </c>
      <c r="BU169" s="47">
        <f t="shared" si="146"/>
        <v>34.785000000000004</v>
      </c>
      <c r="BV169" s="47">
        <v>0.38</v>
      </c>
      <c r="BW169" s="47">
        <f t="shared" si="145"/>
        <v>0.58499999999999996</v>
      </c>
      <c r="BX169" s="47">
        <f t="shared" si="158"/>
        <v>3.3194875568637947</v>
      </c>
      <c r="BY169" s="47">
        <f t="shared" si="139"/>
        <v>16.155000000000001</v>
      </c>
      <c r="BZ169" s="47">
        <f t="shared" si="159"/>
        <v>3.6450000000000005</v>
      </c>
      <c r="CA169" s="47">
        <f t="shared" si="148"/>
        <v>3</v>
      </c>
      <c r="CB169" s="47">
        <f t="shared" si="140"/>
        <v>6</v>
      </c>
      <c r="CC169" s="47">
        <v>0.01</v>
      </c>
      <c r="CD169" s="47">
        <v>6.3E-3</v>
      </c>
      <c r="CE169" s="47">
        <v>4.1000000000000003E-3</v>
      </c>
      <c r="CF169" s="47">
        <f t="shared" si="141"/>
        <v>0</v>
      </c>
      <c r="CG169" s="47">
        <f t="shared" si="112"/>
        <v>1.227544910179641</v>
      </c>
      <c r="CH169" s="47">
        <f t="shared" si="142"/>
        <v>1.1319900384876613</v>
      </c>
      <c r="CI169" s="46"/>
      <c r="CJ169" s="46"/>
      <c r="CK169" s="47">
        <f t="shared" si="149"/>
        <v>0.52654866264169875</v>
      </c>
      <c r="CL169" s="46"/>
      <c r="CM169" s="46">
        <f t="shared" si="151"/>
        <v>0.1170108139203775</v>
      </c>
      <c r="CN169" s="22"/>
    </row>
    <row r="170" spans="1:92">
      <c r="A170" s="42">
        <v>1474</v>
      </c>
      <c r="B170" s="22"/>
      <c r="C170" s="22"/>
      <c r="D170" s="22"/>
      <c r="E170" s="22"/>
      <c r="F170" s="22"/>
      <c r="G170" s="22"/>
      <c r="H170" s="22"/>
      <c r="I170" s="34">
        <v>0.15</v>
      </c>
      <c r="J170" s="34">
        <v>0.19</v>
      </c>
      <c r="K170" s="22"/>
      <c r="L170" s="22"/>
      <c r="M170" s="22"/>
      <c r="N170" s="22"/>
      <c r="O170" s="34">
        <v>7.73</v>
      </c>
      <c r="P170" s="22"/>
      <c r="Q170" s="22"/>
      <c r="R170" s="22"/>
      <c r="S170" s="22"/>
      <c r="T170" s="22"/>
      <c r="U170" s="22"/>
      <c r="V170" s="34">
        <v>7.0000000000000007E-2</v>
      </c>
      <c r="W170" s="22"/>
      <c r="X170" s="22"/>
      <c r="Y170" s="22"/>
      <c r="Z170" s="22"/>
      <c r="AA170" s="22"/>
      <c r="AB170" s="34">
        <v>10.18</v>
      </c>
      <c r="AC170" s="34">
        <v>5.4</v>
      </c>
      <c r="AD170" s="34">
        <v>3.59</v>
      </c>
      <c r="AE170" s="34">
        <v>0.81</v>
      </c>
      <c r="AF170" s="34"/>
      <c r="AG170" s="46"/>
      <c r="AH170" s="46"/>
      <c r="AI170" s="46"/>
      <c r="AJ170" s="46"/>
      <c r="AK170" s="46"/>
      <c r="AL170" s="46"/>
      <c r="AM170" s="47">
        <f t="shared" si="157"/>
        <v>45.81</v>
      </c>
      <c r="AN170" s="47">
        <f t="shared" si="157"/>
        <v>24.3</v>
      </c>
      <c r="AO170" s="47">
        <f t="shared" si="157"/>
        <v>16.155000000000001</v>
      </c>
      <c r="AP170" s="47">
        <f t="shared" si="119"/>
        <v>0.67499999999999993</v>
      </c>
      <c r="AQ170" s="47">
        <f t="shared" si="120"/>
        <v>0.85499999999999998</v>
      </c>
      <c r="AR170" s="47">
        <f t="shared" si="121"/>
        <v>0</v>
      </c>
      <c r="AS170" s="47">
        <f t="shared" si="122"/>
        <v>0</v>
      </c>
      <c r="AT170" s="47">
        <f t="shared" si="123"/>
        <v>0</v>
      </c>
      <c r="AU170" s="47">
        <f t="shared" si="124"/>
        <v>0</v>
      </c>
      <c r="AV170" s="47">
        <f t="shared" si="125"/>
        <v>34.785000000000004</v>
      </c>
      <c r="AW170" s="47">
        <f t="shared" si="126"/>
        <v>0</v>
      </c>
      <c r="AX170" s="47">
        <f t="shared" si="127"/>
        <v>0</v>
      </c>
      <c r="AY170" s="47">
        <f t="shared" si="128"/>
        <v>0</v>
      </c>
      <c r="AZ170" s="47">
        <f t="shared" si="129"/>
        <v>0</v>
      </c>
      <c r="BA170" s="47">
        <f t="shared" si="130"/>
        <v>0</v>
      </c>
      <c r="BB170" s="47">
        <f t="shared" si="131"/>
        <v>0</v>
      </c>
      <c r="BC170" s="47">
        <f t="shared" si="132"/>
        <v>0.31500000000000006</v>
      </c>
      <c r="BD170" s="47">
        <f t="shared" si="133"/>
        <v>0</v>
      </c>
      <c r="BE170" s="47">
        <f t="shared" si="134"/>
        <v>0</v>
      </c>
      <c r="BF170" s="47">
        <f t="shared" si="135"/>
        <v>0</v>
      </c>
      <c r="BG170" s="47">
        <f t="shared" si="136"/>
        <v>0</v>
      </c>
      <c r="BH170" s="47">
        <f t="shared" si="137"/>
        <v>0</v>
      </c>
      <c r="BI170" s="47">
        <v>0</v>
      </c>
      <c r="BJ170" s="47">
        <f t="shared" si="138"/>
        <v>3.6450000000000005</v>
      </c>
      <c r="BK170" s="22"/>
      <c r="BL170" s="47">
        <v>0.24</v>
      </c>
      <c r="BM170" s="47">
        <v>0.19</v>
      </c>
      <c r="BN170" s="47">
        <f t="shared" si="114"/>
        <v>0.67499999999999993</v>
      </c>
      <c r="BO170" s="47">
        <v>3</v>
      </c>
      <c r="BP170" s="47">
        <f t="shared" si="147"/>
        <v>0.67499999999999993</v>
      </c>
      <c r="BQ170" s="47">
        <v>5.1749999999999997E-2</v>
      </c>
      <c r="BR170" s="47">
        <v>0.22</v>
      </c>
      <c r="BS170" s="47">
        <v>6</v>
      </c>
      <c r="BT170" s="47">
        <f t="shared" si="144"/>
        <v>0</v>
      </c>
      <c r="BU170" s="47">
        <f t="shared" si="146"/>
        <v>34.785000000000004</v>
      </c>
      <c r="BV170" s="47">
        <v>0.38</v>
      </c>
      <c r="BW170" s="47">
        <f t="shared" si="145"/>
        <v>0.31500000000000006</v>
      </c>
      <c r="BX170" s="47">
        <f t="shared" si="158"/>
        <v>3.3053987155472306</v>
      </c>
      <c r="BY170" s="47">
        <f t="shared" si="139"/>
        <v>16.155000000000001</v>
      </c>
      <c r="BZ170" s="47">
        <f t="shared" si="159"/>
        <v>3.6450000000000005</v>
      </c>
      <c r="CA170" s="47">
        <f t="shared" si="148"/>
        <v>3</v>
      </c>
      <c r="CB170" s="47">
        <f t="shared" si="140"/>
        <v>6</v>
      </c>
      <c r="CC170" s="47">
        <v>0.01</v>
      </c>
      <c r="CD170" s="47">
        <v>6.3E-3</v>
      </c>
      <c r="CE170" s="47">
        <v>4.1000000000000003E-3</v>
      </c>
      <c r="CF170" s="47">
        <f t="shared" si="141"/>
        <v>0</v>
      </c>
      <c r="CG170" s="47">
        <f t="shared" si="112"/>
        <v>1.227544910179641</v>
      </c>
      <c r="CH170" s="47">
        <f t="shared" si="142"/>
        <v>1.1319900384876613</v>
      </c>
      <c r="CI170" s="46"/>
      <c r="CJ170" s="46"/>
      <c r="CK170" s="47">
        <f t="shared" si="149"/>
        <v>0.52646037366588572</v>
      </c>
      <c r="CL170" s="46"/>
      <c r="CM170" s="46">
        <f t="shared" si="151"/>
        <v>0.1169911941479746</v>
      </c>
      <c r="CN170" s="22"/>
    </row>
    <row r="171" spans="1:92">
      <c r="A171" s="42">
        <v>1475</v>
      </c>
      <c r="B171" s="22"/>
      <c r="C171" s="34">
        <v>1.97</v>
      </c>
      <c r="D171" s="34">
        <v>5.33</v>
      </c>
      <c r="E171" s="22"/>
      <c r="F171" s="34">
        <v>1.63</v>
      </c>
      <c r="G171" s="34">
        <v>1.18</v>
      </c>
      <c r="H171" s="34">
        <v>1.2</v>
      </c>
      <c r="I171" s="34">
        <v>0.15</v>
      </c>
      <c r="J171" s="34">
        <v>0.19</v>
      </c>
      <c r="K171" s="34">
        <v>0.05</v>
      </c>
      <c r="L171" s="22"/>
      <c r="M171" s="22"/>
      <c r="N171" s="22"/>
      <c r="O171" s="34">
        <v>7.73</v>
      </c>
      <c r="P171" s="34">
        <v>1.21</v>
      </c>
      <c r="Q171" s="34">
        <v>0.38</v>
      </c>
      <c r="R171" s="22"/>
      <c r="S171" s="22"/>
      <c r="T171" s="22"/>
      <c r="U171" s="34">
        <v>0.69</v>
      </c>
      <c r="V171" s="34">
        <v>0.11</v>
      </c>
      <c r="W171" s="34">
        <v>1.32</v>
      </c>
      <c r="X171" s="22"/>
      <c r="Y171" s="22"/>
      <c r="Z171" s="34">
        <v>0.22</v>
      </c>
      <c r="AA171" s="22"/>
      <c r="AB171" s="34">
        <v>10.18</v>
      </c>
      <c r="AC171" s="34">
        <v>5.4</v>
      </c>
      <c r="AD171" s="34">
        <v>3.59</v>
      </c>
      <c r="AE171" s="34">
        <v>0.81</v>
      </c>
      <c r="AF171" s="34"/>
      <c r="AG171" s="47">
        <f>4.5*C171/100</f>
        <v>8.8650000000000007E-2</v>
      </c>
      <c r="AH171" s="47">
        <f t="shared" ref="AH171:AJ172" si="160">4.5*F171/100</f>
        <v>7.3349999999999985E-2</v>
      </c>
      <c r="AI171" s="47">
        <f t="shared" si="160"/>
        <v>5.3099999999999994E-2</v>
      </c>
      <c r="AJ171" s="47">
        <f t="shared" si="160"/>
        <v>5.3999999999999992E-2</v>
      </c>
      <c r="AK171" s="47">
        <f>4.5*D171/100</f>
        <v>0.23985000000000001</v>
      </c>
      <c r="AL171" s="46"/>
      <c r="AM171" s="47">
        <f t="shared" si="157"/>
        <v>45.81</v>
      </c>
      <c r="AN171" s="47">
        <f t="shared" si="157"/>
        <v>24.3</v>
      </c>
      <c r="AO171" s="47">
        <f t="shared" si="157"/>
        <v>16.155000000000001</v>
      </c>
      <c r="AP171" s="47">
        <f t="shared" si="119"/>
        <v>0.67499999999999993</v>
      </c>
      <c r="AQ171" s="47">
        <f t="shared" si="120"/>
        <v>0.85499999999999998</v>
      </c>
      <c r="AR171" s="47">
        <f t="shared" si="121"/>
        <v>0.22500000000000001</v>
      </c>
      <c r="AS171" s="47">
        <f t="shared" si="122"/>
        <v>0</v>
      </c>
      <c r="AT171" s="47">
        <f t="shared" si="123"/>
        <v>0</v>
      </c>
      <c r="AU171" s="47">
        <f t="shared" si="124"/>
        <v>0</v>
      </c>
      <c r="AV171" s="47">
        <f t="shared" si="125"/>
        <v>34.785000000000004</v>
      </c>
      <c r="AW171" s="47">
        <f t="shared" si="126"/>
        <v>5.6718750000000009</v>
      </c>
      <c r="AX171" s="47">
        <f t="shared" si="127"/>
        <v>1.71</v>
      </c>
      <c r="AY171" s="47">
        <f t="shared" si="128"/>
        <v>0</v>
      </c>
      <c r="AZ171" s="47">
        <f t="shared" si="129"/>
        <v>0</v>
      </c>
      <c r="BA171" s="47">
        <f t="shared" si="130"/>
        <v>0</v>
      </c>
      <c r="BB171" s="47">
        <f t="shared" si="131"/>
        <v>3.1049999999999995</v>
      </c>
      <c r="BC171" s="47">
        <f t="shared" si="132"/>
        <v>0.495</v>
      </c>
      <c r="BD171" s="47">
        <f t="shared" si="133"/>
        <v>5.94</v>
      </c>
      <c r="BE171" s="47">
        <f t="shared" si="134"/>
        <v>0</v>
      </c>
      <c r="BF171" s="47">
        <f t="shared" si="135"/>
        <v>0</v>
      </c>
      <c r="BG171" s="47">
        <f t="shared" si="136"/>
        <v>9.8999999999999991E-3</v>
      </c>
      <c r="BH171" s="47">
        <f t="shared" si="137"/>
        <v>0</v>
      </c>
      <c r="BI171" s="47">
        <v>0</v>
      </c>
      <c r="BJ171" s="47">
        <f t="shared" si="138"/>
        <v>3.6450000000000005</v>
      </c>
      <c r="BK171" s="22"/>
      <c r="BL171" s="47">
        <f>AK171</f>
        <v>0.23985000000000001</v>
      </c>
      <c r="BM171" s="47">
        <v>0.19</v>
      </c>
      <c r="BN171" s="47">
        <f t="shared" si="114"/>
        <v>0.67499999999999993</v>
      </c>
      <c r="BO171" s="47">
        <f>BB171</f>
        <v>3.1049999999999995</v>
      </c>
      <c r="BP171" s="47">
        <f t="shared" si="147"/>
        <v>0.67499999999999993</v>
      </c>
      <c r="BQ171" s="47">
        <v>5.1749999999999997E-2</v>
      </c>
      <c r="BR171" s="47">
        <f>AR171</f>
        <v>0.22500000000000001</v>
      </c>
      <c r="BS171" s="47">
        <f>AW171</f>
        <v>5.6718750000000009</v>
      </c>
      <c r="BT171" s="47">
        <f t="shared" si="144"/>
        <v>0</v>
      </c>
      <c r="BU171" s="47">
        <f t="shared" si="146"/>
        <v>34.785000000000004</v>
      </c>
      <c r="BV171" s="47">
        <v>0.38</v>
      </c>
      <c r="BW171" s="47">
        <f t="shared" si="145"/>
        <v>0.495</v>
      </c>
      <c r="BX171" s="47">
        <f t="shared" si="158"/>
        <v>3.2913098742306666</v>
      </c>
      <c r="BY171" s="47">
        <f t="shared" si="139"/>
        <v>16.155000000000001</v>
      </c>
      <c r="BZ171" s="47">
        <f t="shared" si="159"/>
        <v>3.6450000000000005</v>
      </c>
      <c r="CA171" s="47">
        <f t="shared" si="148"/>
        <v>3.1049999999999995</v>
      </c>
      <c r="CB171" s="47">
        <f t="shared" si="140"/>
        <v>5.6718750000000009</v>
      </c>
      <c r="CC171" s="47">
        <f>BG171</f>
        <v>9.8999999999999991E-3</v>
      </c>
      <c r="CD171" s="47">
        <f>BD171/1000</f>
        <v>5.94E-3</v>
      </c>
      <c r="CE171" s="47">
        <v>4.1000000000000003E-3</v>
      </c>
      <c r="CF171" s="47">
        <f t="shared" si="141"/>
        <v>0</v>
      </c>
      <c r="CG171" s="47">
        <f t="shared" si="112"/>
        <v>1.227544910179641</v>
      </c>
      <c r="CH171" s="47">
        <f t="shared" si="142"/>
        <v>1.1206701381027846</v>
      </c>
      <c r="CI171" s="46"/>
      <c r="CJ171" s="46"/>
      <c r="CK171" s="47">
        <f t="shared" si="149"/>
        <v>0.52622403652864325</v>
      </c>
      <c r="CL171" s="46"/>
      <c r="CM171" s="46">
        <f t="shared" si="151"/>
        <v>0.11693867478414294</v>
      </c>
      <c r="CN171" s="22"/>
    </row>
    <row r="172" spans="1:92">
      <c r="A172" s="42">
        <v>1476</v>
      </c>
      <c r="B172" s="22"/>
      <c r="C172" s="34">
        <v>1.97</v>
      </c>
      <c r="D172" s="34">
        <v>5.33</v>
      </c>
      <c r="E172" s="22"/>
      <c r="F172" s="34">
        <v>1.53</v>
      </c>
      <c r="G172" s="34">
        <v>1.45</v>
      </c>
      <c r="H172" s="34">
        <v>1.2</v>
      </c>
      <c r="I172" s="34">
        <v>0.2</v>
      </c>
      <c r="J172" s="22"/>
      <c r="K172" s="22"/>
      <c r="L172" s="22"/>
      <c r="M172" s="34">
        <v>3.72</v>
      </c>
      <c r="N172" s="22"/>
      <c r="O172" s="34">
        <v>2.34</v>
      </c>
      <c r="P172" s="22"/>
      <c r="Q172" s="22"/>
      <c r="R172" s="22"/>
      <c r="S172" s="22"/>
      <c r="T172" s="22"/>
      <c r="U172" s="22"/>
      <c r="V172" s="34">
        <v>0.08</v>
      </c>
      <c r="W172" s="34">
        <v>1.32</v>
      </c>
      <c r="X172" s="22"/>
      <c r="Y172" s="22"/>
      <c r="Z172" s="34">
        <v>0.22</v>
      </c>
      <c r="AA172" s="22"/>
      <c r="AB172" s="34">
        <v>10.35</v>
      </c>
      <c r="AC172" s="34">
        <v>7.67</v>
      </c>
      <c r="AD172" s="34">
        <v>4.72</v>
      </c>
      <c r="AE172" s="34">
        <v>0.66</v>
      </c>
      <c r="AF172" s="34"/>
      <c r="AG172" s="47">
        <f>4.5*C172/100</f>
        <v>8.8650000000000007E-2</v>
      </c>
      <c r="AH172" s="47">
        <f t="shared" si="160"/>
        <v>6.8849999999999995E-2</v>
      </c>
      <c r="AI172" s="47">
        <f t="shared" si="160"/>
        <v>6.5249999999999989E-2</v>
      </c>
      <c r="AJ172" s="47">
        <f t="shared" si="160"/>
        <v>5.3999999999999992E-2</v>
      </c>
      <c r="AK172" s="47">
        <f>4.5*D172/100</f>
        <v>0.23985000000000001</v>
      </c>
      <c r="AL172" s="46"/>
      <c r="AM172" s="47">
        <f t="shared" si="157"/>
        <v>46.574999999999996</v>
      </c>
      <c r="AN172" s="47">
        <f t="shared" si="157"/>
        <v>34.515000000000001</v>
      </c>
      <c r="AO172" s="47">
        <f t="shared" si="157"/>
        <v>21.24</v>
      </c>
      <c r="AP172" s="47">
        <f t="shared" si="119"/>
        <v>0.9</v>
      </c>
      <c r="AQ172" s="47">
        <f t="shared" si="120"/>
        <v>0</v>
      </c>
      <c r="AR172" s="47">
        <f t="shared" si="121"/>
        <v>0</v>
      </c>
      <c r="AS172" s="47">
        <f t="shared" si="122"/>
        <v>0</v>
      </c>
      <c r="AT172" s="47">
        <f t="shared" si="123"/>
        <v>0.16740000000000002</v>
      </c>
      <c r="AU172" s="47">
        <f t="shared" si="124"/>
        <v>0</v>
      </c>
      <c r="AV172" s="47">
        <f t="shared" si="125"/>
        <v>10.53</v>
      </c>
      <c r="AW172" s="47">
        <f t="shared" si="126"/>
        <v>0</v>
      </c>
      <c r="AX172" s="47">
        <f t="shared" si="127"/>
        <v>0</v>
      </c>
      <c r="AY172" s="47">
        <f t="shared" si="128"/>
        <v>0</v>
      </c>
      <c r="AZ172" s="47">
        <f t="shared" si="129"/>
        <v>0</v>
      </c>
      <c r="BA172" s="47">
        <f t="shared" si="130"/>
        <v>0</v>
      </c>
      <c r="BB172" s="47">
        <f t="shared" si="131"/>
        <v>0</v>
      </c>
      <c r="BC172" s="47">
        <f t="shared" si="132"/>
        <v>0.36</v>
      </c>
      <c r="BD172" s="47">
        <f t="shared" si="133"/>
        <v>5.94</v>
      </c>
      <c r="BE172" s="47">
        <f t="shared" si="134"/>
        <v>0</v>
      </c>
      <c r="BF172" s="47">
        <f t="shared" si="135"/>
        <v>0</v>
      </c>
      <c r="BG172" s="47">
        <f t="shared" si="136"/>
        <v>9.8999999999999991E-3</v>
      </c>
      <c r="BH172" s="47">
        <f t="shared" si="137"/>
        <v>0</v>
      </c>
      <c r="BI172" s="47">
        <v>0</v>
      </c>
      <c r="BJ172" s="47">
        <f t="shared" si="138"/>
        <v>2.97</v>
      </c>
      <c r="BK172" s="22"/>
      <c r="BL172" s="47">
        <f>AK172</f>
        <v>0.23985000000000001</v>
      </c>
      <c r="BM172" s="47">
        <f>AT172</f>
        <v>0.16740000000000002</v>
      </c>
      <c r="BN172" s="47">
        <f t="shared" si="114"/>
        <v>0.9</v>
      </c>
      <c r="BO172" s="47">
        <v>3.2</v>
      </c>
      <c r="BP172" s="47">
        <f t="shared" si="147"/>
        <v>0.9</v>
      </c>
      <c r="BQ172" s="47">
        <v>5.1749999999999997E-2</v>
      </c>
      <c r="BR172" s="47">
        <v>0.24</v>
      </c>
      <c r="BS172" s="47">
        <v>5.4</v>
      </c>
      <c r="BT172" s="47">
        <f t="shared" si="144"/>
        <v>0</v>
      </c>
      <c r="BU172" s="47">
        <f t="shared" si="146"/>
        <v>10.53</v>
      </c>
      <c r="BV172" s="47">
        <v>0.38</v>
      </c>
      <c r="BW172" s="47">
        <f t="shared" si="145"/>
        <v>0.36</v>
      </c>
      <c r="BX172" s="47">
        <f t="shared" si="158"/>
        <v>3.2772210329141025</v>
      </c>
      <c r="BY172" s="47">
        <f t="shared" si="139"/>
        <v>21.24</v>
      </c>
      <c r="BZ172" s="47">
        <f t="shared" si="159"/>
        <v>2.97</v>
      </c>
      <c r="CA172" s="47">
        <f t="shared" si="148"/>
        <v>3.2</v>
      </c>
      <c r="CB172" s="47">
        <f t="shared" si="140"/>
        <v>5.4</v>
      </c>
      <c r="CC172" s="47">
        <f>BG172</f>
        <v>9.8999999999999991E-3</v>
      </c>
      <c r="CD172" s="47">
        <f>BD172/1000</f>
        <v>5.94E-3</v>
      </c>
      <c r="CE172" s="47">
        <v>4.1000000000000003E-3</v>
      </c>
      <c r="CF172" s="47">
        <f t="shared" si="141"/>
        <v>0</v>
      </c>
      <c r="CG172" s="47">
        <f t="shared" si="112"/>
        <v>1.227544910179641</v>
      </c>
      <c r="CH172" s="47">
        <f t="shared" si="142"/>
        <v>1.1206701381027846</v>
      </c>
      <c r="CI172" s="46"/>
      <c r="CJ172" s="46"/>
      <c r="CK172" s="47">
        <f t="shared" si="149"/>
        <v>0.53217077388749112</v>
      </c>
      <c r="CL172" s="46"/>
      <c r="CM172" s="46">
        <f t="shared" si="151"/>
        <v>0.11826017197499802</v>
      </c>
      <c r="CN172" s="22"/>
    </row>
    <row r="173" spans="1:92">
      <c r="A173" s="42">
        <v>1477</v>
      </c>
      <c r="B173" s="22"/>
      <c r="C173" s="22"/>
      <c r="D173" s="22"/>
      <c r="E173" s="22"/>
      <c r="F173" s="34">
        <v>2.2599999999999998</v>
      </c>
      <c r="G173" s="22"/>
      <c r="H173" s="34">
        <v>1.68</v>
      </c>
      <c r="I173" s="34">
        <v>0.2</v>
      </c>
      <c r="J173" s="22"/>
      <c r="K173" s="22"/>
      <c r="L173" s="22"/>
      <c r="M173" s="22"/>
      <c r="N173" s="22"/>
      <c r="O173" s="34">
        <v>2.34</v>
      </c>
      <c r="P173" s="22"/>
      <c r="Q173" s="22"/>
      <c r="R173" s="22"/>
      <c r="S173" s="22"/>
      <c r="T173" s="22"/>
      <c r="U173" s="22"/>
      <c r="V173" s="34">
        <v>0.08</v>
      </c>
      <c r="W173" s="34">
        <v>1.32</v>
      </c>
      <c r="X173" s="22"/>
      <c r="Y173" s="22"/>
      <c r="Z173" s="34">
        <v>0.26</v>
      </c>
      <c r="AA173" s="22"/>
      <c r="AB173" s="34">
        <v>10.35</v>
      </c>
      <c r="AC173" s="34">
        <v>7.67</v>
      </c>
      <c r="AD173" s="34">
        <v>4.72</v>
      </c>
      <c r="AE173" s="34">
        <v>0.66</v>
      </c>
      <c r="AF173" s="34"/>
      <c r="AG173" s="46"/>
      <c r="AH173" s="47">
        <f>4.5*F173/100</f>
        <v>0.10169999999999998</v>
      </c>
      <c r="AI173" s="46"/>
      <c r="AJ173" s="47">
        <f>4.5*H173/100</f>
        <v>7.5600000000000001E-2</v>
      </c>
      <c r="AK173" s="46"/>
      <c r="AL173" s="46"/>
      <c r="AM173" s="47">
        <f t="shared" si="157"/>
        <v>46.574999999999996</v>
      </c>
      <c r="AN173" s="47">
        <f t="shared" si="157"/>
        <v>34.515000000000001</v>
      </c>
      <c r="AO173" s="47">
        <f t="shared" si="157"/>
        <v>21.24</v>
      </c>
      <c r="AP173" s="47">
        <f t="shared" si="119"/>
        <v>0.9</v>
      </c>
      <c r="AQ173" s="47">
        <f t="shared" si="120"/>
        <v>0</v>
      </c>
      <c r="AR173" s="47">
        <f t="shared" si="121"/>
        <v>0</v>
      </c>
      <c r="AS173" s="47">
        <f t="shared" si="122"/>
        <v>0</v>
      </c>
      <c r="AT173" s="47">
        <f t="shared" si="123"/>
        <v>0</v>
      </c>
      <c r="AU173" s="47">
        <f t="shared" si="124"/>
        <v>0</v>
      </c>
      <c r="AV173" s="47">
        <f t="shared" si="125"/>
        <v>10.53</v>
      </c>
      <c r="AW173" s="47">
        <f t="shared" si="126"/>
        <v>0</v>
      </c>
      <c r="AX173" s="47">
        <f t="shared" si="127"/>
        <v>0</v>
      </c>
      <c r="AY173" s="47">
        <f t="shared" si="128"/>
        <v>0</v>
      </c>
      <c r="AZ173" s="47">
        <f t="shared" si="129"/>
        <v>0</v>
      </c>
      <c r="BA173" s="47">
        <f t="shared" si="130"/>
        <v>0</v>
      </c>
      <c r="BB173" s="47">
        <f t="shared" si="131"/>
        <v>0</v>
      </c>
      <c r="BC173" s="47">
        <f t="shared" si="132"/>
        <v>0.36</v>
      </c>
      <c r="BD173" s="47">
        <f t="shared" si="133"/>
        <v>5.94</v>
      </c>
      <c r="BE173" s="47">
        <f t="shared" si="134"/>
        <v>0</v>
      </c>
      <c r="BF173" s="47">
        <f t="shared" si="135"/>
        <v>0</v>
      </c>
      <c r="BG173" s="47">
        <f t="shared" si="136"/>
        <v>1.1699999999999999E-2</v>
      </c>
      <c r="BH173" s="47">
        <f t="shared" si="137"/>
        <v>0</v>
      </c>
      <c r="BI173" s="47">
        <v>0</v>
      </c>
      <c r="BJ173" s="47">
        <f t="shared" si="138"/>
        <v>2.97</v>
      </c>
      <c r="BK173" s="22"/>
      <c r="BL173" s="47">
        <v>0.25</v>
      </c>
      <c r="BM173" s="47">
        <v>0.19</v>
      </c>
      <c r="BN173" s="47">
        <f t="shared" si="114"/>
        <v>0.9</v>
      </c>
      <c r="BO173" s="47">
        <v>3.2</v>
      </c>
      <c r="BP173" s="47">
        <f t="shared" si="147"/>
        <v>0.9</v>
      </c>
      <c r="BQ173" s="47">
        <v>5.1749999999999997E-2</v>
      </c>
      <c r="BR173" s="47">
        <v>0.24</v>
      </c>
      <c r="BS173" s="47">
        <v>5.4</v>
      </c>
      <c r="BT173" s="47">
        <f t="shared" si="144"/>
        <v>0</v>
      </c>
      <c r="BU173" s="47">
        <f t="shared" si="146"/>
        <v>10.53</v>
      </c>
      <c r="BV173" s="47">
        <v>0.38</v>
      </c>
      <c r="BW173" s="47">
        <f t="shared" si="145"/>
        <v>0.36</v>
      </c>
      <c r="BX173" s="47">
        <f t="shared" si="158"/>
        <v>3.2631321915975384</v>
      </c>
      <c r="BY173" s="47">
        <f t="shared" si="139"/>
        <v>21.24</v>
      </c>
      <c r="BZ173" s="47">
        <f t="shared" si="159"/>
        <v>2.97</v>
      </c>
      <c r="CA173" s="47">
        <f t="shared" si="148"/>
        <v>3.2</v>
      </c>
      <c r="CB173" s="47">
        <f t="shared" si="140"/>
        <v>5.4</v>
      </c>
      <c r="CC173" s="47">
        <f>BG173</f>
        <v>1.1699999999999999E-2</v>
      </c>
      <c r="CD173" s="47">
        <f>BD173/1000</f>
        <v>5.94E-3</v>
      </c>
      <c r="CE173" s="47">
        <v>4.1000000000000003E-3</v>
      </c>
      <c r="CF173" s="47">
        <f t="shared" si="141"/>
        <v>0</v>
      </c>
      <c r="CG173" s="47">
        <f t="shared" si="112"/>
        <v>1.227544910179641</v>
      </c>
      <c r="CH173" s="47">
        <f t="shared" si="142"/>
        <v>1.3244283450305636</v>
      </c>
      <c r="CI173" s="46"/>
      <c r="CJ173" s="46"/>
      <c r="CK173" s="47">
        <f t="shared" si="149"/>
        <v>0.53936739444231996</v>
      </c>
      <c r="CL173" s="46"/>
      <c r="CM173" s="46">
        <f t="shared" si="151"/>
        <v>0.11985942098718222</v>
      </c>
      <c r="CN173" s="22"/>
    </row>
    <row r="174" spans="1:92">
      <c r="A174" s="42">
        <v>1478</v>
      </c>
      <c r="B174" s="22"/>
      <c r="C174" s="34">
        <v>2.31</v>
      </c>
      <c r="D174" s="34">
        <v>6</v>
      </c>
      <c r="E174" s="22"/>
      <c r="F174" s="34">
        <v>2.06</v>
      </c>
      <c r="G174" s="34">
        <v>1.48</v>
      </c>
      <c r="H174" s="34">
        <v>1.52</v>
      </c>
      <c r="I174" s="34">
        <v>0.2</v>
      </c>
      <c r="J174" s="22"/>
      <c r="K174" s="34">
        <v>0.06</v>
      </c>
      <c r="L174" s="22"/>
      <c r="M174" s="34">
        <v>4.82</v>
      </c>
      <c r="N174" s="22"/>
      <c r="O174" s="34">
        <v>2.34</v>
      </c>
      <c r="P174" s="22"/>
      <c r="Q174" s="22"/>
      <c r="R174" s="22"/>
      <c r="S174" s="22"/>
      <c r="T174" s="34">
        <v>1.1499999999999999</v>
      </c>
      <c r="U174" s="34">
        <v>0.79</v>
      </c>
      <c r="V174" s="22"/>
      <c r="W174" s="34">
        <v>1.28</v>
      </c>
      <c r="X174" s="34">
        <v>0.92</v>
      </c>
      <c r="Y174" s="22"/>
      <c r="Z174" s="34">
        <v>0.25</v>
      </c>
      <c r="AA174" s="22"/>
      <c r="AB174" s="34">
        <v>10.35</v>
      </c>
      <c r="AC174" s="34">
        <v>7.67</v>
      </c>
      <c r="AD174" s="34">
        <v>4.72</v>
      </c>
      <c r="AE174" s="34">
        <v>0.66</v>
      </c>
      <c r="AF174" s="34"/>
      <c r="AG174" s="47">
        <f>4.5*C174/100</f>
        <v>0.10395</v>
      </c>
      <c r="AH174" s="47">
        <f>4.5*F174/100</f>
        <v>9.2699999999999991E-2</v>
      </c>
      <c r="AI174" s="47">
        <f>4.5*G174/100</f>
        <v>6.6600000000000006E-2</v>
      </c>
      <c r="AJ174" s="47">
        <f>4.5*H174/100</f>
        <v>6.8400000000000002E-2</v>
      </c>
      <c r="AK174" s="47">
        <f>4.5*D174/100</f>
        <v>0.27</v>
      </c>
      <c r="AL174" s="46"/>
      <c r="AM174" s="47">
        <f t="shared" si="157"/>
        <v>46.574999999999996</v>
      </c>
      <c r="AN174" s="47">
        <f t="shared" si="157"/>
        <v>34.515000000000001</v>
      </c>
      <c r="AO174" s="47">
        <f t="shared" si="157"/>
        <v>21.24</v>
      </c>
      <c r="AP174" s="47">
        <f t="shared" si="119"/>
        <v>0.9</v>
      </c>
      <c r="AQ174" s="47">
        <f t="shared" si="120"/>
        <v>0</v>
      </c>
      <c r="AR174" s="47">
        <f t="shared" si="121"/>
        <v>0.27</v>
      </c>
      <c r="AS174" s="47">
        <f t="shared" si="122"/>
        <v>0</v>
      </c>
      <c r="AT174" s="47">
        <f t="shared" si="123"/>
        <v>0.21690000000000001</v>
      </c>
      <c r="AU174" s="47">
        <f t="shared" si="124"/>
        <v>0</v>
      </c>
      <c r="AV174" s="47">
        <f t="shared" si="125"/>
        <v>10.53</v>
      </c>
      <c r="AW174" s="47">
        <f t="shared" si="126"/>
        <v>0</v>
      </c>
      <c r="AX174" s="47">
        <f t="shared" si="127"/>
        <v>0</v>
      </c>
      <c r="AY174" s="47">
        <f t="shared" si="128"/>
        <v>0</v>
      </c>
      <c r="AZ174" s="47">
        <f t="shared" si="129"/>
        <v>0</v>
      </c>
      <c r="BA174" s="47">
        <f t="shared" si="130"/>
        <v>5.1749999999999997E-2</v>
      </c>
      <c r="BB174" s="47">
        <f t="shared" si="131"/>
        <v>3.5550000000000002</v>
      </c>
      <c r="BC174" s="47">
        <f t="shared" si="132"/>
        <v>0</v>
      </c>
      <c r="BD174" s="47">
        <f t="shared" si="133"/>
        <v>5.76</v>
      </c>
      <c r="BE174" s="47">
        <f t="shared" si="134"/>
        <v>4.1400000000000006</v>
      </c>
      <c r="BF174" s="47">
        <f t="shared" si="135"/>
        <v>0</v>
      </c>
      <c r="BG174" s="47">
        <f t="shared" si="136"/>
        <v>1.125E-2</v>
      </c>
      <c r="BH174" s="47">
        <f t="shared" si="137"/>
        <v>0</v>
      </c>
      <c r="BI174" s="47">
        <v>0</v>
      </c>
      <c r="BJ174" s="47">
        <f t="shared" si="138"/>
        <v>2.97</v>
      </c>
      <c r="BK174" s="22"/>
      <c r="BL174" s="47">
        <f>AK174</f>
        <v>0.27</v>
      </c>
      <c r="BM174" s="47">
        <f>AT174</f>
        <v>0.21690000000000001</v>
      </c>
      <c r="BN174" s="47">
        <f t="shared" si="114"/>
        <v>0.9</v>
      </c>
      <c r="BO174" s="47">
        <f>BB174</f>
        <v>3.5550000000000002</v>
      </c>
      <c r="BP174" s="47">
        <f t="shared" si="147"/>
        <v>0.9</v>
      </c>
      <c r="BQ174" s="47">
        <f>BA174</f>
        <v>5.1749999999999997E-2</v>
      </c>
      <c r="BR174" s="47">
        <f>AR174</f>
        <v>0.27</v>
      </c>
      <c r="BS174" s="47">
        <v>5.4</v>
      </c>
      <c r="BT174" s="47">
        <f t="shared" si="144"/>
        <v>0</v>
      </c>
      <c r="BU174" s="47">
        <f t="shared" si="146"/>
        <v>10.53</v>
      </c>
      <c r="BV174" s="47">
        <v>0.38</v>
      </c>
      <c r="BW174" s="47">
        <f t="shared" si="145"/>
        <v>0</v>
      </c>
      <c r="BX174" s="47">
        <f t="shared" si="158"/>
        <v>3.2490433502809744</v>
      </c>
      <c r="BY174" s="47">
        <f t="shared" si="139"/>
        <v>21.24</v>
      </c>
      <c r="BZ174" s="47">
        <f t="shared" si="159"/>
        <v>2.97</v>
      </c>
      <c r="CA174" s="47">
        <f t="shared" si="148"/>
        <v>3.5550000000000002</v>
      </c>
      <c r="CB174" s="47">
        <f t="shared" si="140"/>
        <v>5.4</v>
      </c>
      <c r="CC174" s="47">
        <f>BG174</f>
        <v>1.125E-2</v>
      </c>
      <c r="CD174" s="47">
        <f>BD174/1000</f>
        <v>5.7599999999999995E-3</v>
      </c>
      <c r="CE174" s="47">
        <f>BE174/1000</f>
        <v>4.1400000000000005E-3</v>
      </c>
      <c r="CF174" s="47">
        <f t="shared" si="141"/>
        <v>0</v>
      </c>
      <c r="CG174" s="47">
        <f t="shared" si="112"/>
        <v>1.2395209580838327</v>
      </c>
      <c r="CH174" s="47">
        <f t="shared" si="142"/>
        <v>1.273488793298619</v>
      </c>
      <c r="CI174" s="46"/>
      <c r="CJ174" s="46"/>
      <c r="CK174" s="47">
        <f t="shared" si="149"/>
        <v>0.55824199670254637</v>
      </c>
      <c r="CL174" s="46"/>
      <c r="CM174" s="46">
        <f t="shared" si="151"/>
        <v>0.12405377704501031</v>
      </c>
      <c r="CN174" s="22"/>
    </row>
    <row r="175" spans="1:92">
      <c r="A175" s="42">
        <v>1479</v>
      </c>
      <c r="B175" s="22"/>
      <c r="C175" s="22"/>
      <c r="D175" s="22"/>
      <c r="E175" s="22"/>
      <c r="F175" s="22"/>
      <c r="G175" s="22"/>
      <c r="H175" s="34">
        <v>1.35</v>
      </c>
      <c r="I175" s="34">
        <v>0.2</v>
      </c>
      <c r="J175" s="22"/>
      <c r="K175" s="22"/>
      <c r="L175" s="22"/>
      <c r="M175" s="22"/>
      <c r="N175" s="22"/>
      <c r="O175" s="34">
        <v>2.34</v>
      </c>
      <c r="P175" s="22"/>
      <c r="Q175" s="22"/>
      <c r="R175" s="22"/>
      <c r="S175" s="22"/>
      <c r="T175" s="22"/>
      <c r="U175" s="22"/>
      <c r="V175" s="34">
        <v>0.09</v>
      </c>
      <c r="W175" s="22"/>
      <c r="X175" s="22"/>
      <c r="Y175" s="22"/>
      <c r="Z175" s="34">
        <v>0.21</v>
      </c>
      <c r="AA175" s="22"/>
      <c r="AB175" s="34">
        <v>10.35</v>
      </c>
      <c r="AC175" s="34">
        <v>7.67</v>
      </c>
      <c r="AD175" s="34">
        <v>4.72</v>
      </c>
      <c r="AE175" s="34">
        <v>0.66</v>
      </c>
      <c r="AF175" s="34"/>
      <c r="AG175" s="46"/>
      <c r="AH175" s="46"/>
      <c r="AI175" s="46"/>
      <c r="AJ175" s="47">
        <f>4.5*H175/100</f>
        <v>6.0749999999999998E-2</v>
      </c>
      <c r="AK175" s="46"/>
      <c r="AL175" s="46"/>
      <c r="AM175" s="47">
        <f t="shared" si="157"/>
        <v>46.574999999999996</v>
      </c>
      <c r="AN175" s="47">
        <f t="shared" si="157"/>
        <v>34.515000000000001</v>
      </c>
      <c r="AO175" s="47">
        <f t="shared" si="157"/>
        <v>21.24</v>
      </c>
      <c r="AP175" s="47">
        <f t="shared" si="119"/>
        <v>0.9</v>
      </c>
      <c r="AQ175" s="47">
        <f t="shared" si="120"/>
        <v>0</v>
      </c>
      <c r="AR175" s="47">
        <f t="shared" si="121"/>
        <v>0</v>
      </c>
      <c r="AS175" s="47">
        <f t="shared" si="122"/>
        <v>0</v>
      </c>
      <c r="AT175" s="47">
        <f t="shared" si="123"/>
        <v>0</v>
      </c>
      <c r="AU175" s="47">
        <f t="shared" si="124"/>
        <v>0</v>
      </c>
      <c r="AV175" s="47">
        <f t="shared" si="125"/>
        <v>10.53</v>
      </c>
      <c r="AW175" s="47">
        <f t="shared" si="126"/>
        <v>0</v>
      </c>
      <c r="AX175" s="47">
        <f t="shared" si="127"/>
        <v>0</v>
      </c>
      <c r="AY175" s="47">
        <f t="shared" si="128"/>
        <v>0</v>
      </c>
      <c r="AZ175" s="47">
        <f t="shared" si="129"/>
        <v>0</v>
      </c>
      <c r="BA175" s="47">
        <f t="shared" si="130"/>
        <v>0</v>
      </c>
      <c r="BB175" s="47">
        <f t="shared" si="131"/>
        <v>0</v>
      </c>
      <c r="BC175" s="47">
        <f t="shared" si="132"/>
        <v>0.40499999999999997</v>
      </c>
      <c r="BD175" s="47">
        <f t="shared" si="133"/>
        <v>0</v>
      </c>
      <c r="BE175" s="47">
        <f t="shared" si="134"/>
        <v>0</v>
      </c>
      <c r="BF175" s="47">
        <f t="shared" si="135"/>
        <v>0</v>
      </c>
      <c r="BG175" s="47">
        <f t="shared" si="136"/>
        <v>9.4500000000000001E-3</v>
      </c>
      <c r="BH175" s="47">
        <f t="shared" si="137"/>
        <v>0</v>
      </c>
      <c r="BI175" s="47">
        <v>0</v>
      </c>
      <c r="BJ175" s="47">
        <f t="shared" si="138"/>
        <v>2.97</v>
      </c>
      <c r="BK175" s="22"/>
      <c r="BL175" s="47">
        <v>0.28000000000000003</v>
      </c>
      <c r="BM175" s="47">
        <v>0.2</v>
      </c>
      <c r="BN175" s="47">
        <f t="shared" si="114"/>
        <v>0.9</v>
      </c>
      <c r="BO175" s="47">
        <v>3.6</v>
      </c>
      <c r="BP175" s="47">
        <f t="shared" si="147"/>
        <v>0.9</v>
      </c>
      <c r="BQ175" s="47">
        <v>5.5E-2</v>
      </c>
      <c r="BR175" s="47">
        <v>0.24</v>
      </c>
      <c r="BS175" s="47">
        <v>5.4</v>
      </c>
      <c r="BT175" s="47">
        <f t="shared" si="144"/>
        <v>0</v>
      </c>
      <c r="BU175" s="47">
        <f t="shared" si="146"/>
        <v>10.53</v>
      </c>
      <c r="BV175" s="47">
        <v>0.38</v>
      </c>
      <c r="BW175" s="47">
        <f t="shared" si="145"/>
        <v>0.40499999999999997</v>
      </c>
      <c r="BX175" s="47">
        <f t="shared" si="158"/>
        <v>3.2349545089644103</v>
      </c>
      <c r="BY175" s="47">
        <f t="shared" si="139"/>
        <v>21.24</v>
      </c>
      <c r="BZ175" s="47">
        <f t="shared" si="159"/>
        <v>2.97</v>
      </c>
      <c r="CA175" s="47">
        <f t="shared" si="148"/>
        <v>3.6</v>
      </c>
      <c r="CB175" s="47">
        <f t="shared" si="140"/>
        <v>5.4</v>
      </c>
      <c r="CC175" s="47">
        <f>BG175</f>
        <v>9.4500000000000001E-3</v>
      </c>
      <c r="CD175" s="47">
        <v>5.3E-3</v>
      </c>
      <c r="CE175" s="47">
        <v>4.0000000000000001E-3</v>
      </c>
      <c r="CF175" s="47">
        <f t="shared" si="141"/>
        <v>0</v>
      </c>
      <c r="CG175" s="47">
        <f t="shared" si="112"/>
        <v>1.1976047904191618</v>
      </c>
      <c r="CH175" s="47">
        <f t="shared" si="142"/>
        <v>1.06973058637084</v>
      </c>
      <c r="CI175" s="46"/>
      <c r="CJ175" s="46"/>
      <c r="CK175" s="47">
        <f t="shared" si="149"/>
        <v>0.56117039337094587</v>
      </c>
      <c r="CL175" s="46"/>
      <c r="CM175" s="46">
        <f t="shared" si="151"/>
        <v>0.12470453186021019</v>
      </c>
      <c r="CN175" s="22"/>
    </row>
    <row r="176" spans="1:92">
      <c r="A176" s="42">
        <v>1480</v>
      </c>
      <c r="B176" s="22"/>
      <c r="C176" s="34">
        <v>2.64</v>
      </c>
      <c r="D176" s="34">
        <v>7</v>
      </c>
      <c r="E176" s="22"/>
      <c r="F176" s="34">
        <v>2.0699999999999998</v>
      </c>
      <c r="G176" s="34">
        <v>1.1299999999999999</v>
      </c>
      <c r="H176" s="34">
        <v>1.1499999999999999</v>
      </c>
      <c r="I176" s="34">
        <v>0.2</v>
      </c>
      <c r="J176" s="22"/>
      <c r="K176" s="22"/>
      <c r="L176" s="22"/>
      <c r="M176" s="22"/>
      <c r="N176" s="22"/>
      <c r="O176" s="34">
        <v>2.34</v>
      </c>
      <c r="P176" s="22"/>
      <c r="Q176" s="22"/>
      <c r="R176" s="22"/>
      <c r="S176" s="22"/>
      <c r="T176" s="22"/>
      <c r="U176" s="34">
        <v>0.8</v>
      </c>
      <c r="V176" s="34">
        <v>0.05</v>
      </c>
      <c r="W176" s="34">
        <v>1.1000000000000001</v>
      </c>
      <c r="X176" s="22"/>
      <c r="Y176" s="22"/>
      <c r="Z176" s="22"/>
      <c r="AA176" s="22"/>
      <c r="AB176" s="34">
        <v>10.35</v>
      </c>
      <c r="AC176" s="34">
        <v>7.67</v>
      </c>
      <c r="AD176" s="34">
        <v>4.72</v>
      </c>
      <c r="AE176" s="34">
        <v>0.66</v>
      </c>
      <c r="AF176" s="34"/>
      <c r="AG176" s="47">
        <f t="shared" ref="AG176:AG192" si="161">4.5*C176/100</f>
        <v>0.1188</v>
      </c>
      <c r="AH176" s="47">
        <f t="shared" ref="AH176:AH192" si="162">4.5*F176/100</f>
        <v>9.3149999999999997E-2</v>
      </c>
      <c r="AI176" s="47">
        <f t="shared" ref="AI176:AI192" si="163">4.5*G176/100</f>
        <v>5.0849999999999992E-2</v>
      </c>
      <c r="AJ176" s="47">
        <f>4.5*H176/100</f>
        <v>5.1749999999999997E-2</v>
      </c>
      <c r="AK176" s="47">
        <f t="shared" ref="AK176:AK192" si="164">4.5*D176/100</f>
        <v>0.315</v>
      </c>
      <c r="AL176" s="46"/>
      <c r="AM176" s="47">
        <f t="shared" si="157"/>
        <v>46.574999999999996</v>
      </c>
      <c r="AN176" s="47">
        <f t="shared" si="157"/>
        <v>34.515000000000001</v>
      </c>
      <c r="AO176" s="47">
        <f t="shared" si="157"/>
        <v>21.24</v>
      </c>
      <c r="AP176" s="47">
        <f t="shared" si="119"/>
        <v>0.9</v>
      </c>
      <c r="AQ176" s="47">
        <f t="shared" si="120"/>
        <v>0</v>
      </c>
      <c r="AR176" s="47">
        <f t="shared" si="121"/>
        <v>0</v>
      </c>
      <c r="AS176" s="47">
        <f t="shared" si="122"/>
        <v>0</v>
      </c>
      <c r="AT176" s="47">
        <f t="shared" si="123"/>
        <v>0</v>
      </c>
      <c r="AU176" s="47">
        <f t="shared" si="124"/>
        <v>0</v>
      </c>
      <c r="AV176" s="47">
        <f t="shared" si="125"/>
        <v>10.53</v>
      </c>
      <c r="AW176" s="47">
        <f t="shared" si="126"/>
        <v>0</v>
      </c>
      <c r="AX176" s="47">
        <f t="shared" si="127"/>
        <v>0</v>
      </c>
      <c r="AY176" s="47">
        <f t="shared" si="128"/>
        <v>0</v>
      </c>
      <c r="AZ176" s="47">
        <f t="shared" si="129"/>
        <v>0</v>
      </c>
      <c r="BA176" s="47">
        <f t="shared" si="130"/>
        <v>0</v>
      </c>
      <c r="BB176" s="47">
        <f t="shared" si="131"/>
        <v>3.6</v>
      </c>
      <c r="BC176" s="47">
        <f t="shared" si="132"/>
        <v>0.22500000000000001</v>
      </c>
      <c r="BD176" s="47">
        <f t="shared" si="133"/>
        <v>4.95</v>
      </c>
      <c r="BE176" s="47">
        <f t="shared" si="134"/>
        <v>0</v>
      </c>
      <c r="BF176" s="47">
        <f t="shared" si="135"/>
        <v>0</v>
      </c>
      <c r="BG176" s="47">
        <f t="shared" si="136"/>
        <v>0</v>
      </c>
      <c r="BH176" s="47">
        <f t="shared" si="137"/>
        <v>0</v>
      </c>
      <c r="BI176" s="47">
        <v>0</v>
      </c>
      <c r="BJ176" s="47">
        <f t="shared" si="138"/>
        <v>2.97</v>
      </c>
      <c r="BK176" s="22"/>
      <c r="BL176" s="47">
        <f t="shared" ref="BL176:BL192" si="165">AK176</f>
        <v>0.315</v>
      </c>
      <c r="BM176" s="47">
        <v>0.2</v>
      </c>
      <c r="BN176" s="47">
        <f t="shared" si="114"/>
        <v>0.9</v>
      </c>
      <c r="BO176" s="47">
        <f>BB176</f>
        <v>3.6</v>
      </c>
      <c r="BP176" s="47">
        <f t="shared" si="147"/>
        <v>0.9</v>
      </c>
      <c r="BQ176" s="47">
        <v>5.5E-2</v>
      </c>
      <c r="BR176" s="47">
        <v>0.24</v>
      </c>
      <c r="BS176" s="47">
        <v>5.4</v>
      </c>
      <c r="BT176" s="47">
        <f t="shared" si="144"/>
        <v>0</v>
      </c>
      <c r="BU176" s="47">
        <f t="shared" si="146"/>
        <v>10.53</v>
      </c>
      <c r="BV176" s="47">
        <v>0.38</v>
      </c>
      <c r="BW176" s="47">
        <f t="shared" si="145"/>
        <v>0.22500000000000001</v>
      </c>
      <c r="BX176" s="47">
        <f t="shared" si="158"/>
        <v>3.2208656676478462</v>
      </c>
      <c r="BY176" s="47">
        <f t="shared" si="139"/>
        <v>21.24</v>
      </c>
      <c r="BZ176" s="47">
        <f t="shared" si="159"/>
        <v>2.97</v>
      </c>
      <c r="CA176" s="47">
        <f t="shared" si="148"/>
        <v>3.6</v>
      </c>
      <c r="CB176" s="47">
        <f t="shared" si="140"/>
        <v>5.4</v>
      </c>
      <c r="CC176" s="47">
        <v>0.01</v>
      </c>
      <c r="CD176" s="47">
        <f>BD176/1000</f>
        <v>4.9500000000000004E-3</v>
      </c>
      <c r="CE176" s="47">
        <v>4.0000000000000001E-3</v>
      </c>
      <c r="CF176" s="47">
        <f t="shared" si="141"/>
        <v>0</v>
      </c>
      <c r="CG176" s="47">
        <f t="shared" si="112"/>
        <v>1.1976047904191618</v>
      </c>
      <c r="CH176" s="47">
        <f t="shared" si="142"/>
        <v>1.1319900384876613</v>
      </c>
      <c r="CI176" s="46"/>
      <c r="CJ176" s="46"/>
      <c r="CK176" s="47">
        <f t="shared" si="149"/>
        <v>0.57643524706186211</v>
      </c>
      <c r="CL176" s="46"/>
      <c r="CM176" s="46">
        <f t="shared" si="151"/>
        <v>0.12809672156930269</v>
      </c>
      <c r="CN176" s="22"/>
    </row>
    <row r="177" spans="1:92">
      <c r="A177" s="42">
        <v>1481</v>
      </c>
      <c r="B177" s="22"/>
      <c r="C177" s="34">
        <v>6.3</v>
      </c>
      <c r="D177" s="34">
        <v>12.67</v>
      </c>
      <c r="E177" s="22"/>
      <c r="F177" s="34">
        <v>5.2</v>
      </c>
      <c r="G177" s="34">
        <v>2.83</v>
      </c>
      <c r="H177" s="34">
        <v>1.21</v>
      </c>
      <c r="I177" s="34">
        <v>0.2</v>
      </c>
      <c r="J177" s="22"/>
      <c r="K177" s="22"/>
      <c r="L177" s="22"/>
      <c r="M177" s="22"/>
      <c r="N177" s="22"/>
      <c r="O177" s="34">
        <v>2.34</v>
      </c>
      <c r="P177" s="22"/>
      <c r="Q177" s="22"/>
      <c r="R177" s="22"/>
      <c r="S177" s="34">
        <v>0.06</v>
      </c>
      <c r="T177" s="22"/>
      <c r="U177" s="22"/>
      <c r="V177" s="34">
        <v>0.13</v>
      </c>
      <c r="W177" s="34">
        <v>1.32</v>
      </c>
      <c r="X177" s="34">
        <v>0.84</v>
      </c>
      <c r="Y177" s="22"/>
      <c r="Z177" s="34">
        <v>0.22</v>
      </c>
      <c r="AA177" s="22"/>
      <c r="AB177" s="34">
        <v>10.35</v>
      </c>
      <c r="AC177" s="34">
        <v>7.67</v>
      </c>
      <c r="AD177" s="34">
        <v>4.72</v>
      </c>
      <c r="AE177" s="34">
        <v>0.66</v>
      </c>
      <c r="AF177" s="34"/>
      <c r="AG177" s="47">
        <f t="shared" si="161"/>
        <v>0.28349999999999997</v>
      </c>
      <c r="AH177" s="47">
        <f t="shared" si="162"/>
        <v>0.23400000000000001</v>
      </c>
      <c r="AI177" s="47">
        <f t="shared" si="163"/>
        <v>0.12734999999999999</v>
      </c>
      <c r="AJ177" s="47">
        <f>4.5*H177/100</f>
        <v>5.4450000000000005E-2</v>
      </c>
      <c r="AK177" s="47">
        <f t="shared" si="164"/>
        <v>0.57015000000000005</v>
      </c>
      <c r="AL177" s="46"/>
      <c r="AM177" s="47">
        <f t="shared" si="157"/>
        <v>46.574999999999996</v>
      </c>
      <c r="AN177" s="47">
        <f t="shared" si="157"/>
        <v>34.515000000000001</v>
      </c>
      <c r="AO177" s="47">
        <f t="shared" si="157"/>
        <v>21.24</v>
      </c>
      <c r="AP177" s="47">
        <f t="shared" si="119"/>
        <v>0.9</v>
      </c>
      <c r="AQ177" s="47">
        <f t="shared" si="120"/>
        <v>0</v>
      </c>
      <c r="AR177" s="47">
        <f t="shared" si="121"/>
        <v>0</v>
      </c>
      <c r="AS177" s="47">
        <f t="shared" si="122"/>
        <v>0</v>
      </c>
      <c r="AT177" s="47">
        <f t="shared" si="123"/>
        <v>0</v>
      </c>
      <c r="AU177" s="47">
        <f t="shared" si="124"/>
        <v>0</v>
      </c>
      <c r="AV177" s="47">
        <f t="shared" si="125"/>
        <v>10.53</v>
      </c>
      <c r="AW177" s="47">
        <f t="shared" si="126"/>
        <v>0</v>
      </c>
      <c r="AX177" s="47">
        <f t="shared" si="127"/>
        <v>0</v>
      </c>
      <c r="AY177" s="47">
        <f t="shared" si="128"/>
        <v>0</v>
      </c>
      <c r="AZ177" s="47">
        <f t="shared" si="129"/>
        <v>0.27</v>
      </c>
      <c r="BA177" s="47">
        <f t="shared" si="130"/>
        <v>0</v>
      </c>
      <c r="BB177" s="47">
        <f t="shared" si="131"/>
        <v>0</v>
      </c>
      <c r="BC177" s="47">
        <f t="shared" si="132"/>
        <v>0.58499999999999996</v>
      </c>
      <c r="BD177" s="47">
        <f t="shared" si="133"/>
        <v>5.94</v>
      </c>
      <c r="BE177" s="47">
        <f t="shared" si="134"/>
        <v>3.78</v>
      </c>
      <c r="BF177" s="47">
        <f t="shared" si="135"/>
        <v>0</v>
      </c>
      <c r="BG177" s="47">
        <f t="shared" si="136"/>
        <v>9.8999999999999991E-3</v>
      </c>
      <c r="BH177" s="47">
        <f t="shared" si="137"/>
        <v>0</v>
      </c>
      <c r="BI177" s="47">
        <v>0</v>
      </c>
      <c r="BJ177" s="47">
        <f t="shared" si="138"/>
        <v>2.97</v>
      </c>
      <c r="BK177" s="22"/>
      <c r="BL177" s="47">
        <f t="shared" si="165"/>
        <v>0.57015000000000005</v>
      </c>
      <c r="BM177" s="47">
        <v>0.2</v>
      </c>
      <c r="BN177" s="47">
        <f t="shared" si="114"/>
        <v>0.9</v>
      </c>
      <c r="BO177" s="47">
        <v>3</v>
      </c>
      <c r="BP177" s="47">
        <f t="shared" si="147"/>
        <v>0.9</v>
      </c>
      <c r="BQ177" s="47">
        <v>5.5E-2</v>
      </c>
      <c r="BR177" s="47">
        <v>0.24</v>
      </c>
      <c r="BS177" s="47">
        <v>5.4</v>
      </c>
      <c r="BT177" s="47">
        <f t="shared" si="144"/>
        <v>0</v>
      </c>
      <c r="BU177" s="47">
        <f t="shared" si="146"/>
        <v>10.53</v>
      </c>
      <c r="BV177" s="47">
        <v>0.38</v>
      </c>
      <c r="BW177" s="47">
        <f t="shared" si="145"/>
        <v>0.58499999999999996</v>
      </c>
      <c r="BX177" s="47">
        <f t="shared" si="158"/>
        <v>3.2067768263312821</v>
      </c>
      <c r="BY177" s="47">
        <f t="shared" si="139"/>
        <v>21.24</v>
      </c>
      <c r="BZ177" s="47">
        <f t="shared" si="159"/>
        <v>2.97</v>
      </c>
      <c r="CA177" s="47">
        <f t="shared" si="148"/>
        <v>3</v>
      </c>
      <c r="CB177" s="47">
        <f t="shared" si="140"/>
        <v>5.4</v>
      </c>
      <c r="CC177" s="47">
        <f>BG177</f>
        <v>9.8999999999999991E-3</v>
      </c>
      <c r="CD177" s="47">
        <f>BD177/1000</f>
        <v>5.94E-3</v>
      </c>
      <c r="CE177" s="47">
        <f>BE177/1000</f>
        <v>3.7799999999999999E-3</v>
      </c>
      <c r="CF177" s="47">
        <f t="shared" si="141"/>
        <v>0</v>
      </c>
      <c r="CG177" s="47">
        <f t="shared" ref="CG177:CG240" si="166">1000*CE177/3.34</f>
        <v>1.1317365269461077</v>
      </c>
      <c r="CH177" s="47">
        <f t="shared" si="142"/>
        <v>1.1206701381027846</v>
      </c>
      <c r="CI177" s="46"/>
      <c r="CJ177" s="46"/>
      <c r="CK177" s="47">
        <f t="shared" si="149"/>
        <v>0.67619772104458242</v>
      </c>
      <c r="CL177" s="46"/>
      <c r="CM177" s="46">
        <f t="shared" si="151"/>
        <v>0.15026616023212944</v>
      </c>
      <c r="CN177" s="22"/>
    </row>
    <row r="178" spans="1:92">
      <c r="A178" s="42">
        <v>1482</v>
      </c>
      <c r="B178" s="22"/>
      <c r="C178" s="34">
        <v>6.07</v>
      </c>
      <c r="D178" s="34">
        <v>12.67</v>
      </c>
      <c r="E178" s="22"/>
      <c r="F178" s="34">
        <v>5.65</v>
      </c>
      <c r="G178" s="34">
        <v>2.74</v>
      </c>
      <c r="H178" s="22"/>
      <c r="I178" s="34">
        <v>0.2</v>
      </c>
      <c r="J178" s="22"/>
      <c r="K178" s="22"/>
      <c r="L178" s="22"/>
      <c r="M178" s="22"/>
      <c r="N178" s="22"/>
      <c r="O178" s="34">
        <v>2.34</v>
      </c>
      <c r="P178" s="22"/>
      <c r="Q178" s="22"/>
      <c r="R178" s="22"/>
      <c r="S178" s="22"/>
      <c r="T178" s="22"/>
      <c r="U178" s="22"/>
      <c r="V178" s="34">
        <v>0.25</v>
      </c>
      <c r="W178" s="34">
        <v>1.32</v>
      </c>
      <c r="X178" s="22"/>
      <c r="Y178" s="22"/>
      <c r="Z178" s="34">
        <v>0.21</v>
      </c>
      <c r="AA178" s="22"/>
      <c r="AB178" s="34">
        <v>10.35</v>
      </c>
      <c r="AC178" s="34">
        <v>7.67</v>
      </c>
      <c r="AD178" s="34">
        <v>4.72</v>
      </c>
      <c r="AE178" s="34">
        <v>0.66</v>
      </c>
      <c r="AF178" s="34"/>
      <c r="AG178" s="47">
        <f t="shared" si="161"/>
        <v>0.27315</v>
      </c>
      <c r="AH178" s="47">
        <f t="shared" si="162"/>
        <v>0.25425000000000003</v>
      </c>
      <c r="AI178" s="47">
        <f t="shared" si="163"/>
        <v>0.12330000000000002</v>
      </c>
      <c r="AJ178" s="46"/>
      <c r="AK178" s="47">
        <f t="shared" si="164"/>
        <v>0.57015000000000005</v>
      </c>
      <c r="AL178" s="46"/>
      <c r="AM178" s="47">
        <f t="shared" si="157"/>
        <v>46.574999999999996</v>
      </c>
      <c r="AN178" s="47">
        <f t="shared" si="157"/>
        <v>34.515000000000001</v>
      </c>
      <c r="AO178" s="47">
        <f t="shared" si="157"/>
        <v>21.24</v>
      </c>
      <c r="AP178" s="47">
        <f t="shared" si="119"/>
        <v>0.9</v>
      </c>
      <c r="AQ178" s="47">
        <f t="shared" si="120"/>
        <v>0</v>
      </c>
      <c r="AR178" s="47">
        <f t="shared" si="121"/>
        <v>0</v>
      </c>
      <c r="AS178" s="47">
        <f t="shared" si="122"/>
        <v>0</v>
      </c>
      <c r="AT178" s="47">
        <f t="shared" si="123"/>
        <v>0</v>
      </c>
      <c r="AU178" s="47">
        <f t="shared" si="124"/>
        <v>0</v>
      </c>
      <c r="AV178" s="47">
        <f t="shared" si="125"/>
        <v>10.53</v>
      </c>
      <c r="AW178" s="47">
        <f t="shared" si="126"/>
        <v>0</v>
      </c>
      <c r="AX178" s="47">
        <f t="shared" si="127"/>
        <v>0</v>
      </c>
      <c r="AY178" s="47">
        <f t="shared" si="128"/>
        <v>0</v>
      </c>
      <c r="AZ178" s="47">
        <f t="shared" si="129"/>
        <v>0</v>
      </c>
      <c r="BA178" s="47">
        <f t="shared" si="130"/>
        <v>0</v>
      </c>
      <c r="BB178" s="47">
        <f t="shared" si="131"/>
        <v>0</v>
      </c>
      <c r="BC178" s="47">
        <f t="shared" si="132"/>
        <v>1.125</v>
      </c>
      <c r="BD178" s="47">
        <f t="shared" si="133"/>
        <v>5.94</v>
      </c>
      <c r="BE178" s="47">
        <f t="shared" si="134"/>
        <v>0</v>
      </c>
      <c r="BF178" s="47">
        <f t="shared" si="135"/>
        <v>0</v>
      </c>
      <c r="BG178" s="47">
        <f t="shared" si="136"/>
        <v>9.4500000000000001E-3</v>
      </c>
      <c r="BH178" s="47">
        <f t="shared" si="137"/>
        <v>0</v>
      </c>
      <c r="BI178" s="47">
        <v>0</v>
      </c>
      <c r="BJ178" s="47">
        <f t="shared" si="138"/>
        <v>2.97</v>
      </c>
      <c r="BK178" s="22"/>
      <c r="BL178" s="47">
        <f t="shared" si="165"/>
        <v>0.57015000000000005</v>
      </c>
      <c r="BM178" s="47">
        <v>0.2</v>
      </c>
      <c r="BN178" s="47">
        <f t="shared" si="114"/>
        <v>0.9</v>
      </c>
      <c r="BO178" s="47">
        <v>3</v>
      </c>
      <c r="BP178" s="47">
        <f t="shared" si="147"/>
        <v>0.9</v>
      </c>
      <c r="BQ178" s="47">
        <v>5.5E-2</v>
      </c>
      <c r="BR178" s="47">
        <v>0.24</v>
      </c>
      <c r="BS178" s="47">
        <v>5.4</v>
      </c>
      <c r="BT178" s="47">
        <f t="shared" si="144"/>
        <v>0</v>
      </c>
      <c r="BU178" s="47">
        <f t="shared" si="146"/>
        <v>10.53</v>
      </c>
      <c r="BV178" s="47">
        <v>0.38</v>
      </c>
      <c r="BW178" s="47">
        <f t="shared" si="145"/>
        <v>1.125</v>
      </c>
      <c r="BX178" s="47">
        <f t="shared" si="158"/>
        <v>3.1926879850147181</v>
      </c>
      <c r="BY178" s="47">
        <f t="shared" si="139"/>
        <v>21.24</v>
      </c>
      <c r="BZ178" s="47">
        <f t="shared" si="159"/>
        <v>2.97</v>
      </c>
      <c r="CA178" s="47">
        <f t="shared" si="148"/>
        <v>3</v>
      </c>
      <c r="CB178" s="47">
        <f t="shared" si="140"/>
        <v>5.4</v>
      </c>
      <c r="CC178" s="47">
        <f>BG178</f>
        <v>9.4500000000000001E-3</v>
      </c>
      <c r="CD178" s="47">
        <f>BD178/1000</f>
        <v>5.94E-3</v>
      </c>
      <c r="CE178" s="47">
        <v>3.8E-3</v>
      </c>
      <c r="CF178" s="47">
        <f t="shared" si="141"/>
        <v>0</v>
      </c>
      <c r="CG178" s="47">
        <f t="shared" si="166"/>
        <v>1.1377245508982037</v>
      </c>
      <c r="CH178" s="47">
        <f t="shared" si="142"/>
        <v>1.06973058637084</v>
      </c>
      <c r="CI178" s="46"/>
      <c r="CJ178" s="46"/>
      <c r="CK178" s="47">
        <f t="shared" si="149"/>
        <v>0.67618159453817928</v>
      </c>
      <c r="CL178" s="46"/>
      <c r="CM178" s="46">
        <f t="shared" si="151"/>
        <v>0.15026257656403985</v>
      </c>
      <c r="CN178" s="22"/>
    </row>
    <row r="179" spans="1:92">
      <c r="A179" s="42">
        <v>1483</v>
      </c>
      <c r="B179" s="22"/>
      <c r="C179" s="34">
        <v>4.7</v>
      </c>
      <c r="D179" s="34">
        <v>9.33</v>
      </c>
      <c r="E179" s="22"/>
      <c r="F179" s="34">
        <v>3.78</v>
      </c>
      <c r="G179" s="34">
        <v>2.02</v>
      </c>
      <c r="H179" s="34">
        <v>1.49</v>
      </c>
      <c r="I179" s="34">
        <v>0.2</v>
      </c>
      <c r="J179" s="22"/>
      <c r="K179" s="22"/>
      <c r="L179" s="22"/>
      <c r="M179" s="34">
        <v>4.38</v>
      </c>
      <c r="N179" s="22"/>
      <c r="O179" s="34">
        <v>2.34</v>
      </c>
      <c r="P179" s="22"/>
      <c r="Q179" s="22"/>
      <c r="R179" s="22"/>
      <c r="S179" s="22"/>
      <c r="T179" s="34">
        <v>1.32</v>
      </c>
      <c r="U179" s="34">
        <v>0.57999999999999996</v>
      </c>
      <c r="V179" s="22"/>
      <c r="W179" s="34">
        <v>1.25</v>
      </c>
      <c r="X179" s="34">
        <v>0.87</v>
      </c>
      <c r="Y179" s="22"/>
      <c r="Z179" s="22"/>
      <c r="AA179" s="22"/>
      <c r="AB179" s="34">
        <v>10.35</v>
      </c>
      <c r="AC179" s="34">
        <v>7.67</v>
      </c>
      <c r="AD179" s="34">
        <v>4.72</v>
      </c>
      <c r="AE179" s="34">
        <v>0.66</v>
      </c>
      <c r="AF179" s="34"/>
      <c r="AG179" s="47">
        <f t="shared" si="161"/>
        <v>0.21150000000000002</v>
      </c>
      <c r="AH179" s="47">
        <f t="shared" si="162"/>
        <v>0.17009999999999997</v>
      </c>
      <c r="AI179" s="47">
        <f t="shared" si="163"/>
        <v>9.0899999999999995E-2</v>
      </c>
      <c r="AJ179" s="47">
        <f>4.5*H179/100</f>
        <v>6.7049999999999998E-2</v>
      </c>
      <c r="AK179" s="47">
        <f t="shared" si="164"/>
        <v>0.41985</v>
      </c>
      <c r="AL179" s="46"/>
      <c r="AM179" s="47">
        <f t="shared" si="157"/>
        <v>46.574999999999996</v>
      </c>
      <c r="AN179" s="47">
        <f t="shared" si="157"/>
        <v>34.515000000000001</v>
      </c>
      <c r="AO179" s="47">
        <f t="shared" si="157"/>
        <v>21.24</v>
      </c>
      <c r="AP179" s="47">
        <f t="shared" si="119"/>
        <v>0.9</v>
      </c>
      <c r="AQ179" s="47">
        <f t="shared" si="120"/>
        <v>0</v>
      </c>
      <c r="AR179" s="47">
        <f t="shared" si="121"/>
        <v>0</v>
      </c>
      <c r="AS179" s="47">
        <f t="shared" si="122"/>
        <v>0</v>
      </c>
      <c r="AT179" s="47">
        <f t="shared" si="123"/>
        <v>0.1971</v>
      </c>
      <c r="AU179" s="47">
        <f t="shared" si="124"/>
        <v>0</v>
      </c>
      <c r="AV179" s="47">
        <f t="shared" si="125"/>
        <v>10.53</v>
      </c>
      <c r="AW179" s="47">
        <f t="shared" si="126"/>
        <v>0</v>
      </c>
      <c r="AX179" s="47">
        <f t="shared" si="127"/>
        <v>0</v>
      </c>
      <c r="AY179" s="47">
        <f t="shared" si="128"/>
        <v>0</v>
      </c>
      <c r="AZ179" s="47">
        <f t="shared" si="129"/>
        <v>0</v>
      </c>
      <c r="BA179" s="47">
        <f t="shared" si="130"/>
        <v>5.9400000000000001E-2</v>
      </c>
      <c r="BB179" s="47">
        <f t="shared" si="131"/>
        <v>2.61</v>
      </c>
      <c r="BC179" s="47">
        <f t="shared" si="132"/>
        <v>0</v>
      </c>
      <c r="BD179" s="47">
        <f t="shared" si="133"/>
        <v>5.625</v>
      </c>
      <c r="BE179" s="47">
        <f t="shared" si="134"/>
        <v>3.915</v>
      </c>
      <c r="BF179" s="47">
        <f t="shared" si="135"/>
        <v>0</v>
      </c>
      <c r="BG179" s="47">
        <f t="shared" si="136"/>
        <v>0</v>
      </c>
      <c r="BH179" s="47">
        <f t="shared" si="137"/>
        <v>0</v>
      </c>
      <c r="BI179" s="47">
        <v>0</v>
      </c>
      <c r="BJ179" s="47">
        <f t="shared" si="138"/>
        <v>2.97</v>
      </c>
      <c r="BK179" s="22"/>
      <c r="BL179" s="47">
        <f t="shared" si="165"/>
        <v>0.41985</v>
      </c>
      <c r="BM179" s="47">
        <f t="shared" ref="BM179:BM185" si="167">AT179</f>
        <v>0.1971</v>
      </c>
      <c r="BN179" s="47">
        <f t="shared" si="114"/>
        <v>0.9</v>
      </c>
      <c r="BO179" s="47">
        <f>BB179</f>
        <v>2.61</v>
      </c>
      <c r="BP179" s="47">
        <f t="shared" si="147"/>
        <v>0.9</v>
      </c>
      <c r="BQ179" s="47">
        <f>BA179</f>
        <v>5.9400000000000001E-2</v>
      </c>
      <c r="BR179" s="47">
        <v>0.24</v>
      </c>
      <c r="BS179" s="47">
        <v>5.4</v>
      </c>
      <c r="BT179" s="47">
        <f t="shared" si="144"/>
        <v>0</v>
      </c>
      <c r="BU179" s="47">
        <f t="shared" si="146"/>
        <v>10.53</v>
      </c>
      <c r="BV179" s="47">
        <v>0.38</v>
      </c>
      <c r="BW179" s="47">
        <f t="shared" si="145"/>
        <v>0</v>
      </c>
      <c r="BX179" s="47">
        <f t="shared" si="158"/>
        <v>3.178599143698154</v>
      </c>
      <c r="BY179" s="47">
        <f t="shared" si="139"/>
        <v>21.24</v>
      </c>
      <c r="BZ179" s="47">
        <f t="shared" si="159"/>
        <v>2.97</v>
      </c>
      <c r="CA179" s="47">
        <f t="shared" si="148"/>
        <v>2.61</v>
      </c>
      <c r="CB179" s="47">
        <f t="shared" si="140"/>
        <v>5.4</v>
      </c>
      <c r="CC179" s="47">
        <v>0.01</v>
      </c>
      <c r="CD179" s="47">
        <f>BD179/1000</f>
        <v>5.6249999999999998E-3</v>
      </c>
      <c r="CE179" s="47">
        <f>BE179/1000</f>
        <v>3.9150000000000001E-3</v>
      </c>
      <c r="CF179" s="47">
        <f t="shared" si="141"/>
        <v>0</v>
      </c>
      <c r="CG179" s="47">
        <f t="shared" si="166"/>
        <v>1.1721556886227547</v>
      </c>
      <c r="CH179" s="47">
        <f t="shared" si="142"/>
        <v>1.1319900384876613</v>
      </c>
      <c r="CI179" s="46"/>
      <c r="CJ179" s="46"/>
      <c r="CK179" s="47">
        <f t="shared" si="149"/>
        <v>0.60343354725668552</v>
      </c>
      <c r="CL179" s="46"/>
      <c r="CM179" s="46">
        <f t="shared" si="151"/>
        <v>0.134096343834819</v>
      </c>
      <c r="CN179" s="22"/>
    </row>
    <row r="180" spans="1:92">
      <c r="A180" s="42">
        <v>1484</v>
      </c>
      <c r="B180" s="22"/>
      <c r="C180" s="34">
        <v>3.35</v>
      </c>
      <c r="D180" s="34">
        <v>7.67</v>
      </c>
      <c r="E180" s="22"/>
      <c r="F180" s="34">
        <v>1.5</v>
      </c>
      <c r="G180" s="34">
        <v>1.41</v>
      </c>
      <c r="H180" s="34">
        <v>1.33</v>
      </c>
      <c r="I180" s="34">
        <v>0.2</v>
      </c>
      <c r="J180" s="22"/>
      <c r="K180" s="34">
        <v>5.5E-2</v>
      </c>
      <c r="L180" s="22"/>
      <c r="M180" s="34">
        <v>5.33</v>
      </c>
      <c r="N180" s="22"/>
      <c r="O180" s="34">
        <v>2.34</v>
      </c>
      <c r="P180" s="22"/>
      <c r="Q180" s="22"/>
      <c r="R180" s="22"/>
      <c r="S180" s="22"/>
      <c r="T180" s="22"/>
      <c r="U180" s="22"/>
      <c r="V180" s="34">
        <v>0.06</v>
      </c>
      <c r="W180" s="22"/>
      <c r="X180" s="22"/>
      <c r="Y180" s="22"/>
      <c r="Z180" s="22"/>
      <c r="AA180" s="22"/>
      <c r="AB180" s="34">
        <v>10.35</v>
      </c>
      <c r="AC180" s="34">
        <v>7.67</v>
      </c>
      <c r="AD180" s="34">
        <v>4.72</v>
      </c>
      <c r="AE180" s="34">
        <v>0.66</v>
      </c>
      <c r="AF180" s="34"/>
      <c r="AG180" s="47">
        <f t="shared" si="161"/>
        <v>0.15075000000000002</v>
      </c>
      <c r="AH180" s="47">
        <f t="shared" si="162"/>
        <v>6.7500000000000004E-2</v>
      </c>
      <c r="AI180" s="47">
        <f t="shared" si="163"/>
        <v>6.3449999999999993E-2</v>
      </c>
      <c r="AJ180" s="47">
        <f>4.5*H180/100</f>
        <v>5.985E-2</v>
      </c>
      <c r="AK180" s="47">
        <f t="shared" si="164"/>
        <v>0.34515000000000001</v>
      </c>
      <c r="AL180" s="46"/>
      <c r="AM180" s="47">
        <f t="shared" si="157"/>
        <v>46.574999999999996</v>
      </c>
      <c r="AN180" s="47">
        <f t="shared" si="157"/>
        <v>34.515000000000001</v>
      </c>
      <c r="AO180" s="47">
        <f t="shared" si="157"/>
        <v>21.24</v>
      </c>
      <c r="AP180" s="47">
        <f t="shared" si="119"/>
        <v>0.9</v>
      </c>
      <c r="AQ180" s="47">
        <f t="shared" si="120"/>
        <v>0</v>
      </c>
      <c r="AR180" s="47">
        <f t="shared" si="121"/>
        <v>0.2475</v>
      </c>
      <c r="AS180" s="47">
        <f t="shared" si="122"/>
        <v>0</v>
      </c>
      <c r="AT180" s="47">
        <f t="shared" si="123"/>
        <v>0.23985000000000001</v>
      </c>
      <c r="AU180" s="47">
        <f t="shared" si="124"/>
        <v>0</v>
      </c>
      <c r="AV180" s="47">
        <f t="shared" si="125"/>
        <v>10.53</v>
      </c>
      <c r="AW180" s="47">
        <f t="shared" si="126"/>
        <v>0</v>
      </c>
      <c r="AX180" s="47">
        <f t="shared" si="127"/>
        <v>0</v>
      </c>
      <c r="AY180" s="47">
        <f t="shared" si="128"/>
        <v>0</v>
      </c>
      <c r="AZ180" s="47">
        <f t="shared" si="129"/>
        <v>0</v>
      </c>
      <c r="BA180" s="47">
        <f t="shared" si="130"/>
        <v>0</v>
      </c>
      <c r="BB180" s="47">
        <f t="shared" si="131"/>
        <v>0</v>
      </c>
      <c r="BC180" s="47">
        <f t="shared" si="132"/>
        <v>0.27</v>
      </c>
      <c r="BD180" s="47">
        <f t="shared" si="133"/>
        <v>0</v>
      </c>
      <c r="BE180" s="47">
        <f t="shared" si="134"/>
        <v>0</v>
      </c>
      <c r="BF180" s="47">
        <f t="shared" si="135"/>
        <v>0</v>
      </c>
      <c r="BG180" s="47">
        <f t="shared" si="136"/>
        <v>0</v>
      </c>
      <c r="BH180" s="47">
        <f t="shared" si="137"/>
        <v>0</v>
      </c>
      <c r="BI180" s="47">
        <v>0</v>
      </c>
      <c r="BJ180" s="47">
        <f t="shared" si="138"/>
        <v>2.97</v>
      </c>
      <c r="BK180" s="22"/>
      <c r="BL180" s="47">
        <f t="shared" si="165"/>
        <v>0.34515000000000001</v>
      </c>
      <c r="BM180" s="47">
        <f t="shared" si="167"/>
        <v>0.23985000000000001</v>
      </c>
      <c r="BN180" s="47">
        <f t="shared" si="114"/>
        <v>0.9</v>
      </c>
      <c r="BO180" s="47">
        <v>2.8</v>
      </c>
      <c r="BP180" s="47">
        <f t="shared" si="147"/>
        <v>0.9</v>
      </c>
      <c r="BQ180" s="47">
        <v>5.7000000000000002E-2</v>
      </c>
      <c r="BR180" s="47">
        <f>AR180</f>
        <v>0.2475</v>
      </c>
      <c r="BS180" s="47">
        <v>5.4</v>
      </c>
      <c r="BT180" s="47">
        <f t="shared" si="144"/>
        <v>0</v>
      </c>
      <c r="BU180" s="47">
        <f t="shared" si="146"/>
        <v>10.53</v>
      </c>
      <c r="BV180" s="47">
        <v>0.38</v>
      </c>
      <c r="BW180" s="47">
        <f t="shared" si="145"/>
        <v>0.27</v>
      </c>
      <c r="BX180" s="47">
        <f t="shared" si="158"/>
        <v>3.1645103023815899</v>
      </c>
      <c r="BY180" s="47">
        <f t="shared" si="139"/>
        <v>21.24</v>
      </c>
      <c r="BZ180" s="47">
        <f t="shared" si="159"/>
        <v>2.97</v>
      </c>
      <c r="CA180" s="47">
        <f t="shared" si="148"/>
        <v>2.8</v>
      </c>
      <c r="CB180" s="47">
        <f t="shared" si="140"/>
        <v>5.4</v>
      </c>
      <c r="CC180" s="47">
        <v>0.01</v>
      </c>
      <c r="CD180" s="47">
        <v>5.7999999999999996E-3</v>
      </c>
      <c r="CE180" s="47">
        <v>3.8E-3</v>
      </c>
      <c r="CF180" s="47">
        <f t="shared" si="141"/>
        <v>0</v>
      </c>
      <c r="CG180" s="47">
        <f t="shared" si="166"/>
        <v>1.1377245508982037</v>
      </c>
      <c r="CH180" s="47">
        <f t="shared" si="142"/>
        <v>1.1319900384876613</v>
      </c>
      <c r="CI180" s="46"/>
      <c r="CJ180" s="46"/>
      <c r="CK180" s="47">
        <f t="shared" si="149"/>
        <v>0.57879142385636051</v>
      </c>
      <c r="CL180" s="46"/>
      <c r="CM180" s="46">
        <f t="shared" si="151"/>
        <v>0.12862031641252455</v>
      </c>
      <c r="CN180" s="22"/>
    </row>
    <row r="181" spans="1:92">
      <c r="A181" s="42">
        <v>1485</v>
      </c>
      <c r="B181" s="22"/>
      <c r="C181" s="34">
        <v>2.5499999999999998</v>
      </c>
      <c r="D181" s="34">
        <v>7</v>
      </c>
      <c r="E181" s="22"/>
      <c r="F181" s="34">
        <v>1.65</v>
      </c>
      <c r="G181" s="34">
        <v>1.5</v>
      </c>
      <c r="H181" s="34">
        <v>1.33</v>
      </c>
      <c r="I181" s="34">
        <v>0.2</v>
      </c>
      <c r="J181" s="22"/>
      <c r="K181" s="22"/>
      <c r="L181" s="22"/>
      <c r="M181" s="34">
        <v>5.93</v>
      </c>
      <c r="N181" s="22"/>
      <c r="O181" s="34">
        <v>2.34</v>
      </c>
      <c r="P181" s="22"/>
      <c r="Q181" s="22"/>
      <c r="R181" s="22"/>
      <c r="S181" s="22"/>
      <c r="T181" s="22"/>
      <c r="U181" s="22"/>
      <c r="V181" s="34">
        <v>0.05</v>
      </c>
      <c r="W181" s="22"/>
      <c r="X181" s="22"/>
      <c r="Y181" s="22"/>
      <c r="Z181" s="22"/>
      <c r="AA181" s="22"/>
      <c r="AB181" s="34">
        <v>10.35</v>
      </c>
      <c r="AC181" s="34">
        <v>7.67</v>
      </c>
      <c r="AD181" s="34">
        <v>4.72</v>
      </c>
      <c r="AE181" s="34">
        <v>0.66</v>
      </c>
      <c r="AF181" s="34"/>
      <c r="AG181" s="47">
        <f t="shared" si="161"/>
        <v>0.11474999999999999</v>
      </c>
      <c r="AH181" s="47">
        <f t="shared" si="162"/>
        <v>7.4249999999999997E-2</v>
      </c>
      <c r="AI181" s="47">
        <f t="shared" si="163"/>
        <v>6.7500000000000004E-2</v>
      </c>
      <c r="AJ181" s="47">
        <f>4.5*H181/100</f>
        <v>5.985E-2</v>
      </c>
      <c r="AK181" s="47">
        <f t="shared" si="164"/>
        <v>0.315</v>
      </c>
      <c r="AL181" s="46"/>
      <c r="AM181" s="47">
        <f t="shared" si="157"/>
        <v>46.574999999999996</v>
      </c>
      <c r="AN181" s="47">
        <f t="shared" si="157"/>
        <v>34.515000000000001</v>
      </c>
      <c r="AO181" s="47">
        <f t="shared" si="157"/>
        <v>21.24</v>
      </c>
      <c r="AP181" s="47">
        <f t="shared" si="119"/>
        <v>0.9</v>
      </c>
      <c r="AQ181" s="47">
        <f t="shared" si="120"/>
        <v>0</v>
      </c>
      <c r="AR181" s="47">
        <f t="shared" si="121"/>
        <v>0</v>
      </c>
      <c r="AS181" s="47">
        <f t="shared" si="122"/>
        <v>0</v>
      </c>
      <c r="AT181" s="47">
        <f t="shared" si="123"/>
        <v>0.26684999999999998</v>
      </c>
      <c r="AU181" s="47">
        <f t="shared" si="124"/>
        <v>0</v>
      </c>
      <c r="AV181" s="47">
        <f t="shared" si="125"/>
        <v>10.53</v>
      </c>
      <c r="AW181" s="47">
        <f t="shared" si="126"/>
        <v>0</v>
      </c>
      <c r="AX181" s="47">
        <f t="shared" si="127"/>
        <v>0</v>
      </c>
      <c r="AY181" s="47">
        <f t="shared" si="128"/>
        <v>0</v>
      </c>
      <c r="AZ181" s="47">
        <f t="shared" si="129"/>
        <v>0</v>
      </c>
      <c r="BA181" s="47">
        <f t="shared" si="130"/>
        <v>0</v>
      </c>
      <c r="BB181" s="47">
        <f t="shared" si="131"/>
        <v>0</v>
      </c>
      <c r="BC181" s="47">
        <f t="shared" si="132"/>
        <v>0.22500000000000001</v>
      </c>
      <c r="BD181" s="47">
        <f t="shared" si="133"/>
        <v>0</v>
      </c>
      <c r="BE181" s="47">
        <f t="shared" si="134"/>
        <v>0</v>
      </c>
      <c r="BF181" s="47">
        <f t="shared" si="135"/>
        <v>0</v>
      </c>
      <c r="BG181" s="47">
        <f t="shared" si="136"/>
        <v>0</v>
      </c>
      <c r="BH181" s="47">
        <f t="shared" si="137"/>
        <v>0</v>
      </c>
      <c r="BI181" s="47">
        <v>0</v>
      </c>
      <c r="BJ181" s="47">
        <f t="shared" si="138"/>
        <v>2.97</v>
      </c>
      <c r="BK181" s="22"/>
      <c r="BL181" s="47">
        <f t="shared" si="165"/>
        <v>0.315</v>
      </c>
      <c r="BM181" s="47">
        <f t="shared" si="167"/>
        <v>0.26684999999999998</v>
      </c>
      <c r="BN181" s="47">
        <f t="shared" si="114"/>
        <v>0.9</v>
      </c>
      <c r="BO181" s="47">
        <v>2.8</v>
      </c>
      <c r="BP181" s="47">
        <f t="shared" si="147"/>
        <v>0.9</v>
      </c>
      <c r="BQ181" s="47">
        <v>5.7000000000000002E-2</v>
      </c>
      <c r="BR181" s="47">
        <v>0.25</v>
      </c>
      <c r="BS181" s="47">
        <v>5.4</v>
      </c>
      <c r="BT181" s="47">
        <f t="shared" si="144"/>
        <v>0</v>
      </c>
      <c r="BU181" s="47">
        <f t="shared" si="146"/>
        <v>10.53</v>
      </c>
      <c r="BV181" s="47">
        <v>0.38</v>
      </c>
      <c r="BW181" s="47">
        <f t="shared" si="145"/>
        <v>0.22500000000000001</v>
      </c>
      <c r="BX181" s="47">
        <f t="shared" si="158"/>
        <v>3.1504214610650259</v>
      </c>
      <c r="BY181" s="47">
        <f t="shared" si="139"/>
        <v>21.24</v>
      </c>
      <c r="BZ181" s="47">
        <f t="shared" si="159"/>
        <v>2.97</v>
      </c>
      <c r="CA181" s="47">
        <f t="shared" si="148"/>
        <v>2.8</v>
      </c>
      <c r="CB181" s="47">
        <f t="shared" si="140"/>
        <v>5.4</v>
      </c>
      <c r="CC181" s="47">
        <v>0.01</v>
      </c>
      <c r="CD181" s="47">
        <v>5.7999999999999996E-3</v>
      </c>
      <c r="CE181" s="47">
        <v>3.8E-3</v>
      </c>
      <c r="CF181" s="47">
        <f t="shared" si="141"/>
        <v>0</v>
      </c>
      <c r="CG181" s="47">
        <f t="shared" si="166"/>
        <v>1.1377245508982037</v>
      </c>
      <c r="CH181" s="47">
        <f t="shared" si="142"/>
        <v>1.1319900384876613</v>
      </c>
      <c r="CI181" s="46"/>
      <c r="CJ181" s="46"/>
      <c r="CK181" s="47">
        <f t="shared" si="149"/>
        <v>0.56886145710173164</v>
      </c>
      <c r="CL181" s="46"/>
      <c r="CM181" s="46">
        <f t="shared" si="151"/>
        <v>0.12641365713371813</v>
      </c>
      <c r="CN181" s="22"/>
    </row>
    <row r="182" spans="1:92">
      <c r="A182" s="42">
        <v>1486</v>
      </c>
      <c r="B182" s="22"/>
      <c r="C182" s="34">
        <v>3.3</v>
      </c>
      <c r="D182" s="34">
        <v>7.67</v>
      </c>
      <c r="E182" s="22"/>
      <c r="F182" s="34">
        <v>2.59</v>
      </c>
      <c r="G182" s="34">
        <v>1.93</v>
      </c>
      <c r="H182" s="22"/>
      <c r="I182" s="34">
        <v>0.2</v>
      </c>
      <c r="J182" s="22"/>
      <c r="K182" s="22"/>
      <c r="L182" s="22"/>
      <c r="M182" s="34">
        <v>7.91</v>
      </c>
      <c r="N182" s="22"/>
      <c r="O182" s="34">
        <v>2.34</v>
      </c>
      <c r="P182" s="22"/>
      <c r="Q182" s="22"/>
      <c r="R182" s="22"/>
      <c r="S182" s="22"/>
      <c r="T182" s="22"/>
      <c r="U182" s="22"/>
      <c r="V182" s="22"/>
      <c r="W182" s="34">
        <v>1.32</v>
      </c>
      <c r="X182" s="22"/>
      <c r="Y182" s="34">
        <v>4.29</v>
      </c>
      <c r="Z182" s="22"/>
      <c r="AA182" s="22"/>
      <c r="AB182" s="34">
        <v>10.35</v>
      </c>
      <c r="AC182" s="34">
        <v>7.67</v>
      </c>
      <c r="AD182" s="34">
        <v>4.72</v>
      </c>
      <c r="AE182" s="34">
        <v>0.66</v>
      </c>
      <c r="AF182" s="34"/>
      <c r="AG182" s="47">
        <f t="shared" si="161"/>
        <v>0.14849999999999999</v>
      </c>
      <c r="AH182" s="47">
        <f t="shared" si="162"/>
        <v>0.11654999999999999</v>
      </c>
      <c r="AI182" s="47">
        <f t="shared" si="163"/>
        <v>8.6850000000000011E-2</v>
      </c>
      <c r="AJ182" s="46"/>
      <c r="AK182" s="47">
        <f t="shared" si="164"/>
        <v>0.34515000000000001</v>
      </c>
      <c r="AL182" s="46"/>
      <c r="AM182" s="47">
        <f t="shared" si="157"/>
        <v>46.574999999999996</v>
      </c>
      <c r="AN182" s="47">
        <f t="shared" si="157"/>
        <v>34.515000000000001</v>
      </c>
      <c r="AO182" s="47">
        <f t="shared" si="157"/>
        <v>21.24</v>
      </c>
      <c r="AP182" s="47">
        <f t="shared" si="119"/>
        <v>0.9</v>
      </c>
      <c r="AQ182" s="47">
        <f t="shared" si="120"/>
        <v>0</v>
      </c>
      <c r="AR182" s="47">
        <f t="shared" si="121"/>
        <v>0</v>
      </c>
      <c r="AS182" s="47">
        <f t="shared" si="122"/>
        <v>0</v>
      </c>
      <c r="AT182" s="47">
        <f t="shared" si="123"/>
        <v>0.35594999999999999</v>
      </c>
      <c r="AU182" s="47">
        <f t="shared" si="124"/>
        <v>0</v>
      </c>
      <c r="AV182" s="47">
        <f t="shared" si="125"/>
        <v>10.53</v>
      </c>
      <c r="AW182" s="47">
        <f t="shared" si="126"/>
        <v>0</v>
      </c>
      <c r="AX182" s="47">
        <f t="shared" si="127"/>
        <v>0</v>
      </c>
      <c r="AY182" s="47">
        <f t="shared" si="128"/>
        <v>0</v>
      </c>
      <c r="AZ182" s="47">
        <f t="shared" si="129"/>
        <v>0</v>
      </c>
      <c r="BA182" s="47">
        <f t="shared" si="130"/>
        <v>0</v>
      </c>
      <c r="BB182" s="47">
        <f t="shared" si="131"/>
        <v>0</v>
      </c>
      <c r="BC182" s="47">
        <f t="shared" si="132"/>
        <v>0</v>
      </c>
      <c r="BD182" s="47">
        <f t="shared" si="133"/>
        <v>5.94</v>
      </c>
      <c r="BE182" s="47">
        <f t="shared" si="134"/>
        <v>0</v>
      </c>
      <c r="BF182" s="47">
        <f t="shared" si="135"/>
        <v>0.19305</v>
      </c>
      <c r="BG182" s="47">
        <f t="shared" si="136"/>
        <v>0</v>
      </c>
      <c r="BH182" s="47">
        <f t="shared" si="137"/>
        <v>0</v>
      </c>
      <c r="BI182" s="47">
        <v>0</v>
      </c>
      <c r="BJ182" s="47">
        <f t="shared" si="138"/>
        <v>2.97</v>
      </c>
      <c r="BK182" s="22"/>
      <c r="BL182" s="47">
        <f t="shared" si="165"/>
        <v>0.34515000000000001</v>
      </c>
      <c r="BM182" s="47">
        <f t="shared" si="167"/>
        <v>0.35594999999999999</v>
      </c>
      <c r="BN182" s="47">
        <f t="shared" si="114"/>
        <v>0.9</v>
      </c>
      <c r="BO182" s="47">
        <v>2.8</v>
      </c>
      <c r="BP182" s="47">
        <f t="shared" si="147"/>
        <v>0.9</v>
      </c>
      <c r="BQ182" s="47">
        <v>5.7000000000000002E-2</v>
      </c>
      <c r="BR182" s="47">
        <v>0.25</v>
      </c>
      <c r="BS182" s="47">
        <v>5.4</v>
      </c>
      <c r="BT182" s="47">
        <f t="shared" si="144"/>
        <v>0</v>
      </c>
      <c r="BU182" s="47">
        <f t="shared" si="146"/>
        <v>10.53</v>
      </c>
      <c r="BV182" s="47">
        <v>0.38</v>
      </c>
      <c r="BW182" s="47">
        <f t="shared" si="145"/>
        <v>0</v>
      </c>
      <c r="BX182" s="47">
        <f t="shared" si="158"/>
        <v>3.1363326197484618</v>
      </c>
      <c r="BY182" s="47">
        <f t="shared" si="139"/>
        <v>21.24</v>
      </c>
      <c r="BZ182" s="47">
        <f t="shared" si="159"/>
        <v>2.97</v>
      </c>
      <c r="CA182" s="47">
        <f t="shared" si="148"/>
        <v>2.8</v>
      </c>
      <c r="CB182" s="47">
        <f t="shared" si="140"/>
        <v>5.4</v>
      </c>
      <c r="CC182" s="47">
        <v>0.01</v>
      </c>
      <c r="CD182" s="47">
        <f t="shared" ref="CD182:CD188" si="168">BD182/1000</f>
        <v>5.94E-3</v>
      </c>
      <c r="CE182" s="47">
        <v>3.8E-3</v>
      </c>
      <c r="CF182" s="47">
        <f t="shared" si="141"/>
        <v>0.19305</v>
      </c>
      <c r="CG182" s="47">
        <f t="shared" si="166"/>
        <v>1.1377245508982037</v>
      </c>
      <c r="CH182" s="47">
        <f t="shared" si="142"/>
        <v>1.1319900384876613</v>
      </c>
      <c r="CI182" s="46"/>
      <c r="CJ182" s="46"/>
      <c r="CK182" s="47">
        <f t="shared" si="149"/>
        <v>0.59316586519948755</v>
      </c>
      <c r="CL182" s="46"/>
      <c r="CM182" s="46">
        <f t="shared" si="151"/>
        <v>0.13181463671099725</v>
      </c>
      <c r="CN182" s="22"/>
    </row>
    <row r="183" spans="1:92">
      <c r="A183" s="42">
        <v>1487</v>
      </c>
      <c r="B183" s="22"/>
      <c r="C183" s="34">
        <v>2.92</v>
      </c>
      <c r="D183" s="34">
        <v>7</v>
      </c>
      <c r="E183" s="22"/>
      <c r="F183" s="34">
        <v>2.5499999999999998</v>
      </c>
      <c r="G183" s="34">
        <v>1.37</v>
      </c>
      <c r="H183" s="34">
        <v>1.1299999999999999</v>
      </c>
      <c r="I183" s="34">
        <v>0.2</v>
      </c>
      <c r="J183" s="22"/>
      <c r="K183" s="22"/>
      <c r="L183" s="22"/>
      <c r="M183" s="34">
        <v>3.3</v>
      </c>
      <c r="N183" s="22"/>
      <c r="O183" s="34">
        <v>2.34</v>
      </c>
      <c r="P183" s="22"/>
      <c r="Q183" s="22"/>
      <c r="R183" s="22"/>
      <c r="S183" s="22"/>
      <c r="T183" s="22"/>
      <c r="U183" s="22"/>
      <c r="V183" s="34">
        <v>0.18</v>
      </c>
      <c r="W183" s="34">
        <v>1.32</v>
      </c>
      <c r="X183" s="22"/>
      <c r="Y183" s="34">
        <v>3.52</v>
      </c>
      <c r="Z183" s="22"/>
      <c r="AA183" s="22"/>
      <c r="AB183" s="34">
        <v>10.35</v>
      </c>
      <c r="AC183" s="34">
        <v>7.67</v>
      </c>
      <c r="AD183" s="34">
        <v>4.72</v>
      </c>
      <c r="AE183" s="34">
        <v>0.66</v>
      </c>
      <c r="AF183" s="34"/>
      <c r="AG183" s="47">
        <f t="shared" si="161"/>
        <v>0.13140000000000002</v>
      </c>
      <c r="AH183" s="47">
        <f t="shared" si="162"/>
        <v>0.11474999999999999</v>
      </c>
      <c r="AI183" s="47">
        <f t="shared" si="163"/>
        <v>6.165000000000001E-2</v>
      </c>
      <c r="AJ183" s="47">
        <f>4.5*H183/100</f>
        <v>5.0849999999999992E-2</v>
      </c>
      <c r="AK183" s="47">
        <f t="shared" si="164"/>
        <v>0.315</v>
      </c>
      <c r="AL183" s="46"/>
      <c r="AM183" s="47">
        <f t="shared" si="157"/>
        <v>46.574999999999996</v>
      </c>
      <c r="AN183" s="47">
        <f t="shared" si="157"/>
        <v>34.515000000000001</v>
      </c>
      <c r="AO183" s="47">
        <f t="shared" si="157"/>
        <v>21.24</v>
      </c>
      <c r="AP183" s="47">
        <f t="shared" si="119"/>
        <v>0.9</v>
      </c>
      <c r="AQ183" s="47">
        <f t="shared" si="120"/>
        <v>0</v>
      </c>
      <c r="AR183" s="47">
        <f t="shared" si="121"/>
        <v>0</v>
      </c>
      <c r="AS183" s="47">
        <f t="shared" si="122"/>
        <v>0</v>
      </c>
      <c r="AT183" s="47">
        <f t="shared" si="123"/>
        <v>0.14849999999999999</v>
      </c>
      <c r="AU183" s="47">
        <f t="shared" si="124"/>
        <v>0</v>
      </c>
      <c r="AV183" s="47">
        <f t="shared" si="125"/>
        <v>10.53</v>
      </c>
      <c r="AW183" s="47">
        <f t="shared" si="126"/>
        <v>0</v>
      </c>
      <c r="AX183" s="47">
        <f t="shared" si="127"/>
        <v>0</v>
      </c>
      <c r="AY183" s="47">
        <f t="shared" si="128"/>
        <v>0</v>
      </c>
      <c r="AZ183" s="47">
        <f t="shared" si="129"/>
        <v>0</v>
      </c>
      <c r="BA183" s="47">
        <f t="shared" si="130"/>
        <v>0</v>
      </c>
      <c r="BB183" s="47">
        <f t="shared" si="131"/>
        <v>0</v>
      </c>
      <c r="BC183" s="47">
        <f t="shared" si="132"/>
        <v>0.80999999999999994</v>
      </c>
      <c r="BD183" s="47">
        <f t="shared" si="133"/>
        <v>5.94</v>
      </c>
      <c r="BE183" s="47">
        <f t="shared" si="134"/>
        <v>0</v>
      </c>
      <c r="BF183" s="47">
        <f t="shared" si="135"/>
        <v>0.15839999999999999</v>
      </c>
      <c r="BG183" s="47">
        <f t="shared" si="136"/>
        <v>0</v>
      </c>
      <c r="BH183" s="47">
        <f t="shared" si="137"/>
        <v>0</v>
      </c>
      <c r="BI183" s="47">
        <v>0</v>
      </c>
      <c r="BJ183" s="47">
        <f t="shared" si="138"/>
        <v>2.97</v>
      </c>
      <c r="BK183" s="22"/>
      <c r="BL183" s="47">
        <f t="shared" si="165"/>
        <v>0.315</v>
      </c>
      <c r="BM183" s="47">
        <f t="shared" si="167"/>
        <v>0.14849999999999999</v>
      </c>
      <c r="BN183" s="47">
        <f t="shared" si="114"/>
        <v>0.9</v>
      </c>
      <c r="BO183" s="47">
        <v>2.8</v>
      </c>
      <c r="BP183" s="47">
        <f t="shared" si="147"/>
        <v>0.9</v>
      </c>
      <c r="BQ183" s="47">
        <v>5.7000000000000002E-2</v>
      </c>
      <c r="BR183" s="47">
        <v>0.25</v>
      </c>
      <c r="BS183" s="47">
        <v>5.4</v>
      </c>
      <c r="BT183" s="47">
        <f t="shared" si="144"/>
        <v>0</v>
      </c>
      <c r="BU183" s="47">
        <f t="shared" si="146"/>
        <v>10.53</v>
      </c>
      <c r="BV183" s="47">
        <v>0.38</v>
      </c>
      <c r="BW183" s="47">
        <f t="shared" si="145"/>
        <v>0.80999999999999994</v>
      </c>
      <c r="BX183" s="47">
        <f t="shared" si="158"/>
        <v>3.1222437784318977</v>
      </c>
      <c r="BY183" s="47">
        <f t="shared" si="139"/>
        <v>21.24</v>
      </c>
      <c r="BZ183" s="47">
        <f t="shared" si="159"/>
        <v>2.97</v>
      </c>
      <c r="CA183" s="47">
        <f t="shared" si="148"/>
        <v>2.8</v>
      </c>
      <c r="CB183" s="47">
        <f t="shared" si="140"/>
        <v>5.4</v>
      </c>
      <c r="CC183" s="47">
        <v>0.01</v>
      </c>
      <c r="CD183" s="47">
        <f t="shared" si="168"/>
        <v>5.94E-3</v>
      </c>
      <c r="CE183" s="47">
        <v>3.8E-3</v>
      </c>
      <c r="CF183" s="47">
        <f t="shared" si="141"/>
        <v>0.15839999999999999</v>
      </c>
      <c r="CG183" s="47">
        <f t="shared" si="166"/>
        <v>1.1377245508982037</v>
      </c>
      <c r="CH183" s="47">
        <f t="shared" si="142"/>
        <v>1.1319900384876613</v>
      </c>
      <c r="CI183" s="46"/>
      <c r="CJ183" s="46"/>
      <c r="CK183" s="47">
        <f t="shared" si="149"/>
        <v>0.55385186335739189</v>
      </c>
      <c r="CL183" s="46"/>
      <c r="CM183" s="46">
        <f t="shared" si="151"/>
        <v>0.1230781918571982</v>
      </c>
      <c r="CN183" s="22"/>
    </row>
    <row r="184" spans="1:92">
      <c r="A184" s="42">
        <v>1488</v>
      </c>
      <c r="B184" s="22"/>
      <c r="C184" s="34">
        <v>3.35</v>
      </c>
      <c r="D184" s="34">
        <v>7.67</v>
      </c>
      <c r="E184" s="22"/>
      <c r="F184" s="34">
        <v>2.31</v>
      </c>
      <c r="G184" s="34">
        <v>1.55</v>
      </c>
      <c r="H184" s="34">
        <v>1.21</v>
      </c>
      <c r="I184" s="34">
        <v>0.2</v>
      </c>
      <c r="J184" s="22"/>
      <c r="K184" s="22"/>
      <c r="L184" s="22"/>
      <c r="M184" s="34">
        <v>9.1999999999999993</v>
      </c>
      <c r="N184" s="22"/>
      <c r="O184" s="34">
        <v>2.34</v>
      </c>
      <c r="P184" s="22"/>
      <c r="Q184" s="22"/>
      <c r="R184" s="22"/>
      <c r="S184" s="22"/>
      <c r="T184" s="22"/>
      <c r="U184" s="22"/>
      <c r="V184" s="34">
        <v>0.18</v>
      </c>
      <c r="W184" s="34">
        <v>1.32</v>
      </c>
      <c r="X184" s="22"/>
      <c r="Y184" s="22"/>
      <c r="Z184" s="34">
        <v>0.22</v>
      </c>
      <c r="AA184" s="22"/>
      <c r="AB184" s="34">
        <v>10.35</v>
      </c>
      <c r="AC184" s="34">
        <v>7.67</v>
      </c>
      <c r="AD184" s="34">
        <v>4.72</v>
      </c>
      <c r="AE184" s="34">
        <v>0.66</v>
      </c>
      <c r="AF184" s="34"/>
      <c r="AG184" s="47">
        <f t="shared" si="161"/>
        <v>0.15075000000000002</v>
      </c>
      <c r="AH184" s="47">
        <f t="shared" si="162"/>
        <v>0.10395</v>
      </c>
      <c r="AI184" s="47">
        <f t="shared" si="163"/>
        <v>6.9750000000000006E-2</v>
      </c>
      <c r="AJ184" s="47">
        <f>4.5*H184/100</f>
        <v>5.4450000000000005E-2</v>
      </c>
      <c r="AK184" s="47">
        <f t="shared" si="164"/>
        <v>0.34515000000000001</v>
      </c>
      <c r="AL184" s="46"/>
      <c r="AM184" s="47">
        <f t="shared" si="157"/>
        <v>46.574999999999996</v>
      </c>
      <c r="AN184" s="47">
        <f t="shared" si="157"/>
        <v>34.515000000000001</v>
      </c>
      <c r="AO184" s="47">
        <f t="shared" si="157"/>
        <v>21.24</v>
      </c>
      <c r="AP184" s="47">
        <f t="shared" si="119"/>
        <v>0.9</v>
      </c>
      <c r="AQ184" s="47">
        <f t="shared" si="120"/>
        <v>0</v>
      </c>
      <c r="AR184" s="47">
        <f t="shared" si="121"/>
        <v>0</v>
      </c>
      <c r="AS184" s="47">
        <f t="shared" si="122"/>
        <v>0</v>
      </c>
      <c r="AT184" s="47">
        <f t="shared" si="123"/>
        <v>0.41399999999999998</v>
      </c>
      <c r="AU184" s="47">
        <f t="shared" si="124"/>
        <v>0</v>
      </c>
      <c r="AV184" s="47">
        <f t="shared" si="125"/>
        <v>10.53</v>
      </c>
      <c r="AW184" s="47">
        <f t="shared" si="126"/>
        <v>0</v>
      </c>
      <c r="AX184" s="47">
        <f t="shared" si="127"/>
        <v>0</v>
      </c>
      <c r="AY184" s="47">
        <f t="shared" si="128"/>
        <v>0</v>
      </c>
      <c r="AZ184" s="47">
        <f t="shared" si="129"/>
        <v>0</v>
      </c>
      <c r="BA184" s="47">
        <f t="shared" si="130"/>
        <v>0</v>
      </c>
      <c r="BB184" s="47">
        <f t="shared" si="131"/>
        <v>0</v>
      </c>
      <c r="BC184" s="47">
        <f t="shared" si="132"/>
        <v>0.80999999999999994</v>
      </c>
      <c r="BD184" s="47">
        <f t="shared" si="133"/>
        <v>5.94</v>
      </c>
      <c r="BE184" s="47">
        <f t="shared" si="134"/>
        <v>0</v>
      </c>
      <c r="BF184" s="47">
        <f t="shared" si="135"/>
        <v>0</v>
      </c>
      <c r="BG184" s="47">
        <f t="shared" si="136"/>
        <v>9.8999999999999991E-3</v>
      </c>
      <c r="BH184" s="47">
        <f t="shared" si="137"/>
        <v>0</v>
      </c>
      <c r="BI184" s="47">
        <v>0</v>
      </c>
      <c r="BJ184" s="47">
        <f t="shared" si="138"/>
        <v>2.97</v>
      </c>
      <c r="BK184" s="22"/>
      <c r="BL184" s="47">
        <f t="shared" si="165"/>
        <v>0.34515000000000001</v>
      </c>
      <c r="BM184" s="47">
        <f t="shared" si="167"/>
        <v>0.41399999999999998</v>
      </c>
      <c r="BN184" s="47">
        <f t="shared" si="114"/>
        <v>0.9</v>
      </c>
      <c r="BO184" s="47">
        <v>2.8</v>
      </c>
      <c r="BP184" s="47">
        <f t="shared" si="147"/>
        <v>0.9</v>
      </c>
      <c r="BQ184" s="47">
        <v>5.7000000000000002E-2</v>
      </c>
      <c r="BR184" s="47">
        <v>0.25</v>
      </c>
      <c r="BS184" s="47">
        <v>5.4</v>
      </c>
      <c r="BT184" s="47">
        <f t="shared" si="144"/>
        <v>0</v>
      </c>
      <c r="BU184" s="47">
        <f t="shared" si="146"/>
        <v>10.53</v>
      </c>
      <c r="BV184" s="47">
        <v>0.38</v>
      </c>
      <c r="BW184" s="47">
        <f t="shared" si="145"/>
        <v>0.80999999999999994</v>
      </c>
      <c r="BX184" s="47">
        <f t="shared" si="158"/>
        <v>3.1081549371153336</v>
      </c>
      <c r="BY184" s="47">
        <f t="shared" si="139"/>
        <v>21.24</v>
      </c>
      <c r="BZ184" s="47">
        <f t="shared" si="159"/>
        <v>2.97</v>
      </c>
      <c r="CA184" s="47">
        <f t="shared" si="148"/>
        <v>2.8</v>
      </c>
      <c r="CB184" s="47">
        <f t="shared" si="140"/>
        <v>5.4</v>
      </c>
      <c r="CC184" s="47">
        <f>BG184</f>
        <v>9.8999999999999991E-3</v>
      </c>
      <c r="CD184" s="47">
        <f t="shared" si="168"/>
        <v>5.94E-3</v>
      </c>
      <c r="CE184" s="47">
        <v>3.8E-3</v>
      </c>
      <c r="CF184" s="47">
        <f t="shared" si="141"/>
        <v>0</v>
      </c>
      <c r="CG184" s="47">
        <f t="shared" si="166"/>
        <v>1.1377245508982037</v>
      </c>
      <c r="CH184" s="47">
        <f t="shared" si="142"/>
        <v>1.1206701381027846</v>
      </c>
      <c r="CI184" s="46"/>
      <c r="CJ184" s="46"/>
      <c r="CK184" s="47">
        <f t="shared" si="149"/>
        <v>0.60026479689523793</v>
      </c>
      <c r="CL184" s="46"/>
      <c r="CM184" s="46">
        <f t="shared" si="151"/>
        <v>0.13339217708783066</v>
      </c>
      <c r="CN184" s="22"/>
    </row>
    <row r="185" spans="1:92">
      <c r="A185" s="42">
        <v>1489</v>
      </c>
      <c r="B185" s="22"/>
      <c r="C185" s="34">
        <v>3.78</v>
      </c>
      <c r="D185" s="34">
        <v>8.5</v>
      </c>
      <c r="E185" s="22"/>
      <c r="F185" s="34">
        <v>3.01</v>
      </c>
      <c r="G185" s="34">
        <v>2.2599999999999998</v>
      </c>
      <c r="H185" s="22"/>
      <c r="I185" s="34">
        <v>0.2</v>
      </c>
      <c r="J185" s="22"/>
      <c r="K185" s="22"/>
      <c r="L185" s="22"/>
      <c r="M185" s="34">
        <v>8.4700000000000006</v>
      </c>
      <c r="N185" s="22"/>
      <c r="O185" s="34">
        <v>2.34</v>
      </c>
      <c r="P185" s="22"/>
      <c r="Q185" s="22"/>
      <c r="R185" s="22"/>
      <c r="S185" s="22"/>
      <c r="T185" s="34">
        <v>1.21</v>
      </c>
      <c r="U185" s="34">
        <v>0.7</v>
      </c>
      <c r="V185" s="34">
        <v>0.14000000000000001</v>
      </c>
      <c r="W185" s="34">
        <v>1.32</v>
      </c>
      <c r="X185" s="22"/>
      <c r="Y185" s="22"/>
      <c r="Z185" s="22"/>
      <c r="AA185" s="22"/>
      <c r="AB185" s="34">
        <v>10.35</v>
      </c>
      <c r="AC185" s="34">
        <v>7.67</v>
      </c>
      <c r="AD185" s="34">
        <v>4.72</v>
      </c>
      <c r="AE185" s="34">
        <v>0.66</v>
      </c>
      <c r="AF185" s="34"/>
      <c r="AG185" s="47">
        <f t="shared" si="161"/>
        <v>0.17009999999999997</v>
      </c>
      <c r="AH185" s="47">
        <f t="shared" si="162"/>
        <v>0.13544999999999999</v>
      </c>
      <c r="AI185" s="47">
        <f t="shared" si="163"/>
        <v>0.10169999999999998</v>
      </c>
      <c r="AJ185" s="46"/>
      <c r="AK185" s="47">
        <f t="shared" si="164"/>
        <v>0.38250000000000001</v>
      </c>
      <c r="AL185" s="46"/>
      <c r="AM185" s="47">
        <f t="shared" si="157"/>
        <v>46.574999999999996</v>
      </c>
      <c r="AN185" s="47">
        <f t="shared" si="157"/>
        <v>34.515000000000001</v>
      </c>
      <c r="AO185" s="47">
        <f t="shared" si="157"/>
        <v>21.24</v>
      </c>
      <c r="AP185" s="47">
        <f t="shared" si="119"/>
        <v>0.9</v>
      </c>
      <c r="AQ185" s="47">
        <f t="shared" si="120"/>
        <v>0</v>
      </c>
      <c r="AR185" s="47">
        <f t="shared" si="121"/>
        <v>0</v>
      </c>
      <c r="AS185" s="47">
        <f t="shared" si="122"/>
        <v>0</v>
      </c>
      <c r="AT185" s="47">
        <f t="shared" si="123"/>
        <v>0.38115000000000004</v>
      </c>
      <c r="AU185" s="47">
        <f t="shared" si="124"/>
        <v>0</v>
      </c>
      <c r="AV185" s="47">
        <f t="shared" si="125"/>
        <v>10.53</v>
      </c>
      <c r="AW185" s="47">
        <f t="shared" si="126"/>
        <v>0</v>
      </c>
      <c r="AX185" s="47">
        <f t="shared" si="127"/>
        <v>0</v>
      </c>
      <c r="AY185" s="47">
        <f t="shared" si="128"/>
        <v>0</v>
      </c>
      <c r="AZ185" s="47">
        <f t="shared" si="129"/>
        <v>0</v>
      </c>
      <c r="BA185" s="47">
        <f t="shared" si="130"/>
        <v>5.4450000000000005E-2</v>
      </c>
      <c r="BB185" s="47">
        <f t="shared" si="131"/>
        <v>3.15</v>
      </c>
      <c r="BC185" s="47">
        <f t="shared" si="132"/>
        <v>0.63000000000000012</v>
      </c>
      <c r="BD185" s="47">
        <f t="shared" si="133"/>
        <v>5.94</v>
      </c>
      <c r="BE185" s="47">
        <f t="shared" si="134"/>
        <v>0</v>
      </c>
      <c r="BF185" s="47">
        <f t="shared" si="135"/>
        <v>0</v>
      </c>
      <c r="BG185" s="47">
        <f t="shared" si="136"/>
        <v>0</v>
      </c>
      <c r="BH185" s="47">
        <f t="shared" si="137"/>
        <v>0</v>
      </c>
      <c r="BI185" s="47">
        <v>0</v>
      </c>
      <c r="BJ185" s="47">
        <f t="shared" si="138"/>
        <v>2.97</v>
      </c>
      <c r="BK185" s="22"/>
      <c r="BL185" s="47">
        <f t="shared" si="165"/>
        <v>0.38250000000000001</v>
      </c>
      <c r="BM185" s="47">
        <f t="shared" si="167"/>
        <v>0.38115000000000004</v>
      </c>
      <c r="BN185" s="47">
        <f t="shared" si="114"/>
        <v>0.9</v>
      </c>
      <c r="BO185" s="47">
        <f>BB185</f>
        <v>3.15</v>
      </c>
      <c r="BP185" s="47">
        <f t="shared" si="147"/>
        <v>0.9</v>
      </c>
      <c r="BQ185" s="47">
        <f>BA185</f>
        <v>5.4450000000000005E-2</v>
      </c>
      <c r="BR185" s="47">
        <v>0.25</v>
      </c>
      <c r="BS185" s="47">
        <v>5.4</v>
      </c>
      <c r="BT185" s="47">
        <f t="shared" si="144"/>
        <v>0</v>
      </c>
      <c r="BU185" s="47">
        <f t="shared" si="146"/>
        <v>10.53</v>
      </c>
      <c r="BV185" s="47">
        <v>0.38</v>
      </c>
      <c r="BW185" s="47">
        <f t="shared" si="145"/>
        <v>0.63000000000000012</v>
      </c>
      <c r="BX185" s="47">
        <f t="shared" si="158"/>
        <v>3.0940660957987696</v>
      </c>
      <c r="BY185" s="47">
        <f t="shared" si="139"/>
        <v>21.24</v>
      </c>
      <c r="BZ185" s="47">
        <f t="shared" si="159"/>
        <v>2.97</v>
      </c>
      <c r="CA185" s="47">
        <f t="shared" si="148"/>
        <v>3.15</v>
      </c>
      <c r="CB185" s="47">
        <f t="shared" si="140"/>
        <v>5.4</v>
      </c>
      <c r="CC185" s="47">
        <v>0.01</v>
      </c>
      <c r="CD185" s="47">
        <f t="shared" si="168"/>
        <v>5.94E-3</v>
      </c>
      <c r="CE185" s="47">
        <v>3.8E-3</v>
      </c>
      <c r="CF185" s="47">
        <f t="shared" si="141"/>
        <v>0</v>
      </c>
      <c r="CG185" s="47">
        <f t="shared" si="166"/>
        <v>1.1377245508982037</v>
      </c>
      <c r="CH185" s="47">
        <f t="shared" si="142"/>
        <v>1.1319900384876613</v>
      </c>
      <c r="CI185" s="46"/>
      <c r="CJ185" s="46"/>
      <c r="CK185" s="47">
        <f t="shared" si="149"/>
        <v>0.61870367783541869</v>
      </c>
      <c r="CL185" s="46"/>
      <c r="CM185" s="46">
        <f t="shared" si="151"/>
        <v>0.1374897061856486</v>
      </c>
      <c r="CN185" s="22"/>
    </row>
    <row r="186" spans="1:92">
      <c r="A186" s="42">
        <v>1490</v>
      </c>
      <c r="B186" s="22"/>
      <c r="C186" s="34">
        <v>4.93</v>
      </c>
      <c r="D186" s="34">
        <v>10</v>
      </c>
      <c r="E186" s="22"/>
      <c r="F186" s="34">
        <v>3.64</v>
      </c>
      <c r="G186" s="34">
        <v>2.1800000000000002</v>
      </c>
      <c r="H186" s="34">
        <v>1.61</v>
      </c>
      <c r="I186" s="34">
        <v>0.2</v>
      </c>
      <c r="J186" s="22"/>
      <c r="K186" s="22"/>
      <c r="L186" s="22"/>
      <c r="M186" s="22"/>
      <c r="N186" s="22"/>
      <c r="O186" s="34">
        <v>2.34</v>
      </c>
      <c r="P186" s="22"/>
      <c r="Q186" s="34">
        <v>0.4</v>
      </c>
      <c r="R186" s="22"/>
      <c r="S186" s="22"/>
      <c r="T186" s="22"/>
      <c r="U186" s="22"/>
      <c r="V186" s="34">
        <v>0.18</v>
      </c>
      <c r="W186" s="34">
        <v>1.26</v>
      </c>
      <c r="X186" s="22"/>
      <c r="Y186" s="22"/>
      <c r="Z186" s="34">
        <v>0.26</v>
      </c>
      <c r="AA186" s="22"/>
      <c r="AB186" s="34">
        <v>10.35</v>
      </c>
      <c r="AC186" s="34">
        <v>7.67</v>
      </c>
      <c r="AD186" s="34">
        <v>4.72</v>
      </c>
      <c r="AE186" s="34">
        <v>0.66</v>
      </c>
      <c r="AF186" s="34"/>
      <c r="AG186" s="47">
        <f t="shared" si="161"/>
        <v>0.22184999999999999</v>
      </c>
      <c r="AH186" s="47">
        <f t="shared" si="162"/>
        <v>0.1638</v>
      </c>
      <c r="AI186" s="47">
        <f t="shared" si="163"/>
        <v>9.8100000000000007E-2</v>
      </c>
      <c r="AJ186" s="47">
        <f t="shared" ref="AJ186:AJ192" si="169">4.5*H186/100</f>
        <v>7.2450000000000001E-2</v>
      </c>
      <c r="AK186" s="47">
        <f t="shared" si="164"/>
        <v>0.45</v>
      </c>
      <c r="AL186" s="46"/>
      <c r="AM186" s="47">
        <f t="shared" si="157"/>
        <v>46.574999999999996</v>
      </c>
      <c r="AN186" s="47">
        <f t="shared" si="157"/>
        <v>34.515000000000001</v>
      </c>
      <c r="AO186" s="47">
        <f t="shared" si="157"/>
        <v>21.24</v>
      </c>
      <c r="AP186" s="47">
        <f t="shared" si="119"/>
        <v>0.9</v>
      </c>
      <c r="AQ186" s="47">
        <f t="shared" si="120"/>
        <v>0</v>
      </c>
      <c r="AR186" s="47">
        <f t="shared" si="121"/>
        <v>0</v>
      </c>
      <c r="AS186" s="47">
        <f t="shared" si="122"/>
        <v>0</v>
      </c>
      <c r="AT186" s="47">
        <f t="shared" si="123"/>
        <v>0</v>
      </c>
      <c r="AU186" s="47">
        <f t="shared" si="124"/>
        <v>0</v>
      </c>
      <c r="AV186" s="47">
        <f t="shared" si="125"/>
        <v>10.53</v>
      </c>
      <c r="AW186" s="47">
        <f t="shared" si="126"/>
        <v>0</v>
      </c>
      <c r="AX186" s="47">
        <f t="shared" si="127"/>
        <v>1.8</v>
      </c>
      <c r="AY186" s="47">
        <f t="shared" si="128"/>
        <v>0</v>
      </c>
      <c r="AZ186" s="47">
        <f t="shared" si="129"/>
        <v>0</v>
      </c>
      <c r="BA186" s="47">
        <f t="shared" si="130"/>
        <v>0</v>
      </c>
      <c r="BB186" s="47">
        <f t="shared" si="131"/>
        <v>0</v>
      </c>
      <c r="BC186" s="47">
        <f t="shared" si="132"/>
        <v>0.80999999999999994</v>
      </c>
      <c r="BD186" s="47">
        <f t="shared" si="133"/>
        <v>5.67</v>
      </c>
      <c r="BE186" s="47">
        <f t="shared" si="134"/>
        <v>0</v>
      </c>
      <c r="BF186" s="47">
        <f t="shared" si="135"/>
        <v>0</v>
      </c>
      <c r="BG186" s="47">
        <f t="shared" si="136"/>
        <v>1.1699999999999999E-2</v>
      </c>
      <c r="BH186" s="47">
        <f t="shared" si="137"/>
        <v>0</v>
      </c>
      <c r="BI186" s="47">
        <v>0</v>
      </c>
      <c r="BJ186" s="47">
        <f t="shared" si="138"/>
        <v>2.97</v>
      </c>
      <c r="BK186" s="22"/>
      <c r="BL186" s="47">
        <f t="shared" si="165"/>
        <v>0.45</v>
      </c>
      <c r="BM186" s="47">
        <v>0.26</v>
      </c>
      <c r="BN186" s="47">
        <f t="shared" ref="BN186:BN249" si="170">AP186</f>
        <v>0.9</v>
      </c>
      <c r="BO186" s="47">
        <v>2.8</v>
      </c>
      <c r="BP186" s="47">
        <f t="shared" si="147"/>
        <v>0.9</v>
      </c>
      <c r="BQ186" s="47">
        <v>4.8000000000000001E-2</v>
      </c>
      <c r="BR186" s="47">
        <v>0.25</v>
      </c>
      <c r="BS186" s="47">
        <v>5.4</v>
      </c>
      <c r="BT186" s="47">
        <f t="shared" si="144"/>
        <v>0</v>
      </c>
      <c r="BU186" s="47">
        <f t="shared" si="146"/>
        <v>10.53</v>
      </c>
      <c r="BV186" s="47">
        <v>0.38</v>
      </c>
      <c r="BW186" s="47">
        <f t="shared" si="145"/>
        <v>0.80999999999999994</v>
      </c>
      <c r="BX186" s="47">
        <f t="shared" si="158"/>
        <v>3.0799772544822055</v>
      </c>
      <c r="BY186" s="47">
        <f t="shared" si="139"/>
        <v>21.24</v>
      </c>
      <c r="BZ186" s="47">
        <f t="shared" si="159"/>
        <v>2.97</v>
      </c>
      <c r="CA186" s="47">
        <f t="shared" si="148"/>
        <v>2.8</v>
      </c>
      <c r="CB186" s="47">
        <f t="shared" si="140"/>
        <v>5.4</v>
      </c>
      <c r="CC186" s="47">
        <f>BG186</f>
        <v>1.1699999999999999E-2</v>
      </c>
      <c r="CD186" s="47">
        <f t="shared" si="168"/>
        <v>5.6699999999999997E-3</v>
      </c>
      <c r="CE186" s="47">
        <v>3.8E-3</v>
      </c>
      <c r="CF186" s="47">
        <f t="shared" si="141"/>
        <v>0</v>
      </c>
      <c r="CG186" s="47">
        <f t="shared" si="166"/>
        <v>1.1377245508982037</v>
      </c>
      <c r="CH186" s="47">
        <f t="shared" si="142"/>
        <v>1.3244283450305636</v>
      </c>
      <c r="CI186" s="46"/>
      <c r="CJ186" s="46"/>
      <c r="CK186" s="47">
        <f t="shared" si="149"/>
        <v>0.62565276813092685</v>
      </c>
      <c r="CL186" s="46"/>
      <c r="CM186" s="46">
        <f t="shared" si="151"/>
        <v>0.13903394847353931</v>
      </c>
      <c r="CN186" s="22"/>
    </row>
    <row r="187" spans="1:92">
      <c r="A187" s="42">
        <v>1491</v>
      </c>
      <c r="B187" s="22"/>
      <c r="C187" s="34">
        <v>5.24</v>
      </c>
      <c r="D187" s="34">
        <v>10.67</v>
      </c>
      <c r="E187" s="22"/>
      <c r="F187" s="34">
        <v>4.6399999999999997</v>
      </c>
      <c r="G187" s="34">
        <v>3.19</v>
      </c>
      <c r="H187" s="34">
        <v>1.48</v>
      </c>
      <c r="I187" s="34">
        <v>0.2</v>
      </c>
      <c r="J187" s="22"/>
      <c r="K187" s="22"/>
      <c r="L187" s="22"/>
      <c r="M187" s="34">
        <v>3.28</v>
      </c>
      <c r="N187" s="22"/>
      <c r="O187" s="34">
        <v>2.34</v>
      </c>
      <c r="P187" s="22"/>
      <c r="Q187" s="34">
        <v>0.5</v>
      </c>
      <c r="R187" s="22"/>
      <c r="S187" s="22"/>
      <c r="T187" s="22"/>
      <c r="U187" s="22"/>
      <c r="V187" s="22"/>
      <c r="W187" s="34">
        <v>1.26</v>
      </c>
      <c r="X187" s="34">
        <v>0.8</v>
      </c>
      <c r="Y187" s="22"/>
      <c r="Z187" s="34">
        <v>0.24</v>
      </c>
      <c r="AA187" s="22"/>
      <c r="AB187" s="34">
        <v>10.35</v>
      </c>
      <c r="AC187" s="34">
        <v>7.67</v>
      </c>
      <c r="AD187" s="34">
        <v>4.72</v>
      </c>
      <c r="AE187" s="34">
        <v>0.66</v>
      </c>
      <c r="AF187" s="34"/>
      <c r="AG187" s="47">
        <f t="shared" si="161"/>
        <v>0.23580000000000001</v>
      </c>
      <c r="AH187" s="47">
        <f t="shared" si="162"/>
        <v>0.20879999999999999</v>
      </c>
      <c r="AI187" s="47">
        <f t="shared" si="163"/>
        <v>0.14355000000000001</v>
      </c>
      <c r="AJ187" s="47">
        <f t="shared" si="169"/>
        <v>6.6600000000000006E-2</v>
      </c>
      <c r="AK187" s="47">
        <f t="shared" si="164"/>
        <v>0.48015000000000002</v>
      </c>
      <c r="AL187" s="46"/>
      <c r="AM187" s="47">
        <f t="shared" si="157"/>
        <v>46.574999999999996</v>
      </c>
      <c r="AN187" s="47">
        <f t="shared" si="157"/>
        <v>34.515000000000001</v>
      </c>
      <c r="AO187" s="47">
        <f t="shared" si="157"/>
        <v>21.24</v>
      </c>
      <c r="AP187" s="47">
        <f t="shared" si="119"/>
        <v>0.9</v>
      </c>
      <c r="AQ187" s="47">
        <f t="shared" si="120"/>
        <v>0</v>
      </c>
      <c r="AR187" s="47">
        <f t="shared" si="121"/>
        <v>0</v>
      </c>
      <c r="AS187" s="47">
        <f t="shared" si="122"/>
        <v>0</v>
      </c>
      <c r="AT187" s="47">
        <f t="shared" si="123"/>
        <v>0.14760000000000001</v>
      </c>
      <c r="AU187" s="47">
        <f t="shared" si="124"/>
        <v>0</v>
      </c>
      <c r="AV187" s="47">
        <f t="shared" si="125"/>
        <v>10.53</v>
      </c>
      <c r="AW187" s="47">
        <f t="shared" si="126"/>
        <v>0</v>
      </c>
      <c r="AX187" s="47">
        <f t="shared" si="127"/>
        <v>2.25</v>
      </c>
      <c r="AY187" s="47">
        <f t="shared" si="128"/>
        <v>0</v>
      </c>
      <c r="AZ187" s="47">
        <f t="shared" si="129"/>
        <v>0</v>
      </c>
      <c r="BA187" s="47">
        <f t="shared" si="130"/>
        <v>0</v>
      </c>
      <c r="BB187" s="47">
        <f t="shared" si="131"/>
        <v>0</v>
      </c>
      <c r="BC187" s="47">
        <f t="shared" si="132"/>
        <v>0</v>
      </c>
      <c r="BD187" s="47">
        <f t="shared" si="133"/>
        <v>5.67</v>
      </c>
      <c r="BE187" s="47">
        <f t="shared" si="134"/>
        <v>3.6</v>
      </c>
      <c r="BF187" s="47">
        <f t="shared" si="135"/>
        <v>0</v>
      </c>
      <c r="BG187" s="47">
        <f t="shared" si="136"/>
        <v>1.0800000000000001E-2</v>
      </c>
      <c r="BH187" s="47">
        <f t="shared" si="137"/>
        <v>0</v>
      </c>
      <c r="BI187" s="47">
        <v>0</v>
      </c>
      <c r="BJ187" s="47">
        <f t="shared" si="138"/>
        <v>2.97</v>
      </c>
      <c r="BK187" s="22"/>
      <c r="BL187" s="47">
        <f t="shared" si="165"/>
        <v>0.48015000000000002</v>
      </c>
      <c r="BM187" s="47">
        <f>AT187</f>
        <v>0.14760000000000001</v>
      </c>
      <c r="BN187" s="47">
        <f t="shared" si="170"/>
        <v>0.9</v>
      </c>
      <c r="BO187" s="47">
        <v>2.8</v>
      </c>
      <c r="BP187" s="47">
        <f t="shared" si="147"/>
        <v>0.9</v>
      </c>
      <c r="BQ187" s="47">
        <v>4.8000000000000001E-2</v>
      </c>
      <c r="BR187" s="47">
        <v>0.25</v>
      </c>
      <c r="BS187" s="47">
        <v>5.4</v>
      </c>
      <c r="BT187" s="47">
        <f t="shared" si="144"/>
        <v>0</v>
      </c>
      <c r="BU187" s="47">
        <f t="shared" si="146"/>
        <v>10.53</v>
      </c>
      <c r="BV187" s="47">
        <v>0.38</v>
      </c>
      <c r="BW187" s="47">
        <f t="shared" si="145"/>
        <v>0</v>
      </c>
      <c r="BX187" s="47">
        <f t="shared" si="158"/>
        <v>3.065888413165641</v>
      </c>
      <c r="BY187" s="47">
        <f t="shared" si="139"/>
        <v>21.24</v>
      </c>
      <c r="BZ187" s="47">
        <f t="shared" si="159"/>
        <v>2.97</v>
      </c>
      <c r="CA187" s="47">
        <f t="shared" si="148"/>
        <v>2.8</v>
      </c>
      <c r="CB187" s="47">
        <f t="shared" si="140"/>
        <v>5.4</v>
      </c>
      <c r="CC187" s="47">
        <f>BG187</f>
        <v>1.0800000000000001E-2</v>
      </c>
      <c r="CD187" s="47">
        <f t="shared" si="168"/>
        <v>5.6699999999999997E-3</v>
      </c>
      <c r="CE187" s="47">
        <f>BE187/1000</f>
        <v>3.5999999999999999E-3</v>
      </c>
      <c r="CF187" s="47">
        <f t="shared" si="141"/>
        <v>0</v>
      </c>
      <c r="CG187" s="47">
        <f t="shared" si="166"/>
        <v>1.0778443113772456</v>
      </c>
      <c r="CH187" s="47">
        <f t="shared" si="142"/>
        <v>1.2225492415666743</v>
      </c>
      <c r="CI187" s="46"/>
      <c r="CJ187" s="46"/>
      <c r="CK187" s="47">
        <f t="shared" si="149"/>
        <v>0.62398119849502409</v>
      </c>
      <c r="CL187" s="46"/>
      <c r="CM187" s="46">
        <f t="shared" si="151"/>
        <v>0.13866248855444979</v>
      </c>
      <c r="CN187" s="22"/>
    </row>
    <row r="188" spans="1:92">
      <c r="A188" s="42">
        <v>1492</v>
      </c>
      <c r="B188" s="22"/>
      <c r="C188" s="34">
        <v>5.1100000000000003</v>
      </c>
      <c r="D188" s="34">
        <v>10.67</v>
      </c>
      <c r="E188" s="22"/>
      <c r="F188" s="34">
        <v>4.55</v>
      </c>
      <c r="G188" s="34">
        <v>2.14</v>
      </c>
      <c r="H188" s="34">
        <v>1.33</v>
      </c>
      <c r="I188" s="34">
        <v>0.2</v>
      </c>
      <c r="J188" s="22"/>
      <c r="K188" s="34">
        <v>5.8000000000000003E-2</v>
      </c>
      <c r="L188" s="22"/>
      <c r="M188" s="34">
        <v>4.91</v>
      </c>
      <c r="N188" s="22"/>
      <c r="O188" s="34">
        <v>2.34</v>
      </c>
      <c r="P188" s="22"/>
      <c r="Q188" s="34">
        <v>0.45</v>
      </c>
      <c r="R188" s="22"/>
      <c r="S188" s="22"/>
      <c r="T188" s="34">
        <v>0.96</v>
      </c>
      <c r="U188" s="22"/>
      <c r="V188" s="34">
        <v>0.28000000000000003</v>
      </c>
      <c r="W188" s="34">
        <v>1.26</v>
      </c>
      <c r="X188" s="22"/>
      <c r="Y188" s="22"/>
      <c r="Z188" s="34">
        <v>0.24</v>
      </c>
      <c r="AA188" s="22"/>
      <c r="AB188" s="34">
        <v>10.35</v>
      </c>
      <c r="AC188" s="34">
        <v>7.67</v>
      </c>
      <c r="AD188" s="34">
        <v>4.72</v>
      </c>
      <c r="AE188" s="34">
        <v>0.66</v>
      </c>
      <c r="AF188" s="34"/>
      <c r="AG188" s="47">
        <f t="shared" si="161"/>
        <v>0.22995000000000002</v>
      </c>
      <c r="AH188" s="47">
        <f t="shared" si="162"/>
        <v>0.20474999999999999</v>
      </c>
      <c r="AI188" s="47">
        <f t="shared" si="163"/>
        <v>9.6300000000000011E-2</v>
      </c>
      <c r="AJ188" s="47">
        <f t="shared" si="169"/>
        <v>5.985E-2</v>
      </c>
      <c r="AK188" s="47">
        <f t="shared" si="164"/>
        <v>0.48015000000000002</v>
      </c>
      <c r="AL188" s="46"/>
      <c r="AM188" s="47">
        <f t="shared" si="157"/>
        <v>46.574999999999996</v>
      </c>
      <c r="AN188" s="47">
        <f t="shared" si="157"/>
        <v>34.515000000000001</v>
      </c>
      <c r="AO188" s="47">
        <f t="shared" si="157"/>
        <v>21.24</v>
      </c>
      <c r="AP188" s="47">
        <f t="shared" si="119"/>
        <v>0.9</v>
      </c>
      <c r="AQ188" s="47">
        <f t="shared" si="120"/>
        <v>0</v>
      </c>
      <c r="AR188" s="47">
        <f t="shared" si="121"/>
        <v>0.26100000000000001</v>
      </c>
      <c r="AS188" s="47">
        <f t="shared" si="122"/>
        <v>0</v>
      </c>
      <c r="AT188" s="47">
        <f t="shared" si="123"/>
        <v>0.22094999999999998</v>
      </c>
      <c r="AU188" s="47">
        <f t="shared" si="124"/>
        <v>0</v>
      </c>
      <c r="AV188" s="47">
        <f t="shared" si="125"/>
        <v>10.53</v>
      </c>
      <c r="AW188" s="47">
        <f t="shared" si="126"/>
        <v>0</v>
      </c>
      <c r="AX188" s="47">
        <f t="shared" si="127"/>
        <v>2.0249999999999999</v>
      </c>
      <c r="AY188" s="47">
        <f t="shared" si="128"/>
        <v>0</v>
      </c>
      <c r="AZ188" s="47">
        <f t="shared" si="129"/>
        <v>0</v>
      </c>
      <c r="BA188" s="47">
        <f t="shared" si="130"/>
        <v>4.3200000000000002E-2</v>
      </c>
      <c r="BB188" s="47">
        <f t="shared" si="131"/>
        <v>0</v>
      </c>
      <c r="BC188" s="47">
        <f t="shared" si="132"/>
        <v>1.2600000000000002</v>
      </c>
      <c r="BD188" s="47">
        <f t="shared" si="133"/>
        <v>5.67</v>
      </c>
      <c r="BE188" s="47">
        <f t="shared" si="134"/>
        <v>0</v>
      </c>
      <c r="BF188" s="47">
        <f t="shared" si="135"/>
        <v>0</v>
      </c>
      <c r="BG188" s="47">
        <f t="shared" si="136"/>
        <v>1.0800000000000001E-2</v>
      </c>
      <c r="BH188" s="47">
        <f t="shared" si="137"/>
        <v>0</v>
      </c>
      <c r="BI188" s="47">
        <v>0</v>
      </c>
      <c r="BJ188" s="47">
        <f t="shared" si="138"/>
        <v>2.97</v>
      </c>
      <c r="BK188" s="22"/>
      <c r="BL188" s="47">
        <f t="shared" si="165"/>
        <v>0.48015000000000002</v>
      </c>
      <c r="BM188" s="47">
        <f>AT188</f>
        <v>0.22094999999999998</v>
      </c>
      <c r="BN188" s="47">
        <f t="shared" si="170"/>
        <v>0.9</v>
      </c>
      <c r="BO188" s="47">
        <v>2.8</v>
      </c>
      <c r="BP188" s="47">
        <f t="shared" si="147"/>
        <v>0.9</v>
      </c>
      <c r="BQ188" s="47">
        <f>BA188</f>
        <v>4.3200000000000002E-2</v>
      </c>
      <c r="BR188" s="47">
        <f>AR188</f>
        <v>0.26100000000000001</v>
      </c>
      <c r="BS188" s="47">
        <v>5.4</v>
      </c>
      <c r="BT188" s="47">
        <f t="shared" si="144"/>
        <v>0</v>
      </c>
      <c r="BU188" s="47">
        <f t="shared" si="146"/>
        <v>10.53</v>
      </c>
      <c r="BV188" s="47">
        <v>0.38</v>
      </c>
      <c r="BW188" s="47">
        <f t="shared" si="145"/>
        <v>1.2600000000000002</v>
      </c>
      <c r="BX188" s="47">
        <f t="shared" si="158"/>
        <v>3.0517995718490774</v>
      </c>
      <c r="BY188" s="47">
        <f t="shared" si="139"/>
        <v>21.24</v>
      </c>
      <c r="BZ188" s="47">
        <f t="shared" si="159"/>
        <v>2.97</v>
      </c>
      <c r="CA188" s="47">
        <f t="shared" si="148"/>
        <v>2.8</v>
      </c>
      <c r="CB188" s="47">
        <f t="shared" si="140"/>
        <v>5.4</v>
      </c>
      <c r="CC188" s="47">
        <f>BG188</f>
        <v>1.0800000000000001E-2</v>
      </c>
      <c r="CD188" s="47">
        <f t="shared" si="168"/>
        <v>5.6699999999999997E-3</v>
      </c>
      <c r="CE188" s="47">
        <v>3.8999999999999998E-3</v>
      </c>
      <c r="CF188" s="47">
        <f t="shared" si="141"/>
        <v>0</v>
      </c>
      <c r="CG188" s="47">
        <f t="shared" si="166"/>
        <v>1.1676646706586826</v>
      </c>
      <c r="CH188" s="47">
        <f t="shared" si="142"/>
        <v>1.2225492415666743</v>
      </c>
      <c r="CI188" s="46"/>
      <c r="CJ188" s="46"/>
      <c r="CK188" s="47">
        <f t="shared" si="149"/>
        <v>0.63356683986488549</v>
      </c>
      <c r="CL188" s="46"/>
      <c r="CM188" s="46">
        <f t="shared" si="151"/>
        <v>0.14079263108108567</v>
      </c>
      <c r="CN188" s="22"/>
    </row>
    <row r="189" spans="1:92">
      <c r="A189" s="42">
        <v>1493</v>
      </c>
      <c r="B189" s="22"/>
      <c r="C189" s="34">
        <v>4.46</v>
      </c>
      <c r="D189" s="34">
        <v>9.33</v>
      </c>
      <c r="E189" s="22"/>
      <c r="F189" s="34">
        <v>1.93</v>
      </c>
      <c r="G189" s="34">
        <v>1.64</v>
      </c>
      <c r="H189" s="34">
        <v>1.29</v>
      </c>
      <c r="I189" s="34">
        <v>0.2</v>
      </c>
      <c r="J189" s="22"/>
      <c r="K189" s="22"/>
      <c r="L189" s="22"/>
      <c r="M189" s="22"/>
      <c r="N189" s="22"/>
      <c r="O189" s="34">
        <v>2.34</v>
      </c>
      <c r="P189" s="22"/>
      <c r="Q189" s="34">
        <v>0.4</v>
      </c>
      <c r="R189" s="22"/>
      <c r="S189" s="22"/>
      <c r="T189" s="22"/>
      <c r="U189" s="34">
        <v>0.56999999999999995</v>
      </c>
      <c r="V189" s="34">
        <v>0.21</v>
      </c>
      <c r="W189" s="22"/>
      <c r="X189" s="22"/>
      <c r="Y189" s="22"/>
      <c r="Z189" s="22"/>
      <c r="AA189" s="22"/>
      <c r="AB189" s="34">
        <v>10.35</v>
      </c>
      <c r="AC189" s="34">
        <v>7.67</v>
      </c>
      <c r="AD189" s="34">
        <v>4.72</v>
      </c>
      <c r="AE189" s="34">
        <v>0.66</v>
      </c>
      <c r="AF189" s="34"/>
      <c r="AG189" s="47">
        <f t="shared" si="161"/>
        <v>0.20069999999999999</v>
      </c>
      <c r="AH189" s="47">
        <f t="shared" si="162"/>
        <v>8.6850000000000011E-2</v>
      </c>
      <c r="AI189" s="47">
        <f t="shared" si="163"/>
        <v>7.3800000000000004E-2</v>
      </c>
      <c r="AJ189" s="47">
        <f t="shared" si="169"/>
        <v>5.8049999999999997E-2</v>
      </c>
      <c r="AK189" s="47">
        <f t="shared" si="164"/>
        <v>0.41985</v>
      </c>
      <c r="AL189" s="46"/>
      <c r="AM189" s="47">
        <f t="shared" si="157"/>
        <v>46.574999999999996</v>
      </c>
      <c r="AN189" s="47">
        <f t="shared" si="157"/>
        <v>34.515000000000001</v>
      </c>
      <c r="AO189" s="47">
        <f t="shared" si="157"/>
        <v>21.24</v>
      </c>
      <c r="AP189" s="47">
        <f t="shared" si="119"/>
        <v>0.9</v>
      </c>
      <c r="AQ189" s="47">
        <f t="shared" si="120"/>
        <v>0</v>
      </c>
      <c r="AR189" s="47">
        <f t="shared" si="121"/>
        <v>0</v>
      </c>
      <c r="AS189" s="47">
        <f t="shared" si="122"/>
        <v>0</v>
      </c>
      <c r="AT189" s="47">
        <f t="shared" si="123"/>
        <v>0</v>
      </c>
      <c r="AU189" s="47">
        <f t="shared" si="124"/>
        <v>0</v>
      </c>
      <c r="AV189" s="47">
        <f t="shared" si="125"/>
        <v>10.53</v>
      </c>
      <c r="AW189" s="47">
        <f t="shared" si="126"/>
        <v>0</v>
      </c>
      <c r="AX189" s="47">
        <f t="shared" si="127"/>
        <v>1.8</v>
      </c>
      <c r="AY189" s="47">
        <f t="shared" si="128"/>
        <v>0</v>
      </c>
      <c r="AZ189" s="47">
        <f t="shared" si="129"/>
        <v>0</v>
      </c>
      <c r="BA189" s="47">
        <f t="shared" si="130"/>
        <v>0</v>
      </c>
      <c r="BB189" s="47">
        <f t="shared" si="131"/>
        <v>2.5649999999999999</v>
      </c>
      <c r="BC189" s="47">
        <f t="shared" si="132"/>
        <v>0.94499999999999995</v>
      </c>
      <c r="BD189" s="47">
        <f t="shared" si="133"/>
        <v>0</v>
      </c>
      <c r="BE189" s="47">
        <f t="shared" si="134"/>
        <v>0</v>
      </c>
      <c r="BF189" s="47">
        <f t="shared" si="135"/>
        <v>0</v>
      </c>
      <c r="BG189" s="47">
        <f t="shared" si="136"/>
        <v>0</v>
      </c>
      <c r="BH189" s="47">
        <f t="shared" si="137"/>
        <v>0</v>
      </c>
      <c r="BI189" s="47">
        <v>0</v>
      </c>
      <c r="BJ189" s="47">
        <f t="shared" si="138"/>
        <v>2.97</v>
      </c>
      <c r="BK189" s="22"/>
      <c r="BL189" s="47">
        <f t="shared" si="165"/>
        <v>0.41985</v>
      </c>
      <c r="BM189" s="47">
        <v>0.2</v>
      </c>
      <c r="BN189" s="47">
        <f t="shared" si="170"/>
        <v>0.9</v>
      </c>
      <c r="BO189" s="47">
        <f>BB189</f>
        <v>2.5649999999999999</v>
      </c>
      <c r="BP189" s="47">
        <f t="shared" si="147"/>
        <v>0.9</v>
      </c>
      <c r="BQ189" s="47">
        <v>0.04</v>
      </c>
      <c r="BR189" s="47">
        <v>0.23</v>
      </c>
      <c r="BS189" s="47">
        <v>5.4</v>
      </c>
      <c r="BT189" s="47">
        <f t="shared" si="144"/>
        <v>0</v>
      </c>
      <c r="BU189" s="47">
        <f t="shared" si="146"/>
        <v>10.53</v>
      </c>
      <c r="BV189" s="47">
        <v>0.38</v>
      </c>
      <c r="BW189" s="47">
        <f t="shared" si="145"/>
        <v>0.94499999999999995</v>
      </c>
      <c r="BX189" s="47">
        <f t="shared" si="158"/>
        <v>3.0377107305325128</v>
      </c>
      <c r="BY189" s="47">
        <f t="shared" si="139"/>
        <v>21.24</v>
      </c>
      <c r="BZ189" s="47">
        <f t="shared" si="159"/>
        <v>2.97</v>
      </c>
      <c r="CA189" s="47">
        <f t="shared" si="148"/>
        <v>2.5649999999999999</v>
      </c>
      <c r="CB189" s="47">
        <f t="shared" si="140"/>
        <v>5.4</v>
      </c>
      <c r="CC189" s="47">
        <v>0.01</v>
      </c>
      <c r="CD189" s="47">
        <v>5.6699999999999997E-3</v>
      </c>
      <c r="CE189" s="47">
        <v>3.8999999999999998E-3</v>
      </c>
      <c r="CF189" s="47">
        <f t="shared" si="141"/>
        <v>0</v>
      </c>
      <c r="CG189" s="47">
        <f t="shared" si="166"/>
        <v>1.1676646706586826</v>
      </c>
      <c r="CH189" s="47">
        <f t="shared" si="142"/>
        <v>1.1319900384876613</v>
      </c>
      <c r="CI189" s="46"/>
      <c r="CJ189" s="46"/>
      <c r="CK189" s="47">
        <f t="shared" si="149"/>
        <v>0.59958257183424024</v>
      </c>
      <c r="CL189" s="46"/>
      <c r="CM189" s="46">
        <f t="shared" si="151"/>
        <v>0.13324057151872004</v>
      </c>
      <c r="CN189" s="22"/>
    </row>
    <row r="190" spans="1:92">
      <c r="A190" s="42">
        <v>1494</v>
      </c>
      <c r="B190" s="22"/>
      <c r="C190" s="34">
        <v>2.36</v>
      </c>
      <c r="D190" s="34">
        <v>6</v>
      </c>
      <c r="E190" s="22"/>
      <c r="F190" s="34">
        <v>1.64</v>
      </c>
      <c r="G190" s="34">
        <v>1.41</v>
      </c>
      <c r="H190" s="34">
        <v>1.25</v>
      </c>
      <c r="I190" s="34">
        <v>0.2</v>
      </c>
      <c r="J190" s="22"/>
      <c r="K190" s="22"/>
      <c r="L190" s="22"/>
      <c r="M190" s="22"/>
      <c r="N190" s="22"/>
      <c r="O190" s="34">
        <v>2.34</v>
      </c>
      <c r="P190" s="22"/>
      <c r="Q190" s="34">
        <v>0.4</v>
      </c>
      <c r="R190" s="22"/>
      <c r="S190" s="22"/>
      <c r="T190" s="22"/>
      <c r="U190" s="22"/>
      <c r="V190" s="34">
        <v>0.16</v>
      </c>
      <c r="W190" s="34">
        <v>1.26</v>
      </c>
      <c r="X190" s="22"/>
      <c r="Y190" s="22"/>
      <c r="Z190" s="22"/>
      <c r="AA190" s="22"/>
      <c r="AB190" s="34">
        <v>10.35</v>
      </c>
      <c r="AC190" s="34">
        <v>7.67</v>
      </c>
      <c r="AD190" s="34">
        <v>4.72</v>
      </c>
      <c r="AE190" s="34">
        <v>0.66</v>
      </c>
      <c r="AF190" s="34"/>
      <c r="AG190" s="47">
        <f t="shared" si="161"/>
        <v>0.10619999999999999</v>
      </c>
      <c r="AH190" s="47">
        <f t="shared" si="162"/>
        <v>7.3800000000000004E-2</v>
      </c>
      <c r="AI190" s="47">
        <f t="shared" si="163"/>
        <v>6.3449999999999993E-2</v>
      </c>
      <c r="AJ190" s="47">
        <f t="shared" si="169"/>
        <v>5.6250000000000001E-2</v>
      </c>
      <c r="AK190" s="47">
        <f t="shared" si="164"/>
        <v>0.27</v>
      </c>
      <c r="AL190" s="46"/>
      <c r="AM190" s="47">
        <f t="shared" si="157"/>
        <v>46.574999999999996</v>
      </c>
      <c r="AN190" s="47">
        <f t="shared" si="157"/>
        <v>34.515000000000001</v>
      </c>
      <c r="AO190" s="47">
        <f t="shared" si="157"/>
        <v>21.24</v>
      </c>
      <c r="AP190" s="47">
        <f t="shared" si="119"/>
        <v>0.9</v>
      </c>
      <c r="AQ190" s="47">
        <f t="shared" si="120"/>
        <v>0</v>
      </c>
      <c r="AR190" s="47">
        <f t="shared" si="121"/>
        <v>0</v>
      </c>
      <c r="AS190" s="47">
        <f t="shared" si="122"/>
        <v>0</v>
      </c>
      <c r="AT190" s="47">
        <f t="shared" si="123"/>
        <v>0</v>
      </c>
      <c r="AU190" s="47">
        <f t="shared" si="124"/>
        <v>0</v>
      </c>
      <c r="AV190" s="47">
        <f t="shared" si="125"/>
        <v>10.53</v>
      </c>
      <c r="AW190" s="47">
        <f t="shared" si="126"/>
        <v>0</v>
      </c>
      <c r="AX190" s="47">
        <f t="shared" si="127"/>
        <v>1.8</v>
      </c>
      <c r="AY190" s="47">
        <f t="shared" si="128"/>
        <v>0</v>
      </c>
      <c r="AZ190" s="47">
        <f t="shared" si="129"/>
        <v>0</v>
      </c>
      <c r="BA190" s="47">
        <f t="shared" si="130"/>
        <v>0</v>
      </c>
      <c r="BB190" s="47">
        <f t="shared" si="131"/>
        <v>0</v>
      </c>
      <c r="BC190" s="47">
        <f t="shared" si="132"/>
        <v>0.72</v>
      </c>
      <c r="BD190" s="47">
        <f t="shared" si="133"/>
        <v>5.67</v>
      </c>
      <c r="BE190" s="47">
        <f t="shared" si="134"/>
        <v>0</v>
      </c>
      <c r="BF190" s="47">
        <f t="shared" si="135"/>
        <v>0</v>
      </c>
      <c r="BG190" s="47">
        <f t="shared" si="136"/>
        <v>0</v>
      </c>
      <c r="BH190" s="47">
        <f t="shared" si="137"/>
        <v>0</v>
      </c>
      <c r="BI190" s="47">
        <v>0</v>
      </c>
      <c r="BJ190" s="47">
        <f t="shared" si="138"/>
        <v>2.97</v>
      </c>
      <c r="BK190" s="22"/>
      <c r="BL190" s="47">
        <f t="shared" si="165"/>
        <v>0.27</v>
      </c>
      <c r="BM190" s="47">
        <v>0.2</v>
      </c>
      <c r="BN190" s="47">
        <f t="shared" si="170"/>
        <v>0.9</v>
      </c>
      <c r="BO190" s="47">
        <v>2.5649999999999999</v>
      </c>
      <c r="BP190" s="47">
        <f t="shared" si="147"/>
        <v>0.9</v>
      </c>
      <c r="BQ190" s="47">
        <v>0.04</v>
      </c>
      <c r="BR190" s="47">
        <v>0.23</v>
      </c>
      <c r="BS190" s="47">
        <v>5.4</v>
      </c>
      <c r="BT190" s="47">
        <f t="shared" si="144"/>
        <v>0</v>
      </c>
      <c r="BU190" s="47">
        <f t="shared" si="146"/>
        <v>10.53</v>
      </c>
      <c r="BV190" s="47">
        <v>0.38</v>
      </c>
      <c r="BW190" s="47">
        <f t="shared" si="145"/>
        <v>0.72</v>
      </c>
      <c r="BX190" s="47">
        <f t="shared" si="158"/>
        <v>3.0236218892159492</v>
      </c>
      <c r="BY190" s="47">
        <f t="shared" si="139"/>
        <v>21.24</v>
      </c>
      <c r="BZ190" s="47">
        <f t="shared" si="159"/>
        <v>2.97</v>
      </c>
      <c r="CA190" s="47">
        <f t="shared" si="148"/>
        <v>2.5649999999999999</v>
      </c>
      <c r="CB190" s="47">
        <f t="shared" si="140"/>
        <v>5.4</v>
      </c>
      <c r="CC190" s="47">
        <v>0.01</v>
      </c>
      <c r="CD190" s="47">
        <v>5.6699999999999997E-3</v>
      </c>
      <c r="CE190" s="47">
        <v>3.8999999999999998E-3</v>
      </c>
      <c r="CF190" s="47">
        <f t="shared" si="141"/>
        <v>0</v>
      </c>
      <c r="CG190" s="47">
        <f t="shared" si="166"/>
        <v>1.1676646706586826</v>
      </c>
      <c r="CH190" s="47">
        <f t="shared" si="142"/>
        <v>1.1319900384876613</v>
      </c>
      <c r="CI190" s="46"/>
      <c r="CJ190" s="46"/>
      <c r="CK190" s="47">
        <f t="shared" si="149"/>
        <v>0.53376089918387326</v>
      </c>
      <c r="CL190" s="46"/>
      <c r="CM190" s="46">
        <f t="shared" si="151"/>
        <v>0.11861353315197183</v>
      </c>
      <c r="CN190" s="22"/>
    </row>
    <row r="191" spans="1:92">
      <c r="A191" s="42">
        <v>1495</v>
      </c>
      <c r="B191" s="22"/>
      <c r="C191" s="34">
        <v>2.0499999999999998</v>
      </c>
      <c r="D191" s="34">
        <v>6</v>
      </c>
      <c r="E191" s="22"/>
      <c r="F191" s="34">
        <v>1.6</v>
      </c>
      <c r="G191" s="34">
        <v>1.41</v>
      </c>
      <c r="H191" s="34">
        <v>1.25</v>
      </c>
      <c r="I191" s="34">
        <v>0.2</v>
      </c>
      <c r="J191" s="22"/>
      <c r="K191" s="22"/>
      <c r="L191" s="22"/>
      <c r="M191" s="22"/>
      <c r="N191" s="22"/>
      <c r="O191" s="34">
        <v>2.34</v>
      </c>
      <c r="P191" s="22"/>
      <c r="Q191" s="22"/>
      <c r="R191" s="22"/>
      <c r="S191" s="22"/>
      <c r="T191" s="22"/>
      <c r="U191" s="22"/>
      <c r="V191" s="34">
        <v>0.18</v>
      </c>
      <c r="W191" s="22"/>
      <c r="X191" s="22"/>
      <c r="Y191" s="22"/>
      <c r="Z191" s="34">
        <v>0.36</v>
      </c>
      <c r="AA191" s="22"/>
      <c r="AB191" s="34">
        <v>10.35</v>
      </c>
      <c r="AC191" s="34">
        <v>7.67</v>
      </c>
      <c r="AD191" s="34">
        <v>4.72</v>
      </c>
      <c r="AE191" s="34">
        <v>0.66</v>
      </c>
      <c r="AF191" s="34"/>
      <c r="AG191" s="47">
        <f t="shared" si="161"/>
        <v>9.2249999999999999E-2</v>
      </c>
      <c r="AH191" s="47">
        <f t="shared" si="162"/>
        <v>7.2000000000000008E-2</v>
      </c>
      <c r="AI191" s="47">
        <f t="shared" si="163"/>
        <v>6.3449999999999993E-2</v>
      </c>
      <c r="AJ191" s="47">
        <f t="shared" si="169"/>
        <v>5.6250000000000001E-2</v>
      </c>
      <c r="AK191" s="47">
        <f t="shared" si="164"/>
        <v>0.27</v>
      </c>
      <c r="AL191" s="46"/>
      <c r="AM191" s="47">
        <f t="shared" si="157"/>
        <v>46.574999999999996</v>
      </c>
      <c r="AN191" s="47">
        <f t="shared" si="157"/>
        <v>34.515000000000001</v>
      </c>
      <c r="AO191" s="47">
        <f t="shared" si="157"/>
        <v>21.24</v>
      </c>
      <c r="AP191" s="47">
        <f t="shared" si="119"/>
        <v>0.9</v>
      </c>
      <c r="AQ191" s="47">
        <f t="shared" si="120"/>
        <v>0</v>
      </c>
      <c r="AR191" s="47">
        <f t="shared" si="121"/>
        <v>0</v>
      </c>
      <c r="AS191" s="47">
        <f t="shared" si="122"/>
        <v>0</v>
      </c>
      <c r="AT191" s="47">
        <f t="shared" si="123"/>
        <v>0</v>
      </c>
      <c r="AU191" s="47">
        <f t="shared" si="124"/>
        <v>0</v>
      </c>
      <c r="AV191" s="47">
        <f t="shared" si="125"/>
        <v>10.53</v>
      </c>
      <c r="AW191" s="47">
        <f t="shared" si="126"/>
        <v>0</v>
      </c>
      <c r="AX191" s="47">
        <f t="shared" si="127"/>
        <v>0</v>
      </c>
      <c r="AY191" s="47">
        <f t="shared" si="128"/>
        <v>0</v>
      </c>
      <c r="AZ191" s="47">
        <f t="shared" si="129"/>
        <v>0</v>
      </c>
      <c r="BA191" s="47">
        <f t="shared" si="130"/>
        <v>0</v>
      </c>
      <c r="BB191" s="47">
        <f t="shared" si="131"/>
        <v>0</v>
      </c>
      <c r="BC191" s="47">
        <f t="shared" si="132"/>
        <v>0.80999999999999994</v>
      </c>
      <c r="BD191" s="47">
        <f t="shared" si="133"/>
        <v>0</v>
      </c>
      <c r="BE191" s="47">
        <f t="shared" si="134"/>
        <v>0</v>
      </c>
      <c r="BF191" s="47">
        <f t="shared" si="135"/>
        <v>0</v>
      </c>
      <c r="BG191" s="47">
        <f t="shared" si="136"/>
        <v>1.6199999999999999E-2</v>
      </c>
      <c r="BH191" s="47">
        <f t="shared" si="137"/>
        <v>0</v>
      </c>
      <c r="BI191" s="47">
        <v>0</v>
      </c>
      <c r="BJ191" s="47">
        <f t="shared" si="138"/>
        <v>2.97</v>
      </c>
      <c r="BK191" s="22"/>
      <c r="BL191" s="47">
        <f t="shared" si="165"/>
        <v>0.27</v>
      </c>
      <c r="BM191" s="47">
        <v>0.2</v>
      </c>
      <c r="BN191" s="47">
        <f t="shared" si="170"/>
        <v>0.9</v>
      </c>
      <c r="BO191" s="47">
        <v>2.5649999999999999</v>
      </c>
      <c r="BP191" s="47">
        <f t="shared" si="147"/>
        <v>0.9</v>
      </c>
      <c r="BQ191" s="47">
        <v>0.04</v>
      </c>
      <c r="BR191" s="47">
        <v>0.23</v>
      </c>
      <c r="BS191" s="47">
        <v>5.4</v>
      </c>
      <c r="BT191" s="47">
        <f t="shared" si="144"/>
        <v>0</v>
      </c>
      <c r="BU191" s="47">
        <f t="shared" si="146"/>
        <v>10.53</v>
      </c>
      <c r="BV191" s="47">
        <v>0.38</v>
      </c>
      <c r="BW191" s="47">
        <f t="shared" si="145"/>
        <v>0.80999999999999994</v>
      </c>
      <c r="BX191" s="47">
        <f t="shared" si="158"/>
        <v>3.0095330478993847</v>
      </c>
      <c r="BY191" s="47">
        <f t="shared" si="139"/>
        <v>21.24</v>
      </c>
      <c r="BZ191" s="47">
        <f t="shared" si="159"/>
        <v>2.97</v>
      </c>
      <c r="CA191" s="47">
        <f t="shared" si="148"/>
        <v>2.5649999999999999</v>
      </c>
      <c r="CB191" s="47">
        <f t="shared" si="140"/>
        <v>5.4</v>
      </c>
      <c r="CC191" s="47">
        <f>BG191</f>
        <v>1.6199999999999999E-2</v>
      </c>
      <c r="CD191" s="47">
        <v>5.6699999999999997E-3</v>
      </c>
      <c r="CE191" s="47">
        <v>3.8999999999999998E-3</v>
      </c>
      <c r="CF191" s="47">
        <f t="shared" si="141"/>
        <v>0</v>
      </c>
      <c r="CG191" s="47">
        <f t="shared" si="166"/>
        <v>1.1676646706586826</v>
      </c>
      <c r="CH191" s="47">
        <f t="shared" si="142"/>
        <v>1.8338238623500114</v>
      </c>
      <c r="CI191" s="46"/>
      <c r="CJ191" s="46"/>
      <c r="CK191" s="47">
        <f t="shared" si="149"/>
        <v>0.53367261020806012</v>
      </c>
      <c r="CL191" s="46"/>
      <c r="CM191" s="46">
        <f t="shared" si="151"/>
        <v>0.11859391337956891</v>
      </c>
      <c r="CN191" s="22"/>
    </row>
    <row r="192" spans="1:92">
      <c r="A192" s="42">
        <v>1496</v>
      </c>
      <c r="B192" s="22"/>
      <c r="C192" s="34">
        <v>2.5499999999999998</v>
      </c>
      <c r="D192" s="34">
        <v>7</v>
      </c>
      <c r="E192" s="22"/>
      <c r="F192" s="34">
        <v>1.73</v>
      </c>
      <c r="G192" s="34">
        <v>1.41</v>
      </c>
      <c r="H192" s="34">
        <v>1.33</v>
      </c>
      <c r="I192" s="34">
        <v>0.2</v>
      </c>
      <c r="J192" s="22"/>
      <c r="K192" s="22"/>
      <c r="L192" s="22"/>
      <c r="M192" s="22"/>
      <c r="N192" s="22"/>
      <c r="O192" s="34">
        <v>2.34</v>
      </c>
      <c r="P192" s="22"/>
      <c r="Q192" s="34">
        <v>0.3</v>
      </c>
      <c r="R192" s="22"/>
      <c r="S192" s="22"/>
      <c r="T192" s="22"/>
      <c r="U192" s="22"/>
      <c r="V192" s="22"/>
      <c r="W192" s="34">
        <v>1.26</v>
      </c>
      <c r="X192" s="22"/>
      <c r="Y192" s="22"/>
      <c r="Z192" s="22"/>
      <c r="AA192" s="22"/>
      <c r="AB192" s="34">
        <v>10.35</v>
      </c>
      <c r="AC192" s="34">
        <v>7.67</v>
      </c>
      <c r="AD192" s="34">
        <v>4.72</v>
      </c>
      <c r="AE192" s="34">
        <v>0.66</v>
      </c>
      <c r="AF192" s="34"/>
      <c r="AG192" s="47">
        <f t="shared" si="161"/>
        <v>0.11474999999999999</v>
      </c>
      <c r="AH192" s="47">
        <f t="shared" si="162"/>
        <v>7.7850000000000003E-2</v>
      </c>
      <c r="AI192" s="47">
        <f t="shared" si="163"/>
        <v>6.3449999999999993E-2</v>
      </c>
      <c r="AJ192" s="47">
        <f t="shared" si="169"/>
        <v>5.985E-2</v>
      </c>
      <c r="AK192" s="47">
        <f t="shared" si="164"/>
        <v>0.315</v>
      </c>
      <c r="AL192" s="46"/>
      <c r="AM192" s="47">
        <f t="shared" si="157"/>
        <v>46.574999999999996</v>
      </c>
      <c r="AN192" s="47">
        <f t="shared" si="157"/>
        <v>34.515000000000001</v>
      </c>
      <c r="AO192" s="47">
        <f t="shared" si="157"/>
        <v>21.24</v>
      </c>
      <c r="AP192" s="47">
        <f t="shared" si="119"/>
        <v>0.9</v>
      </c>
      <c r="AQ192" s="47">
        <f t="shared" si="120"/>
        <v>0</v>
      </c>
      <c r="AR192" s="47">
        <f t="shared" si="121"/>
        <v>0</v>
      </c>
      <c r="AS192" s="47">
        <f t="shared" si="122"/>
        <v>0</v>
      </c>
      <c r="AT192" s="47">
        <f t="shared" si="123"/>
        <v>0</v>
      </c>
      <c r="AU192" s="47">
        <f t="shared" si="124"/>
        <v>0</v>
      </c>
      <c r="AV192" s="47">
        <f t="shared" si="125"/>
        <v>10.53</v>
      </c>
      <c r="AW192" s="47">
        <f t="shared" si="126"/>
        <v>0</v>
      </c>
      <c r="AX192" s="47">
        <f t="shared" si="127"/>
        <v>1.3499999999999999</v>
      </c>
      <c r="AY192" s="47">
        <f t="shared" si="128"/>
        <v>0</v>
      </c>
      <c r="AZ192" s="47">
        <f t="shared" si="129"/>
        <v>0</v>
      </c>
      <c r="BA192" s="47">
        <f t="shared" si="130"/>
        <v>0</v>
      </c>
      <c r="BB192" s="47">
        <f t="shared" si="131"/>
        <v>0</v>
      </c>
      <c r="BC192" s="47">
        <f t="shared" si="132"/>
        <v>0</v>
      </c>
      <c r="BD192" s="47">
        <f t="shared" si="133"/>
        <v>5.67</v>
      </c>
      <c r="BE192" s="47">
        <f t="shared" si="134"/>
        <v>0</v>
      </c>
      <c r="BF192" s="47">
        <f t="shared" si="135"/>
        <v>0</v>
      </c>
      <c r="BG192" s="47">
        <f t="shared" si="136"/>
        <v>0</v>
      </c>
      <c r="BH192" s="47">
        <f t="shared" si="137"/>
        <v>0</v>
      </c>
      <c r="BI192" s="47">
        <v>0</v>
      </c>
      <c r="BJ192" s="47">
        <f t="shared" si="138"/>
        <v>2.97</v>
      </c>
      <c r="BK192" s="22"/>
      <c r="BL192" s="47">
        <f t="shared" si="165"/>
        <v>0.315</v>
      </c>
      <c r="BM192" s="47">
        <v>0.2</v>
      </c>
      <c r="BN192" s="47">
        <f t="shared" si="170"/>
        <v>0.9</v>
      </c>
      <c r="BO192" s="47">
        <v>2.5649999999999999</v>
      </c>
      <c r="BP192" s="47">
        <f t="shared" si="147"/>
        <v>0.9</v>
      </c>
      <c r="BQ192" s="47">
        <v>0.04</v>
      </c>
      <c r="BR192" s="47">
        <v>0.23</v>
      </c>
      <c r="BS192" s="47">
        <v>5.4</v>
      </c>
      <c r="BT192" s="47">
        <f t="shared" si="144"/>
        <v>0</v>
      </c>
      <c r="BU192" s="47">
        <f t="shared" si="146"/>
        <v>10.53</v>
      </c>
      <c r="BV192" s="47">
        <v>0.38</v>
      </c>
      <c r="BW192" s="47">
        <f t="shared" si="145"/>
        <v>0</v>
      </c>
      <c r="BX192" s="47">
        <f t="shared" si="158"/>
        <v>2.9954442065828206</v>
      </c>
      <c r="BY192" s="47">
        <f t="shared" si="139"/>
        <v>21.24</v>
      </c>
      <c r="BZ192" s="47">
        <f t="shared" si="159"/>
        <v>2.97</v>
      </c>
      <c r="CA192" s="47">
        <f t="shared" si="148"/>
        <v>2.5649999999999999</v>
      </c>
      <c r="CB192" s="47">
        <f t="shared" si="140"/>
        <v>5.4</v>
      </c>
      <c r="CC192" s="47">
        <v>1.4999999999999999E-2</v>
      </c>
      <c r="CD192" s="47">
        <v>5.6699999999999997E-3</v>
      </c>
      <c r="CE192" s="47">
        <v>3.8999999999999998E-3</v>
      </c>
      <c r="CF192" s="47">
        <f t="shared" si="141"/>
        <v>0</v>
      </c>
      <c r="CG192" s="47">
        <f t="shared" si="166"/>
        <v>1.1676646706586826</v>
      </c>
      <c r="CH192" s="47">
        <f t="shared" si="142"/>
        <v>1.6979850577314921</v>
      </c>
      <c r="CI192" s="46"/>
      <c r="CJ192" s="46"/>
      <c r="CK192" s="47">
        <f t="shared" si="149"/>
        <v>0.55332407608947054</v>
      </c>
      <c r="CL192" s="46"/>
      <c r="CM192" s="46">
        <f t="shared" si="151"/>
        <v>0.12296090579766011</v>
      </c>
      <c r="CN192" s="22"/>
    </row>
    <row r="193" spans="1:92">
      <c r="A193" s="42">
        <v>1497</v>
      </c>
      <c r="B193" s="22"/>
      <c r="C193" s="22"/>
      <c r="D193" s="22"/>
      <c r="E193" s="22"/>
      <c r="F193" s="22"/>
      <c r="G193" s="22"/>
      <c r="H193" s="22"/>
      <c r="I193" s="34">
        <v>0.2</v>
      </c>
      <c r="J193" s="22"/>
      <c r="K193" s="22"/>
      <c r="L193" s="22"/>
      <c r="M193" s="22"/>
      <c r="N193" s="22"/>
      <c r="O193" s="34">
        <v>2.34</v>
      </c>
      <c r="P193" s="34">
        <v>1.1000000000000001</v>
      </c>
      <c r="Q193" s="22"/>
      <c r="R193" s="22"/>
      <c r="S193" s="22"/>
      <c r="T193" s="22"/>
      <c r="U193" s="22"/>
      <c r="V193" s="22"/>
      <c r="W193" s="22"/>
      <c r="X193" s="22"/>
      <c r="Y193" s="22"/>
      <c r="Z193" s="34">
        <v>0.28999999999999998</v>
      </c>
      <c r="AA193" s="22"/>
      <c r="AB193" s="34">
        <v>10.35</v>
      </c>
      <c r="AC193" s="34">
        <v>7.67</v>
      </c>
      <c r="AD193" s="34">
        <v>4.72</v>
      </c>
      <c r="AE193" s="34">
        <v>0.66</v>
      </c>
      <c r="AF193" s="34"/>
      <c r="AG193" s="46"/>
      <c r="AH193" s="46"/>
      <c r="AI193" s="46"/>
      <c r="AJ193" s="46"/>
      <c r="AK193" s="46"/>
      <c r="AL193" s="46"/>
      <c r="AM193" s="47">
        <f t="shared" si="157"/>
        <v>46.574999999999996</v>
      </c>
      <c r="AN193" s="47">
        <f t="shared" si="157"/>
        <v>34.515000000000001</v>
      </c>
      <c r="AO193" s="47">
        <f t="shared" si="157"/>
        <v>21.24</v>
      </c>
      <c r="AP193" s="47">
        <f t="shared" si="119"/>
        <v>0.9</v>
      </c>
      <c r="AQ193" s="47">
        <f t="shared" si="120"/>
        <v>0</v>
      </c>
      <c r="AR193" s="47">
        <f t="shared" si="121"/>
        <v>0</v>
      </c>
      <c r="AS193" s="47">
        <f t="shared" si="122"/>
        <v>0</v>
      </c>
      <c r="AT193" s="47">
        <f t="shared" si="123"/>
        <v>0</v>
      </c>
      <c r="AU193" s="47">
        <f t="shared" si="124"/>
        <v>0</v>
      </c>
      <c r="AV193" s="47">
        <f t="shared" si="125"/>
        <v>10.53</v>
      </c>
      <c r="AW193" s="47">
        <f t="shared" si="126"/>
        <v>5.15625</v>
      </c>
      <c r="AX193" s="47">
        <f t="shared" si="127"/>
        <v>0</v>
      </c>
      <c r="AY193" s="47">
        <f t="shared" si="128"/>
        <v>0</v>
      </c>
      <c r="AZ193" s="47">
        <f t="shared" si="129"/>
        <v>0</v>
      </c>
      <c r="BA193" s="47">
        <f t="shared" si="130"/>
        <v>0</v>
      </c>
      <c r="BB193" s="47">
        <f t="shared" si="131"/>
        <v>0</v>
      </c>
      <c r="BC193" s="47">
        <f t="shared" si="132"/>
        <v>0</v>
      </c>
      <c r="BD193" s="47">
        <f t="shared" si="133"/>
        <v>0</v>
      </c>
      <c r="BE193" s="47">
        <f t="shared" si="134"/>
        <v>0</v>
      </c>
      <c r="BF193" s="47">
        <f t="shared" si="135"/>
        <v>0</v>
      </c>
      <c r="BG193" s="47">
        <f t="shared" si="136"/>
        <v>1.3049999999999999E-2</v>
      </c>
      <c r="BH193" s="47">
        <f t="shared" si="137"/>
        <v>0</v>
      </c>
      <c r="BI193" s="47">
        <v>0</v>
      </c>
      <c r="BJ193" s="47">
        <f t="shared" si="138"/>
        <v>2.97</v>
      </c>
      <c r="BK193" s="22"/>
      <c r="BL193" s="47">
        <v>0.315</v>
      </c>
      <c r="BM193" s="47">
        <v>0.2</v>
      </c>
      <c r="BN193" s="47">
        <f t="shared" si="170"/>
        <v>0.9</v>
      </c>
      <c r="BO193" s="47">
        <v>2.5649999999999999</v>
      </c>
      <c r="BP193" s="47">
        <f t="shared" si="147"/>
        <v>0.9</v>
      </c>
      <c r="BQ193" s="47">
        <v>0.04</v>
      </c>
      <c r="BR193" s="47">
        <v>0.23</v>
      </c>
      <c r="BS193" s="47">
        <f>AW193</f>
        <v>5.15625</v>
      </c>
      <c r="BT193" s="47">
        <f t="shared" si="144"/>
        <v>0</v>
      </c>
      <c r="BU193" s="47">
        <f t="shared" si="146"/>
        <v>10.53</v>
      </c>
      <c r="BV193" s="47">
        <v>0.38</v>
      </c>
      <c r="BW193" s="47">
        <f t="shared" si="145"/>
        <v>0</v>
      </c>
      <c r="BX193" s="47">
        <f t="shared" si="158"/>
        <v>2.9813553652662566</v>
      </c>
      <c r="BY193" s="47">
        <f t="shared" si="139"/>
        <v>21.24</v>
      </c>
      <c r="BZ193" s="47">
        <f t="shared" si="159"/>
        <v>2.97</v>
      </c>
      <c r="CA193" s="47">
        <f t="shared" si="148"/>
        <v>2.5649999999999999</v>
      </c>
      <c r="CB193" s="47">
        <f t="shared" si="140"/>
        <v>5.15625</v>
      </c>
      <c r="CC193" s="47">
        <f>BG193</f>
        <v>1.3049999999999999E-2</v>
      </c>
      <c r="CD193" s="47">
        <v>5.6699999999999997E-3</v>
      </c>
      <c r="CE193" s="47">
        <v>3.8999999999999998E-3</v>
      </c>
      <c r="CF193" s="47">
        <f t="shared" si="141"/>
        <v>0</v>
      </c>
      <c r="CG193" s="47">
        <f t="shared" si="166"/>
        <v>1.1676646706586826</v>
      </c>
      <c r="CH193" s="47">
        <f t="shared" si="142"/>
        <v>1.477247000226398</v>
      </c>
      <c r="CI193" s="46"/>
      <c r="CJ193" s="46"/>
      <c r="CK193" s="47">
        <f t="shared" si="149"/>
        <v>0.55170830608303889</v>
      </c>
      <c r="CL193" s="46"/>
      <c r="CM193" s="46">
        <f t="shared" si="151"/>
        <v>0.12260184579623086</v>
      </c>
      <c r="CN193" s="22"/>
    </row>
    <row r="194" spans="1:92">
      <c r="A194" s="42">
        <v>1498</v>
      </c>
      <c r="B194" s="22"/>
      <c r="C194" s="34">
        <v>2.87</v>
      </c>
      <c r="D194" s="34">
        <v>7</v>
      </c>
      <c r="E194" s="22"/>
      <c r="F194" s="34">
        <v>1.78</v>
      </c>
      <c r="G194" s="34">
        <v>1.41</v>
      </c>
      <c r="H194" s="34">
        <v>1.1399999999999999</v>
      </c>
      <c r="I194" s="34">
        <v>0.2</v>
      </c>
      <c r="J194" s="22"/>
      <c r="K194" s="22"/>
      <c r="L194" s="22"/>
      <c r="M194" s="22"/>
      <c r="N194" s="22"/>
      <c r="O194" s="34">
        <v>2.34</v>
      </c>
      <c r="P194" s="22"/>
      <c r="Q194" s="22"/>
      <c r="R194" s="22"/>
      <c r="S194" s="22"/>
      <c r="T194" s="22"/>
      <c r="U194" s="22"/>
      <c r="V194" s="34">
        <v>0.08</v>
      </c>
      <c r="W194" s="34">
        <v>1.25</v>
      </c>
      <c r="X194" s="22"/>
      <c r="Y194" s="22"/>
      <c r="Z194" s="22"/>
      <c r="AA194" s="22"/>
      <c r="AB194" s="34">
        <v>10.35</v>
      </c>
      <c r="AC194" s="34">
        <v>7.67</v>
      </c>
      <c r="AD194" s="34">
        <v>4.72</v>
      </c>
      <c r="AE194" s="34">
        <v>0.66</v>
      </c>
      <c r="AF194" s="34"/>
      <c r="AG194" s="47">
        <f t="shared" ref="AG194:AG200" si="171">4.5*C194/100</f>
        <v>0.12915000000000001</v>
      </c>
      <c r="AH194" s="47">
        <f>4.5*F194/100</f>
        <v>8.0100000000000005E-2</v>
      </c>
      <c r="AI194" s="47">
        <f>4.5*G194/100</f>
        <v>6.3449999999999993E-2</v>
      </c>
      <c r="AJ194" s="47">
        <f>4.5*H194/100</f>
        <v>5.1299999999999998E-2</v>
      </c>
      <c r="AK194" s="47">
        <f t="shared" ref="AK194:AK200" si="172">4.5*D194/100</f>
        <v>0.315</v>
      </c>
      <c r="AL194" s="46"/>
      <c r="AM194" s="47">
        <f t="shared" si="157"/>
        <v>46.574999999999996</v>
      </c>
      <c r="AN194" s="47">
        <f t="shared" si="157"/>
        <v>34.515000000000001</v>
      </c>
      <c r="AO194" s="47">
        <f t="shared" si="157"/>
        <v>21.24</v>
      </c>
      <c r="AP194" s="47">
        <f t="shared" si="119"/>
        <v>0.9</v>
      </c>
      <c r="AQ194" s="47">
        <f t="shared" si="120"/>
        <v>0</v>
      </c>
      <c r="AR194" s="47">
        <f t="shared" si="121"/>
        <v>0</v>
      </c>
      <c r="AS194" s="47">
        <f t="shared" si="122"/>
        <v>0</v>
      </c>
      <c r="AT194" s="47">
        <f t="shared" si="123"/>
        <v>0</v>
      </c>
      <c r="AU194" s="47">
        <f t="shared" si="124"/>
        <v>0</v>
      </c>
      <c r="AV194" s="47">
        <f t="shared" si="125"/>
        <v>10.53</v>
      </c>
      <c r="AW194" s="47">
        <f t="shared" si="126"/>
        <v>0</v>
      </c>
      <c r="AX194" s="47">
        <f t="shared" si="127"/>
        <v>0</v>
      </c>
      <c r="AY194" s="47">
        <f t="shared" si="128"/>
        <v>0</v>
      </c>
      <c r="AZ194" s="47">
        <f t="shared" si="129"/>
        <v>0</v>
      </c>
      <c r="BA194" s="47">
        <f t="shared" si="130"/>
        <v>0</v>
      </c>
      <c r="BB194" s="47">
        <f t="shared" si="131"/>
        <v>0</v>
      </c>
      <c r="BC194" s="47">
        <f t="shared" si="132"/>
        <v>0.36</v>
      </c>
      <c r="BD194" s="47">
        <f t="shared" si="133"/>
        <v>5.625</v>
      </c>
      <c r="BE194" s="47">
        <f t="shared" si="134"/>
        <v>0</v>
      </c>
      <c r="BF194" s="47">
        <f t="shared" si="135"/>
        <v>0</v>
      </c>
      <c r="BG194" s="47">
        <f t="shared" si="136"/>
        <v>0</v>
      </c>
      <c r="BH194" s="47">
        <f t="shared" si="137"/>
        <v>0</v>
      </c>
      <c r="BI194" s="47">
        <v>0</v>
      </c>
      <c r="BJ194" s="47">
        <f t="shared" si="138"/>
        <v>2.97</v>
      </c>
      <c r="BK194" s="22"/>
      <c r="BL194" s="47">
        <f t="shared" ref="BL194:BL200" si="173">AK194</f>
        <v>0.315</v>
      </c>
      <c r="BM194" s="47">
        <v>0.2</v>
      </c>
      <c r="BN194" s="47">
        <f t="shared" si="170"/>
        <v>0.9</v>
      </c>
      <c r="BO194" s="47">
        <v>2.5649999999999999</v>
      </c>
      <c r="BP194" s="47">
        <f t="shared" si="147"/>
        <v>0.9</v>
      </c>
      <c r="BQ194" s="47">
        <v>0.04</v>
      </c>
      <c r="BR194" s="47">
        <v>0.23</v>
      </c>
      <c r="BS194" s="47">
        <v>5.15625</v>
      </c>
      <c r="BT194" s="47">
        <f t="shared" si="144"/>
        <v>0</v>
      </c>
      <c r="BU194" s="47">
        <f t="shared" si="146"/>
        <v>10.53</v>
      </c>
      <c r="BV194" s="47">
        <v>0.38</v>
      </c>
      <c r="BW194" s="47">
        <f t="shared" si="145"/>
        <v>0.36</v>
      </c>
      <c r="BX194" s="47">
        <f t="shared" si="158"/>
        <v>2.9672665239496925</v>
      </c>
      <c r="BY194" s="47">
        <f t="shared" si="139"/>
        <v>21.24</v>
      </c>
      <c r="BZ194" s="47">
        <f t="shared" si="159"/>
        <v>2.97</v>
      </c>
      <c r="CA194" s="47">
        <f t="shared" si="148"/>
        <v>2.5649999999999999</v>
      </c>
      <c r="CB194" s="47">
        <f t="shared" si="140"/>
        <v>5.15625</v>
      </c>
      <c r="CC194" s="47">
        <v>0.01</v>
      </c>
      <c r="CD194" s="47">
        <f>BD194/1000</f>
        <v>5.6249999999999998E-3</v>
      </c>
      <c r="CE194" s="47">
        <v>3.8999999999999998E-3</v>
      </c>
      <c r="CF194" s="47">
        <f t="shared" si="141"/>
        <v>0</v>
      </c>
      <c r="CG194" s="47">
        <f t="shared" si="166"/>
        <v>1.1676646706586826</v>
      </c>
      <c r="CH194" s="47">
        <f t="shared" si="142"/>
        <v>1.1319900384876613</v>
      </c>
      <c r="CI194" s="46"/>
      <c r="CJ194" s="46"/>
      <c r="CK194" s="47">
        <f t="shared" si="149"/>
        <v>0.55162001710722586</v>
      </c>
      <c r="CL194" s="46"/>
      <c r="CM194" s="46">
        <f t="shared" si="151"/>
        <v>0.12258222602382797</v>
      </c>
      <c r="CN194" s="22"/>
    </row>
    <row r="195" spans="1:92">
      <c r="A195" s="42">
        <v>1499</v>
      </c>
      <c r="B195" s="22"/>
      <c r="C195" s="34">
        <v>3.19</v>
      </c>
      <c r="D195" s="34">
        <v>7.67</v>
      </c>
      <c r="E195" s="22"/>
      <c r="F195" s="34">
        <v>2.29</v>
      </c>
      <c r="G195" s="34">
        <v>1.33</v>
      </c>
      <c r="H195" s="22"/>
      <c r="I195" s="34">
        <v>0.2</v>
      </c>
      <c r="J195" s="22"/>
      <c r="K195" s="22"/>
      <c r="L195" s="22"/>
      <c r="M195" s="22"/>
      <c r="N195" s="22"/>
      <c r="O195" s="34">
        <v>2.34</v>
      </c>
      <c r="P195" s="34">
        <v>1.1000000000000001</v>
      </c>
      <c r="Q195" s="22"/>
      <c r="R195" s="22"/>
      <c r="S195" s="22"/>
      <c r="T195" s="22"/>
      <c r="U195" s="22"/>
      <c r="V195" s="22"/>
      <c r="W195" s="34">
        <v>1.25</v>
      </c>
      <c r="X195" s="22"/>
      <c r="Y195" s="22"/>
      <c r="Z195" s="22"/>
      <c r="AA195" s="22"/>
      <c r="AB195" s="34">
        <v>10.35</v>
      </c>
      <c r="AC195" s="34">
        <v>7.67</v>
      </c>
      <c r="AD195" s="34">
        <v>4.72</v>
      </c>
      <c r="AE195" s="34">
        <v>0.66</v>
      </c>
      <c r="AF195" s="34"/>
      <c r="AG195" s="47">
        <f t="shared" si="171"/>
        <v>0.14355000000000001</v>
      </c>
      <c r="AH195" s="47">
        <f t="shared" ref="AH195:AI200" si="174">4.5*F195/100</f>
        <v>0.10305</v>
      </c>
      <c r="AI195" s="47">
        <f t="shared" si="174"/>
        <v>5.985E-2</v>
      </c>
      <c r="AJ195" s="46"/>
      <c r="AK195" s="47">
        <f t="shared" si="172"/>
        <v>0.34515000000000001</v>
      </c>
      <c r="AL195" s="46"/>
      <c r="AM195" s="47">
        <f t="shared" si="157"/>
        <v>46.574999999999996</v>
      </c>
      <c r="AN195" s="47">
        <f t="shared" si="157"/>
        <v>34.515000000000001</v>
      </c>
      <c r="AO195" s="47">
        <f t="shared" si="157"/>
        <v>21.24</v>
      </c>
      <c r="AP195" s="47">
        <f t="shared" si="119"/>
        <v>0.9</v>
      </c>
      <c r="AQ195" s="47">
        <f t="shared" si="120"/>
        <v>0</v>
      </c>
      <c r="AR195" s="47">
        <f t="shared" si="121"/>
        <v>0</v>
      </c>
      <c r="AS195" s="47">
        <f t="shared" si="122"/>
        <v>0</v>
      </c>
      <c r="AT195" s="47">
        <f t="shared" si="123"/>
        <v>0</v>
      </c>
      <c r="AU195" s="47">
        <f t="shared" si="124"/>
        <v>0</v>
      </c>
      <c r="AV195" s="47">
        <f t="shared" si="125"/>
        <v>10.53</v>
      </c>
      <c r="AW195" s="47">
        <f t="shared" si="126"/>
        <v>5.15625</v>
      </c>
      <c r="AX195" s="47">
        <f t="shared" si="127"/>
        <v>0</v>
      </c>
      <c r="AY195" s="47">
        <f t="shared" si="128"/>
        <v>0</v>
      </c>
      <c r="AZ195" s="47">
        <f t="shared" si="129"/>
        <v>0</v>
      </c>
      <c r="BA195" s="47">
        <f t="shared" si="130"/>
        <v>0</v>
      </c>
      <c r="BB195" s="47">
        <f t="shared" si="131"/>
        <v>0</v>
      </c>
      <c r="BC195" s="47">
        <f t="shared" si="132"/>
        <v>0</v>
      </c>
      <c r="BD195" s="47">
        <f t="shared" si="133"/>
        <v>5.625</v>
      </c>
      <c r="BE195" s="47">
        <f t="shared" si="134"/>
        <v>0</v>
      </c>
      <c r="BF195" s="47">
        <f t="shared" si="135"/>
        <v>0</v>
      </c>
      <c r="BG195" s="47">
        <f t="shared" si="136"/>
        <v>0</v>
      </c>
      <c r="BH195" s="47">
        <f t="shared" si="137"/>
        <v>0</v>
      </c>
      <c r="BI195" s="47">
        <v>0</v>
      </c>
      <c r="BJ195" s="47">
        <f t="shared" si="138"/>
        <v>2.97</v>
      </c>
      <c r="BK195" s="22"/>
      <c r="BL195" s="47">
        <f t="shared" si="173"/>
        <v>0.34515000000000001</v>
      </c>
      <c r="BM195" s="47">
        <v>0.2</v>
      </c>
      <c r="BN195" s="47">
        <f t="shared" si="170"/>
        <v>0.9</v>
      </c>
      <c r="BO195" s="47">
        <v>2.5649999999999999</v>
      </c>
      <c r="BP195" s="47">
        <f t="shared" si="147"/>
        <v>0.9</v>
      </c>
      <c r="BQ195" s="47">
        <v>0.04</v>
      </c>
      <c r="BR195" s="47">
        <v>0.23</v>
      </c>
      <c r="BS195" s="47">
        <f>AW195</f>
        <v>5.15625</v>
      </c>
      <c r="BT195" s="47">
        <f t="shared" si="144"/>
        <v>0</v>
      </c>
      <c r="BU195" s="47">
        <f t="shared" si="146"/>
        <v>10.53</v>
      </c>
      <c r="BV195" s="47">
        <v>0.38</v>
      </c>
      <c r="BW195" s="47">
        <f t="shared" si="145"/>
        <v>0</v>
      </c>
      <c r="BX195" s="47">
        <f t="shared" si="158"/>
        <v>2.9531776826331284</v>
      </c>
      <c r="BY195" s="47">
        <f t="shared" si="139"/>
        <v>21.24</v>
      </c>
      <c r="BZ195" s="47">
        <f t="shared" si="159"/>
        <v>2.97</v>
      </c>
      <c r="CA195" s="47">
        <f t="shared" si="148"/>
        <v>2.5649999999999999</v>
      </c>
      <c r="CB195" s="47">
        <f t="shared" si="140"/>
        <v>5.15625</v>
      </c>
      <c r="CC195" s="47">
        <v>0.01</v>
      </c>
      <c r="CD195" s="47">
        <f>BD195/1000</f>
        <v>5.6249999999999998E-3</v>
      </c>
      <c r="CE195" s="47">
        <v>3.8999999999999998E-3</v>
      </c>
      <c r="CF195" s="47">
        <f t="shared" si="141"/>
        <v>0</v>
      </c>
      <c r="CG195" s="47">
        <f t="shared" si="166"/>
        <v>1.1676646706586826</v>
      </c>
      <c r="CH195" s="47">
        <f t="shared" si="142"/>
        <v>1.1319900384876613</v>
      </c>
      <c r="CI195" s="46"/>
      <c r="CJ195" s="46"/>
      <c r="CK195" s="47">
        <f t="shared" si="149"/>
        <v>0.56475736388575237</v>
      </c>
      <c r="CL195" s="46"/>
      <c r="CM195" s="46">
        <f t="shared" si="151"/>
        <v>0.1255016364190561</v>
      </c>
      <c r="CN195" s="22"/>
    </row>
    <row r="196" spans="1:92">
      <c r="A196" s="42">
        <v>1500</v>
      </c>
      <c r="B196" s="34"/>
      <c r="C196" s="34">
        <v>3.9</v>
      </c>
      <c r="D196" s="34">
        <v>8.5</v>
      </c>
      <c r="E196" s="22"/>
      <c r="F196" s="34">
        <v>3.45</v>
      </c>
      <c r="G196" s="34">
        <v>2.33</v>
      </c>
      <c r="H196" s="34">
        <v>1.1399999999999999</v>
      </c>
      <c r="I196" s="34">
        <v>0.2</v>
      </c>
      <c r="J196" s="22"/>
      <c r="K196" s="22"/>
      <c r="L196" s="22"/>
      <c r="M196" s="22"/>
      <c r="N196" s="22"/>
      <c r="O196" s="34">
        <v>2.34</v>
      </c>
      <c r="P196" s="34">
        <v>0.88</v>
      </c>
      <c r="Q196" s="34">
        <v>0.37</v>
      </c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34">
        <v>10.35</v>
      </c>
      <c r="AC196" s="34">
        <v>7.67</v>
      </c>
      <c r="AD196" s="34">
        <v>4.72</v>
      </c>
      <c r="AE196" s="34">
        <v>0.66</v>
      </c>
      <c r="AF196" s="34"/>
      <c r="AG196" s="47">
        <f t="shared" si="171"/>
        <v>0.17550000000000002</v>
      </c>
      <c r="AH196" s="47">
        <f t="shared" si="174"/>
        <v>0.15525</v>
      </c>
      <c r="AI196" s="47">
        <f t="shared" si="174"/>
        <v>0.10485</v>
      </c>
      <c r="AJ196" s="47">
        <f>4.5*H196/100</f>
        <v>5.1299999999999998E-2</v>
      </c>
      <c r="AK196" s="47">
        <f t="shared" si="172"/>
        <v>0.38250000000000001</v>
      </c>
      <c r="AL196" s="46"/>
      <c r="AM196" s="47">
        <f t="shared" si="157"/>
        <v>46.574999999999996</v>
      </c>
      <c r="AN196" s="47">
        <f t="shared" si="157"/>
        <v>34.515000000000001</v>
      </c>
      <c r="AO196" s="47">
        <f t="shared" si="157"/>
        <v>21.24</v>
      </c>
      <c r="AP196" s="47">
        <f t="shared" si="119"/>
        <v>0.9</v>
      </c>
      <c r="AQ196" s="47">
        <f t="shared" si="120"/>
        <v>0</v>
      </c>
      <c r="AR196" s="47">
        <f t="shared" si="121"/>
        <v>0</v>
      </c>
      <c r="AS196" s="47">
        <f t="shared" si="122"/>
        <v>0</v>
      </c>
      <c r="AT196" s="47">
        <f t="shared" si="123"/>
        <v>0</v>
      </c>
      <c r="AU196" s="47">
        <f t="shared" si="124"/>
        <v>0</v>
      </c>
      <c r="AV196" s="47">
        <f t="shared" si="125"/>
        <v>10.53</v>
      </c>
      <c r="AW196" s="47">
        <f t="shared" si="126"/>
        <v>4.125</v>
      </c>
      <c r="AX196" s="47">
        <f t="shared" si="127"/>
        <v>1.665</v>
      </c>
      <c r="AY196" s="47">
        <f t="shared" si="128"/>
        <v>0</v>
      </c>
      <c r="AZ196" s="47">
        <f t="shared" si="129"/>
        <v>0</v>
      </c>
      <c r="BA196" s="47">
        <f t="shared" si="130"/>
        <v>0</v>
      </c>
      <c r="BB196" s="47">
        <f t="shared" si="131"/>
        <v>0</v>
      </c>
      <c r="BC196" s="47">
        <f t="shared" si="132"/>
        <v>0</v>
      </c>
      <c r="BD196" s="47">
        <f t="shared" si="133"/>
        <v>0</v>
      </c>
      <c r="BE196" s="47">
        <f t="shared" si="134"/>
        <v>0</v>
      </c>
      <c r="BF196" s="47">
        <f t="shared" si="135"/>
        <v>0</v>
      </c>
      <c r="BG196" s="47">
        <f t="shared" si="136"/>
        <v>0</v>
      </c>
      <c r="BH196" s="47">
        <f t="shared" si="137"/>
        <v>0</v>
      </c>
      <c r="BI196" s="47">
        <v>0</v>
      </c>
      <c r="BJ196" s="47">
        <f t="shared" si="138"/>
        <v>2.97</v>
      </c>
      <c r="BK196" s="22"/>
      <c r="BL196" s="47">
        <f t="shared" si="173"/>
        <v>0.38250000000000001</v>
      </c>
      <c r="BM196" s="47">
        <v>0.2</v>
      </c>
      <c r="BN196" s="47">
        <f t="shared" si="170"/>
        <v>0.9</v>
      </c>
      <c r="BO196" s="47">
        <v>2.5649999999999999</v>
      </c>
      <c r="BP196" s="47">
        <f t="shared" si="147"/>
        <v>0.9</v>
      </c>
      <c r="BQ196" s="47">
        <v>0.04</v>
      </c>
      <c r="BR196" s="47">
        <v>0.23</v>
      </c>
      <c r="BS196" s="47">
        <f>AW196</f>
        <v>4.125</v>
      </c>
      <c r="BT196" s="47">
        <f t="shared" si="144"/>
        <v>0</v>
      </c>
      <c r="BU196" s="47">
        <f t="shared" si="146"/>
        <v>10.53</v>
      </c>
      <c r="BV196" s="47">
        <v>0.38</v>
      </c>
      <c r="BW196" s="47">
        <f t="shared" si="145"/>
        <v>0</v>
      </c>
      <c r="BX196" s="47">
        <f t="shared" si="158"/>
        <v>2.9390888413165643</v>
      </c>
      <c r="BY196" s="47">
        <f t="shared" si="139"/>
        <v>21.24</v>
      </c>
      <c r="BZ196" s="47">
        <f t="shared" si="159"/>
        <v>2.97</v>
      </c>
      <c r="CA196" s="47">
        <f t="shared" si="148"/>
        <v>2.5649999999999999</v>
      </c>
      <c r="CB196" s="47">
        <f t="shared" si="140"/>
        <v>4.125</v>
      </c>
      <c r="CC196" s="47">
        <v>0.01</v>
      </c>
      <c r="CD196" s="47">
        <v>5.6249999999999998E-3</v>
      </c>
      <c r="CE196" s="47">
        <v>3.8999999999999998E-3</v>
      </c>
      <c r="CF196" s="47">
        <f t="shared" si="141"/>
        <v>0</v>
      </c>
      <c r="CG196" s="47">
        <f t="shared" si="166"/>
        <v>1.1676646706586826</v>
      </c>
      <c r="CH196" s="47">
        <f t="shared" si="142"/>
        <v>1.1319900384876613</v>
      </c>
      <c r="CI196" s="46"/>
      <c r="CJ196" s="46"/>
      <c r="CK196" s="47">
        <f t="shared" si="149"/>
        <v>0.57459065169651036</v>
      </c>
      <c r="CL196" s="46"/>
      <c r="CM196" s="46">
        <f t="shared" si="151"/>
        <v>0.12768681148811342</v>
      </c>
      <c r="CN196" s="22"/>
    </row>
    <row r="197" spans="1:92">
      <c r="A197" s="42">
        <v>1501</v>
      </c>
      <c r="B197" s="22"/>
      <c r="C197" s="34">
        <v>3.62</v>
      </c>
      <c r="D197" s="34">
        <v>8.5</v>
      </c>
      <c r="E197" s="22"/>
      <c r="F197" s="34">
        <v>3.02</v>
      </c>
      <c r="G197" s="34">
        <v>2.66</v>
      </c>
      <c r="H197" s="34">
        <v>1.6</v>
      </c>
      <c r="I197" s="34">
        <v>0.2</v>
      </c>
      <c r="J197" s="22"/>
      <c r="K197" s="34">
        <v>4.2999999999999997E-2</v>
      </c>
      <c r="L197" s="22"/>
      <c r="M197" s="22"/>
      <c r="N197" s="34">
        <v>0.65</v>
      </c>
      <c r="O197" s="34">
        <v>2.19</v>
      </c>
      <c r="P197" s="22"/>
      <c r="Q197" s="22"/>
      <c r="R197" s="22"/>
      <c r="S197" s="22"/>
      <c r="T197" s="22"/>
      <c r="U197" s="22"/>
      <c r="V197" s="34">
        <v>7.0000000000000007E-2</v>
      </c>
      <c r="W197" s="34">
        <v>1.25</v>
      </c>
      <c r="X197" s="22"/>
      <c r="Y197" s="22"/>
      <c r="Z197" s="34">
        <v>0.22</v>
      </c>
      <c r="AA197" s="22"/>
      <c r="AB197" s="34">
        <v>8.0500000000000007</v>
      </c>
      <c r="AC197" s="34">
        <v>7.06</v>
      </c>
      <c r="AD197" s="34">
        <v>2.29</v>
      </c>
      <c r="AE197" s="34">
        <v>0.45</v>
      </c>
      <c r="AF197" s="34"/>
      <c r="AG197" s="47">
        <f t="shared" si="171"/>
        <v>0.16289999999999999</v>
      </c>
      <c r="AH197" s="47">
        <f t="shared" si="174"/>
        <v>0.13589999999999999</v>
      </c>
      <c r="AI197" s="47">
        <f t="shared" si="174"/>
        <v>0.1197</v>
      </c>
      <c r="AJ197" s="47">
        <f>4.5*H197/100</f>
        <v>7.2000000000000008E-2</v>
      </c>
      <c r="AK197" s="47">
        <f t="shared" si="172"/>
        <v>0.38250000000000001</v>
      </c>
      <c r="AL197" s="46"/>
      <c r="AM197" s="47">
        <f t="shared" si="157"/>
        <v>36.225000000000001</v>
      </c>
      <c r="AN197" s="47">
        <f t="shared" si="157"/>
        <v>31.77</v>
      </c>
      <c r="AO197" s="47">
        <f t="shared" si="157"/>
        <v>10.305</v>
      </c>
      <c r="AP197" s="47">
        <f t="shared" si="119"/>
        <v>0.9</v>
      </c>
      <c r="AQ197" s="47">
        <f t="shared" si="120"/>
        <v>0</v>
      </c>
      <c r="AR197" s="47">
        <f t="shared" si="121"/>
        <v>0.19349999999999998</v>
      </c>
      <c r="AS197" s="47">
        <f t="shared" si="122"/>
        <v>0</v>
      </c>
      <c r="AT197" s="47">
        <f t="shared" si="123"/>
        <v>0</v>
      </c>
      <c r="AU197" s="47">
        <f t="shared" si="124"/>
        <v>2.9250000000000003</v>
      </c>
      <c r="AV197" s="47">
        <f t="shared" si="125"/>
        <v>9.8550000000000004</v>
      </c>
      <c r="AW197" s="47">
        <f t="shared" si="126"/>
        <v>0</v>
      </c>
      <c r="AX197" s="47">
        <f t="shared" si="127"/>
        <v>0</v>
      </c>
      <c r="AY197" s="47">
        <f t="shared" si="128"/>
        <v>0</v>
      </c>
      <c r="AZ197" s="47">
        <f t="shared" si="129"/>
        <v>0</v>
      </c>
      <c r="BA197" s="47">
        <f t="shared" si="130"/>
        <v>0</v>
      </c>
      <c r="BB197" s="47">
        <f t="shared" si="131"/>
        <v>0</v>
      </c>
      <c r="BC197" s="47">
        <f t="shared" si="132"/>
        <v>0.31500000000000006</v>
      </c>
      <c r="BD197" s="47">
        <f t="shared" si="133"/>
        <v>5.625</v>
      </c>
      <c r="BE197" s="47">
        <f t="shared" si="134"/>
        <v>0</v>
      </c>
      <c r="BF197" s="47">
        <f t="shared" si="135"/>
        <v>0</v>
      </c>
      <c r="BG197" s="47">
        <f t="shared" si="136"/>
        <v>9.8999999999999991E-3</v>
      </c>
      <c r="BH197" s="47">
        <f t="shared" si="137"/>
        <v>0</v>
      </c>
      <c r="BI197" s="47">
        <v>0</v>
      </c>
      <c r="BJ197" s="47">
        <f t="shared" si="138"/>
        <v>2.0249999999999999</v>
      </c>
      <c r="BK197" s="22"/>
      <c r="BL197" s="47">
        <f t="shared" si="173"/>
        <v>0.38250000000000001</v>
      </c>
      <c r="BM197" s="47">
        <v>0.2</v>
      </c>
      <c r="BN197" s="47">
        <f t="shared" si="170"/>
        <v>0.9</v>
      </c>
      <c r="BO197" s="47">
        <v>2.5649999999999999</v>
      </c>
      <c r="BP197" s="47">
        <f t="shared" si="147"/>
        <v>0.9</v>
      </c>
      <c r="BQ197" s="47">
        <v>0.04</v>
      </c>
      <c r="BR197" s="47">
        <f>AR197</f>
        <v>0.19349999999999998</v>
      </c>
      <c r="BS197" s="47">
        <v>5</v>
      </c>
      <c r="BT197" s="47">
        <f t="shared" si="144"/>
        <v>0</v>
      </c>
      <c r="BU197" s="47">
        <f t="shared" si="146"/>
        <v>9.8550000000000004</v>
      </c>
      <c r="BV197" s="47">
        <v>0.38</v>
      </c>
      <c r="BW197" s="47">
        <f t="shared" si="145"/>
        <v>0.31500000000000006</v>
      </c>
      <c r="BX197" s="47">
        <f t="shared" ref="BX197:BX221" si="175">AU197</f>
        <v>2.9250000000000003</v>
      </c>
      <c r="BY197" s="47">
        <f t="shared" si="139"/>
        <v>10.305</v>
      </c>
      <c r="BZ197" s="47">
        <f t="shared" si="159"/>
        <v>2.0249999999999999</v>
      </c>
      <c r="CA197" s="47">
        <f t="shared" si="148"/>
        <v>2.5649999999999999</v>
      </c>
      <c r="CB197" s="47">
        <f t="shared" si="140"/>
        <v>5</v>
      </c>
      <c r="CC197" s="47">
        <f>BG197</f>
        <v>9.8999999999999991E-3</v>
      </c>
      <c r="CD197" s="47">
        <f t="shared" ref="CD197:CD202" si="176">BD197/1000</f>
        <v>5.6249999999999998E-3</v>
      </c>
      <c r="CE197" s="47">
        <v>3.8999999999999998E-3</v>
      </c>
      <c r="CF197" s="47">
        <f t="shared" si="141"/>
        <v>0</v>
      </c>
      <c r="CG197" s="47">
        <f t="shared" si="166"/>
        <v>1.1676646706586826</v>
      </c>
      <c r="CH197" s="47">
        <f t="shared" si="142"/>
        <v>1.1206701381027846</v>
      </c>
      <c r="CI197" s="46"/>
      <c r="CJ197" s="46"/>
      <c r="CK197" s="47">
        <f t="shared" si="149"/>
        <v>0.56859730784887819</v>
      </c>
      <c r="CL197" s="46"/>
      <c r="CM197" s="46">
        <f t="shared" si="151"/>
        <v>0.12635495729975071</v>
      </c>
      <c r="CN197" s="22"/>
    </row>
    <row r="198" spans="1:92">
      <c r="A198" s="42">
        <v>1502</v>
      </c>
      <c r="B198" s="22"/>
      <c r="C198" s="34">
        <v>3.93</v>
      </c>
      <c r="D198" s="34">
        <v>8.5</v>
      </c>
      <c r="E198" s="22"/>
      <c r="F198" s="34">
        <v>3.19</v>
      </c>
      <c r="G198" s="34">
        <v>1.73</v>
      </c>
      <c r="H198" s="34">
        <v>1.36</v>
      </c>
      <c r="I198" s="34">
        <v>0.2</v>
      </c>
      <c r="J198" s="22"/>
      <c r="K198" s="34">
        <v>4.4999999999999998E-2</v>
      </c>
      <c r="L198" s="22"/>
      <c r="M198" s="22"/>
      <c r="N198" s="34">
        <v>0.65</v>
      </c>
      <c r="O198" s="34">
        <v>2.19</v>
      </c>
      <c r="P198" s="22"/>
      <c r="Q198" s="34">
        <v>0.37</v>
      </c>
      <c r="R198" s="22"/>
      <c r="S198" s="22"/>
      <c r="T198" s="22"/>
      <c r="U198" s="22"/>
      <c r="V198" s="34">
        <v>0.1</v>
      </c>
      <c r="W198" s="34">
        <v>1.36</v>
      </c>
      <c r="X198" s="22"/>
      <c r="Y198" s="22"/>
      <c r="Z198" s="22"/>
      <c r="AA198" s="22"/>
      <c r="AB198" s="34">
        <v>8.0500000000000007</v>
      </c>
      <c r="AC198" s="34">
        <v>7.06</v>
      </c>
      <c r="AD198" s="34">
        <v>2.29</v>
      </c>
      <c r="AE198" s="34">
        <v>0.45</v>
      </c>
      <c r="AF198" s="34"/>
      <c r="AG198" s="47">
        <f t="shared" si="171"/>
        <v>0.17685000000000003</v>
      </c>
      <c r="AH198" s="47">
        <f t="shared" si="174"/>
        <v>0.14355000000000001</v>
      </c>
      <c r="AI198" s="47">
        <f t="shared" si="174"/>
        <v>7.7850000000000003E-2</v>
      </c>
      <c r="AJ198" s="47">
        <f>4.5*H198/100</f>
        <v>6.1200000000000004E-2</v>
      </c>
      <c r="AK198" s="47">
        <f t="shared" si="172"/>
        <v>0.38250000000000001</v>
      </c>
      <c r="AL198" s="46"/>
      <c r="AM198" s="47">
        <f t="shared" si="157"/>
        <v>36.225000000000001</v>
      </c>
      <c r="AN198" s="47">
        <f t="shared" si="157"/>
        <v>31.77</v>
      </c>
      <c r="AO198" s="47">
        <f t="shared" si="157"/>
        <v>10.305</v>
      </c>
      <c r="AP198" s="47">
        <f t="shared" si="119"/>
        <v>0.9</v>
      </c>
      <c r="AQ198" s="47">
        <f t="shared" si="120"/>
        <v>0</v>
      </c>
      <c r="AR198" s="47">
        <f t="shared" si="121"/>
        <v>0.20249999999999999</v>
      </c>
      <c r="AS198" s="47">
        <f t="shared" si="122"/>
        <v>0</v>
      </c>
      <c r="AT198" s="47">
        <f t="shared" si="123"/>
        <v>0</v>
      </c>
      <c r="AU198" s="47">
        <f t="shared" si="124"/>
        <v>2.9250000000000003</v>
      </c>
      <c r="AV198" s="47">
        <f t="shared" si="125"/>
        <v>9.8550000000000004</v>
      </c>
      <c r="AW198" s="47">
        <f t="shared" si="126"/>
        <v>0</v>
      </c>
      <c r="AX198" s="47">
        <f t="shared" si="127"/>
        <v>1.665</v>
      </c>
      <c r="AY198" s="47">
        <f t="shared" si="128"/>
        <v>0</v>
      </c>
      <c r="AZ198" s="47">
        <f t="shared" si="129"/>
        <v>0</v>
      </c>
      <c r="BA198" s="47">
        <f t="shared" si="130"/>
        <v>0</v>
      </c>
      <c r="BB198" s="47">
        <f t="shared" si="131"/>
        <v>0</v>
      </c>
      <c r="BC198" s="47">
        <f t="shared" si="132"/>
        <v>0.45</v>
      </c>
      <c r="BD198" s="47">
        <f t="shared" si="133"/>
        <v>6.12</v>
      </c>
      <c r="BE198" s="47">
        <f t="shared" si="134"/>
        <v>0</v>
      </c>
      <c r="BF198" s="47">
        <f t="shared" si="135"/>
        <v>0</v>
      </c>
      <c r="BG198" s="47">
        <f t="shared" si="136"/>
        <v>0</v>
      </c>
      <c r="BH198" s="47">
        <f t="shared" si="137"/>
        <v>0</v>
      </c>
      <c r="BI198" s="47">
        <v>0</v>
      </c>
      <c r="BJ198" s="47">
        <f t="shared" si="138"/>
        <v>2.0249999999999999</v>
      </c>
      <c r="BK198" s="22"/>
      <c r="BL198" s="47">
        <f t="shared" si="173"/>
        <v>0.38250000000000001</v>
      </c>
      <c r="BM198" s="47">
        <v>0.2</v>
      </c>
      <c r="BN198" s="47">
        <f t="shared" si="170"/>
        <v>0.9</v>
      </c>
      <c r="BO198" s="47">
        <v>2.5649999999999999</v>
      </c>
      <c r="BP198" s="47">
        <f t="shared" si="147"/>
        <v>0.9</v>
      </c>
      <c r="BQ198" s="47">
        <v>0.04</v>
      </c>
      <c r="BR198" s="47">
        <f>AR198</f>
        <v>0.20249999999999999</v>
      </c>
      <c r="BS198" s="47">
        <v>5</v>
      </c>
      <c r="BT198" s="47">
        <f t="shared" si="144"/>
        <v>0</v>
      </c>
      <c r="BU198" s="47">
        <f t="shared" si="146"/>
        <v>9.8550000000000004</v>
      </c>
      <c r="BV198" s="47">
        <v>0.38</v>
      </c>
      <c r="BW198" s="47">
        <f t="shared" si="145"/>
        <v>0.45</v>
      </c>
      <c r="BX198" s="47">
        <f t="shared" si="175"/>
        <v>2.9250000000000003</v>
      </c>
      <c r="BY198" s="47">
        <f t="shared" si="139"/>
        <v>10.305</v>
      </c>
      <c r="BZ198" s="47">
        <f t="shared" si="159"/>
        <v>2.0249999999999999</v>
      </c>
      <c r="CA198" s="47">
        <f t="shared" si="148"/>
        <v>2.5649999999999999</v>
      </c>
      <c r="CB198" s="47">
        <f t="shared" si="140"/>
        <v>5</v>
      </c>
      <c r="CC198" s="47">
        <v>1.0999999999999999E-2</v>
      </c>
      <c r="CD198" s="47">
        <f t="shared" si="176"/>
        <v>6.1200000000000004E-3</v>
      </c>
      <c r="CE198" s="47">
        <v>3.8999999999999998E-3</v>
      </c>
      <c r="CF198" s="47">
        <f t="shared" si="141"/>
        <v>0</v>
      </c>
      <c r="CG198" s="47">
        <f t="shared" si="166"/>
        <v>1.1676646706586826</v>
      </c>
      <c r="CH198" s="47">
        <f t="shared" si="142"/>
        <v>1.2451890423364276</v>
      </c>
      <c r="CI198" s="46"/>
      <c r="CJ198" s="46"/>
      <c r="CK198" s="47">
        <f t="shared" si="149"/>
        <v>0.56859730784887819</v>
      </c>
      <c r="CL198" s="46"/>
      <c r="CM198" s="46">
        <f t="shared" si="151"/>
        <v>0.12635495729975071</v>
      </c>
      <c r="CN198" s="22"/>
    </row>
    <row r="199" spans="1:92">
      <c r="A199" s="42">
        <v>1503</v>
      </c>
      <c r="B199" s="22"/>
      <c r="C199" s="34">
        <v>3.45</v>
      </c>
      <c r="D199" s="34">
        <v>7.67</v>
      </c>
      <c r="E199" s="22"/>
      <c r="F199" s="34">
        <v>2.98</v>
      </c>
      <c r="G199" s="34">
        <v>2.21</v>
      </c>
      <c r="H199" s="34">
        <v>1.6</v>
      </c>
      <c r="I199" s="34">
        <v>0.2</v>
      </c>
      <c r="J199" s="22"/>
      <c r="K199" s="22"/>
      <c r="L199" s="22"/>
      <c r="M199" s="22"/>
      <c r="N199" s="34">
        <v>0.65</v>
      </c>
      <c r="O199" s="34">
        <v>2.19</v>
      </c>
      <c r="P199" s="22"/>
      <c r="Q199" s="34">
        <v>0.35</v>
      </c>
      <c r="R199" s="22"/>
      <c r="S199" s="22"/>
      <c r="T199" s="22"/>
      <c r="U199" s="22"/>
      <c r="V199" s="34">
        <v>0.05</v>
      </c>
      <c r="W199" s="34">
        <v>1.25</v>
      </c>
      <c r="X199" s="22"/>
      <c r="Y199" s="22"/>
      <c r="Z199" s="34">
        <v>0.28999999999999998</v>
      </c>
      <c r="AA199" s="22"/>
      <c r="AB199" s="34">
        <v>8.0500000000000007</v>
      </c>
      <c r="AC199" s="34">
        <v>7.06</v>
      </c>
      <c r="AD199" s="34">
        <v>2.29</v>
      </c>
      <c r="AE199" s="34">
        <v>0.45</v>
      </c>
      <c r="AF199" s="34"/>
      <c r="AG199" s="47">
        <f t="shared" si="171"/>
        <v>0.15525</v>
      </c>
      <c r="AH199" s="47">
        <f t="shared" si="174"/>
        <v>0.1341</v>
      </c>
      <c r="AI199" s="47">
        <f t="shared" si="174"/>
        <v>9.9449999999999997E-2</v>
      </c>
      <c r="AJ199" s="47">
        <f>4.5*H199/100</f>
        <v>7.2000000000000008E-2</v>
      </c>
      <c r="AK199" s="47">
        <f t="shared" si="172"/>
        <v>0.34515000000000001</v>
      </c>
      <c r="AL199" s="46"/>
      <c r="AM199" s="47">
        <f t="shared" si="157"/>
        <v>36.225000000000001</v>
      </c>
      <c r="AN199" s="47">
        <f t="shared" si="157"/>
        <v>31.77</v>
      </c>
      <c r="AO199" s="47">
        <f t="shared" si="157"/>
        <v>10.305</v>
      </c>
      <c r="AP199" s="47">
        <f t="shared" si="119"/>
        <v>0.9</v>
      </c>
      <c r="AQ199" s="47">
        <f t="shared" si="120"/>
        <v>0</v>
      </c>
      <c r="AR199" s="47">
        <f t="shared" si="121"/>
        <v>0</v>
      </c>
      <c r="AS199" s="47">
        <f t="shared" si="122"/>
        <v>0</v>
      </c>
      <c r="AT199" s="47">
        <f t="shared" si="123"/>
        <v>0</v>
      </c>
      <c r="AU199" s="47">
        <f t="shared" si="124"/>
        <v>2.9250000000000003</v>
      </c>
      <c r="AV199" s="47">
        <f t="shared" si="125"/>
        <v>9.8550000000000004</v>
      </c>
      <c r="AW199" s="47">
        <f t="shared" si="126"/>
        <v>0</v>
      </c>
      <c r="AX199" s="47">
        <f t="shared" si="127"/>
        <v>1.575</v>
      </c>
      <c r="AY199" s="47">
        <f t="shared" si="128"/>
        <v>0</v>
      </c>
      <c r="AZ199" s="47">
        <f t="shared" si="129"/>
        <v>0</v>
      </c>
      <c r="BA199" s="47">
        <f t="shared" si="130"/>
        <v>0</v>
      </c>
      <c r="BB199" s="47">
        <f t="shared" si="131"/>
        <v>0</v>
      </c>
      <c r="BC199" s="47">
        <f t="shared" si="132"/>
        <v>0.22500000000000001</v>
      </c>
      <c r="BD199" s="47">
        <f t="shared" si="133"/>
        <v>5.625</v>
      </c>
      <c r="BE199" s="47">
        <f t="shared" si="134"/>
        <v>0</v>
      </c>
      <c r="BF199" s="47">
        <f t="shared" si="135"/>
        <v>0</v>
      </c>
      <c r="BG199" s="47">
        <f t="shared" si="136"/>
        <v>1.3049999999999999E-2</v>
      </c>
      <c r="BH199" s="47">
        <f t="shared" si="137"/>
        <v>0</v>
      </c>
      <c r="BI199" s="47">
        <v>2.6175869120654398</v>
      </c>
      <c r="BJ199" s="47">
        <f t="shared" si="138"/>
        <v>2.0249999999999999</v>
      </c>
      <c r="BK199" s="22"/>
      <c r="BL199" s="47">
        <f t="shared" si="173"/>
        <v>0.34515000000000001</v>
      </c>
      <c r="BM199" s="47">
        <v>0.2</v>
      </c>
      <c r="BN199" s="47">
        <f t="shared" si="170"/>
        <v>0.9</v>
      </c>
      <c r="BO199" s="47">
        <v>2.5649999999999999</v>
      </c>
      <c r="BP199" s="47">
        <f t="shared" si="147"/>
        <v>0.9</v>
      </c>
      <c r="BQ199" s="47">
        <v>0.04</v>
      </c>
      <c r="BR199" s="47">
        <v>0.2</v>
      </c>
      <c r="BS199" s="47">
        <v>5</v>
      </c>
      <c r="BT199" s="47">
        <f t="shared" si="144"/>
        <v>0</v>
      </c>
      <c r="BU199" s="47">
        <f t="shared" si="146"/>
        <v>9.8550000000000004</v>
      </c>
      <c r="BV199" s="47">
        <v>0.38</v>
      </c>
      <c r="BW199" s="47">
        <f t="shared" si="145"/>
        <v>0.22500000000000001</v>
      </c>
      <c r="BX199" s="47">
        <f t="shared" si="175"/>
        <v>2.9250000000000003</v>
      </c>
      <c r="BY199" s="47">
        <f t="shared" si="139"/>
        <v>10.305</v>
      </c>
      <c r="BZ199" s="47">
        <f t="shared" si="159"/>
        <v>2.0249999999999999</v>
      </c>
      <c r="CA199" s="47">
        <f>BI199</f>
        <v>2.6175869120654398</v>
      </c>
      <c r="CB199" s="47">
        <f t="shared" si="140"/>
        <v>5</v>
      </c>
      <c r="CC199" s="47">
        <f>BG199</f>
        <v>1.3049999999999999E-2</v>
      </c>
      <c r="CD199" s="47">
        <f t="shared" si="176"/>
        <v>5.6249999999999998E-3</v>
      </c>
      <c r="CE199" s="47">
        <v>3.8999999999999998E-3</v>
      </c>
      <c r="CF199" s="47">
        <f t="shared" si="141"/>
        <v>0</v>
      </c>
      <c r="CG199" s="47">
        <f t="shared" si="166"/>
        <v>1.1676646706586826</v>
      </c>
      <c r="CH199" s="47">
        <f t="shared" si="142"/>
        <v>1.477247000226398</v>
      </c>
      <c r="CI199" s="46"/>
      <c r="CJ199" s="46"/>
      <c r="CK199" s="47">
        <f t="shared" si="149"/>
        <v>0.55254285187384966</v>
      </c>
      <c r="CL199" s="46"/>
      <c r="CM199" s="46">
        <f t="shared" si="151"/>
        <v>0.12278730041641103</v>
      </c>
      <c r="CN199" s="22"/>
    </row>
    <row r="200" spans="1:92">
      <c r="A200" s="42">
        <v>1504</v>
      </c>
      <c r="B200" s="22"/>
      <c r="C200" s="34">
        <v>3.1</v>
      </c>
      <c r="D200" s="34">
        <v>7.67</v>
      </c>
      <c r="E200" s="22"/>
      <c r="F200" s="34">
        <v>2.58</v>
      </c>
      <c r="G200" s="34">
        <v>1.98</v>
      </c>
      <c r="H200" s="34">
        <v>1.77</v>
      </c>
      <c r="I200" s="34">
        <v>0.2</v>
      </c>
      <c r="J200" s="22"/>
      <c r="K200" s="22"/>
      <c r="L200" s="22"/>
      <c r="M200" s="22"/>
      <c r="N200" s="34">
        <v>0.65</v>
      </c>
      <c r="O200" s="34">
        <v>2.19</v>
      </c>
      <c r="P200" s="22"/>
      <c r="Q200" s="22"/>
      <c r="R200" s="22"/>
      <c r="S200" s="22"/>
      <c r="T200" s="22"/>
      <c r="U200" s="34">
        <v>0.56999999999999995</v>
      </c>
      <c r="V200" s="34">
        <v>7.0000000000000007E-2</v>
      </c>
      <c r="W200" s="34">
        <v>1.21</v>
      </c>
      <c r="X200" s="22"/>
      <c r="Y200" s="22"/>
      <c r="Z200" s="34">
        <v>0.23</v>
      </c>
      <c r="AA200" s="22"/>
      <c r="AB200" s="34">
        <v>8.0500000000000007</v>
      </c>
      <c r="AC200" s="34">
        <v>7.06</v>
      </c>
      <c r="AD200" s="34">
        <v>2.29</v>
      </c>
      <c r="AE200" s="34">
        <v>0.45</v>
      </c>
      <c r="AF200" s="34"/>
      <c r="AG200" s="47">
        <f t="shared" si="171"/>
        <v>0.13950000000000001</v>
      </c>
      <c r="AH200" s="47">
        <f t="shared" si="174"/>
        <v>0.11609999999999999</v>
      </c>
      <c r="AI200" s="47">
        <f t="shared" si="174"/>
        <v>8.9099999999999999E-2</v>
      </c>
      <c r="AJ200" s="47">
        <f>4.5*H200/100</f>
        <v>7.9649999999999999E-2</v>
      </c>
      <c r="AK200" s="47">
        <f t="shared" si="172"/>
        <v>0.34515000000000001</v>
      </c>
      <c r="AL200" s="46"/>
      <c r="AM200" s="47">
        <f t="shared" si="157"/>
        <v>36.225000000000001</v>
      </c>
      <c r="AN200" s="47">
        <f t="shared" si="157"/>
        <v>31.77</v>
      </c>
      <c r="AO200" s="47">
        <f t="shared" si="157"/>
        <v>10.305</v>
      </c>
      <c r="AP200" s="47">
        <f t="shared" si="119"/>
        <v>0.9</v>
      </c>
      <c r="AQ200" s="47">
        <f t="shared" si="120"/>
        <v>0</v>
      </c>
      <c r="AR200" s="47">
        <f t="shared" si="121"/>
        <v>0</v>
      </c>
      <c r="AS200" s="47">
        <f t="shared" si="122"/>
        <v>0</v>
      </c>
      <c r="AT200" s="47">
        <f t="shared" si="123"/>
        <v>0</v>
      </c>
      <c r="AU200" s="47">
        <f t="shared" si="124"/>
        <v>2.9250000000000003</v>
      </c>
      <c r="AV200" s="47">
        <f t="shared" si="125"/>
        <v>9.8550000000000004</v>
      </c>
      <c r="AW200" s="47">
        <f t="shared" si="126"/>
        <v>0</v>
      </c>
      <c r="AX200" s="47">
        <f t="shared" si="127"/>
        <v>0</v>
      </c>
      <c r="AY200" s="47">
        <f t="shared" si="128"/>
        <v>0</v>
      </c>
      <c r="AZ200" s="47">
        <f t="shared" si="129"/>
        <v>0</v>
      </c>
      <c r="BA200" s="47">
        <f t="shared" si="130"/>
        <v>0</v>
      </c>
      <c r="BB200" s="47">
        <f t="shared" si="131"/>
        <v>2.5649999999999999</v>
      </c>
      <c r="BC200" s="47">
        <f t="shared" si="132"/>
        <v>0.31500000000000006</v>
      </c>
      <c r="BD200" s="47">
        <f t="shared" si="133"/>
        <v>5.4450000000000003</v>
      </c>
      <c r="BE200" s="47">
        <f t="shared" si="134"/>
        <v>0</v>
      </c>
      <c r="BF200" s="47">
        <f t="shared" si="135"/>
        <v>0</v>
      </c>
      <c r="BG200" s="47">
        <f t="shared" si="136"/>
        <v>1.0350000000000002E-2</v>
      </c>
      <c r="BH200" s="47">
        <f t="shared" si="137"/>
        <v>0</v>
      </c>
      <c r="BI200" s="47">
        <v>0</v>
      </c>
      <c r="BJ200" s="47">
        <f t="shared" si="138"/>
        <v>2.0249999999999999</v>
      </c>
      <c r="BK200" s="22"/>
      <c r="BL200" s="47">
        <f t="shared" si="173"/>
        <v>0.34515000000000001</v>
      </c>
      <c r="BM200" s="47">
        <v>0.2</v>
      </c>
      <c r="BN200" s="47">
        <f t="shared" si="170"/>
        <v>0.9</v>
      </c>
      <c r="BO200" s="47">
        <f>BB200</f>
        <v>2.5649999999999999</v>
      </c>
      <c r="BP200" s="47">
        <f t="shared" si="147"/>
        <v>0.9</v>
      </c>
      <c r="BQ200" s="47">
        <v>0.04</v>
      </c>
      <c r="BR200" s="47">
        <v>0.2</v>
      </c>
      <c r="BS200" s="47">
        <v>5</v>
      </c>
      <c r="BT200" s="47">
        <f t="shared" si="144"/>
        <v>0</v>
      </c>
      <c r="BU200" s="47">
        <f t="shared" si="146"/>
        <v>9.8550000000000004</v>
      </c>
      <c r="BV200" s="47">
        <v>0.38</v>
      </c>
      <c r="BW200" s="47">
        <f t="shared" si="145"/>
        <v>0.31500000000000006</v>
      </c>
      <c r="BX200" s="47">
        <f t="shared" si="175"/>
        <v>2.9250000000000003</v>
      </c>
      <c r="BY200" s="47">
        <f t="shared" si="139"/>
        <v>10.305</v>
      </c>
      <c r="BZ200" s="47">
        <f t="shared" si="159"/>
        <v>2.0249999999999999</v>
      </c>
      <c r="CA200" s="47">
        <v>2.6175869120654398</v>
      </c>
      <c r="CB200" s="47">
        <f t="shared" si="140"/>
        <v>5</v>
      </c>
      <c r="CC200" s="47">
        <f>BG200</f>
        <v>1.0350000000000002E-2</v>
      </c>
      <c r="CD200" s="47">
        <f t="shared" si="176"/>
        <v>5.4450000000000002E-3</v>
      </c>
      <c r="CE200" s="47">
        <v>3.8999999999999998E-3</v>
      </c>
      <c r="CF200" s="47">
        <f t="shared" si="141"/>
        <v>0</v>
      </c>
      <c r="CG200" s="47">
        <f t="shared" si="166"/>
        <v>1.1676646706586826</v>
      </c>
      <c r="CH200" s="47">
        <f t="shared" si="142"/>
        <v>1.1716096898347297</v>
      </c>
      <c r="CI200" s="46"/>
      <c r="CJ200" s="46"/>
      <c r="CK200" s="47">
        <f t="shared" si="149"/>
        <v>0.55254285187384966</v>
      </c>
      <c r="CL200" s="46"/>
      <c r="CM200" s="46">
        <f t="shared" si="151"/>
        <v>0.12278730041641103</v>
      </c>
      <c r="CN200" s="22"/>
    </row>
    <row r="201" spans="1:92">
      <c r="A201" s="42">
        <v>1505</v>
      </c>
      <c r="B201" s="22"/>
      <c r="C201" s="22"/>
      <c r="D201" s="22"/>
      <c r="E201" s="22"/>
      <c r="F201" s="22"/>
      <c r="G201" s="22"/>
      <c r="H201" s="22"/>
      <c r="I201" s="34">
        <v>0.2</v>
      </c>
      <c r="J201" s="22"/>
      <c r="K201" s="22"/>
      <c r="L201" s="22"/>
      <c r="M201" s="34">
        <v>4.13</v>
      </c>
      <c r="N201" s="34">
        <v>0.65</v>
      </c>
      <c r="O201" s="34">
        <v>2.19</v>
      </c>
      <c r="P201" s="22"/>
      <c r="Q201" s="22"/>
      <c r="R201" s="22"/>
      <c r="S201" s="22"/>
      <c r="T201" s="22"/>
      <c r="U201" s="22"/>
      <c r="V201" s="34">
        <v>7.0000000000000007E-2</v>
      </c>
      <c r="W201" s="34">
        <v>1.34</v>
      </c>
      <c r="X201" s="22"/>
      <c r="Y201" s="22"/>
      <c r="Z201" s="22"/>
      <c r="AA201" s="22"/>
      <c r="AB201" s="34">
        <v>8.0500000000000007</v>
      </c>
      <c r="AC201" s="34">
        <v>7.06</v>
      </c>
      <c r="AD201" s="34">
        <v>2.29</v>
      </c>
      <c r="AE201" s="34">
        <v>0.45</v>
      </c>
      <c r="AF201" s="34"/>
      <c r="AG201" s="46"/>
      <c r="AH201" s="46"/>
      <c r="AI201" s="46"/>
      <c r="AJ201" s="46"/>
      <c r="AK201" s="46"/>
      <c r="AL201" s="46"/>
      <c r="AM201" s="47">
        <f t="shared" si="157"/>
        <v>36.225000000000001</v>
      </c>
      <c r="AN201" s="47">
        <f t="shared" si="157"/>
        <v>31.77</v>
      </c>
      <c r="AO201" s="47">
        <f t="shared" si="157"/>
        <v>10.305</v>
      </c>
      <c r="AP201" s="47">
        <f t="shared" ref="AP201:AP264" si="177">4.5*I201</f>
        <v>0.9</v>
      </c>
      <c r="AQ201" s="47">
        <f t="shared" ref="AQ201:AQ264" si="178">4.5*J201</f>
        <v>0</v>
      </c>
      <c r="AR201" s="47">
        <f t="shared" ref="AR201:AR264" si="179">4.5*K201</f>
        <v>0</v>
      </c>
      <c r="AS201" s="47">
        <f t="shared" ref="AS201:AS264" si="180">4.5*L201</f>
        <v>0</v>
      </c>
      <c r="AT201" s="47">
        <f t="shared" ref="AT201:AT264" si="181">4.5*M201/100</f>
        <v>0.18585000000000002</v>
      </c>
      <c r="AU201" s="47">
        <f t="shared" ref="AU201:AU264" si="182">4.5*N201</f>
        <v>2.9250000000000003</v>
      </c>
      <c r="AV201" s="47">
        <f t="shared" ref="AV201:AV264" si="183">4.5*O201</f>
        <v>9.8550000000000004</v>
      </c>
      <c r="AW201" s="47">
        <f t="shared" ref="AW201:AW264" si="184">4.5*P201/0.96</f>
        <v>0</v>
      </c>
      <c r="AX201" s="47">
        <f t="shared" ref="AX201:AX264" si="185">4.5*Q201</f>
        <v>0</v>
      </c>
      <c r="AY201" s="47">
        <f t="shared" ref="AY201:AY264" si="186">4.5*CI201</f>
        <v>0</v>
      </c>
      <c r="AZ201" s="47">
        <f t="shared" ref="AZ201:AZ264" si="187">4.5*S201</f>
        <v>0</v>
      </c>
      <c r="BA201" s="47">
        <f t="shared" ref="BA201:BA264" si="188">4.5*T201/100</f>
        <v>0</v>
      </c>
      <c r="BB201" s="47">
        <f t="shared" ref="BB201:BB264" si="189">4.5*U201</f>
        <v>0</v>
      </c>
      <c r="BC201" s="47">
        <f t="shared" ref="BC201:BC264" si="190">4.5*V201</f>
        <v>0.31500000000000006</v>
      </c>
      <c r="BD201" s="47">
        <f t="shared" ref="BD201:BD264" si="191">4.5*W201</f>
        <v>6.03</v>
      </c>
      <c r="BE201" s="47">
        <f t="shared" ref="BE201:BE264" si="192">4.5*X201</f>
        <v>0</v>
      </c>
      <c r="BF201" s="47">
        <f t="shared" ref="BF201:BF264" si="193">4.5*Y201/100</f>
        <v>0</v>
      </c>
      <c r="BG201" s="47">
        <f t="shared" ref="BG201:BG264" si="194">4.5*Z201/100</f>
        <v>0</v>
      </c>
      <c r="BH201" s="47">
        <f t="shared" ref="BH201:BH264" si="195">4.5*AA201</f>
        <v>0</v>
      </c>
      <c r="BI201" s="47">
        <v>0</v>
      </c>
      <c r="BJ201" s="47">
        <f t="shared" ref="BJ201:BJ264" si="196">4.5*AE201</f>
        <v>2.0249999999999999</v>
      </c>
      <c r="BK201" s="22"/>
      <c r="BL201" s="47">
        <v>0.3</v>
      </c>
      <c r="BM201" s="47">
        <f>AT201</f>
        <v>0.18585000000000002</v>
      </c>
      <c r="BN201" s="47">
        <f t="shared" si="170"/>
        <v>0.9</v>
      </c>
      <c r="BO201" s="47">
        <v>2.6</v>
      </c>
      <c r="BP201" s="47">
        <f t="shared" si="147"/>
        <v>0.9</v>
      </c>
      <c r="BQ201" s="47">
        <v>0.04</v>
      </c>
      <c r="BR201" s="47">
        <v>0.2</v>
      </c>
      <c r="BS201" s="47">
        <v>5</v>
      </c>
      <c r="BT201" s="47">
        <f t="shared" si="144"/>
        <v>0</v>
      </c>
      <c r="BU201" s="47">
        <f t="shared" si="146"/>
        <v>9.8550000000000004</v>
      </c>
      <c r="BV201" s="47">
        <v>0.38</v>
      </c>
      <c r="BW201" s="47">
        <f t="shared" si="145"/>
        <v>0.31500000000000006</v>
      </c>
      <c r="BX201" s="47">
        <f t="shared" si="175"/>
        <v>2.9250000000000003</v>
      </c>
      <c r="BY201" s="47">
        <f t="shared" ref="BY201:BY264" si="197">AO201</f>
        <v>10.305</v>
      </c>
      <c r="BZ201" s="47">
        <f t="shared" si="159"/>
        <v>2.0249999999999999</v>
      </c>
      <c r="CA201" s="47">
        <v>2.6175869120654398</v>
      </c>
      <c r="CB201" s="47">
        <f t="shared" ref="CB201:CB264" si="198">BS201</f>
        <v>5</v>
      </c>
      <c r="CC201" s="47">
        <v>0.01</v>
      </c>
      <c r="CD201" s="47">
        <f t="shared" si="176"/>
        <v>6.0300000000000006E-3</v>
      </c>
      <c r="CE201" s="47">
        <v>3.8999999999999998E-3</v>
      </c>
      <c r="CF201" s="47">
        <f t="shared" ref="CF201:CF264" si="199">BF201</f>
        <v>0</v>
      </c>
      <c r="CG201" s="47">
        <f t="shared" si="166"/>
        <v>1.1676646706586826</v>
      </c>
      <c r="CH201" s="47">
        <f t="shared" ref="CH201:CH264" si="200">1000*CC201/8.834</f>
        <v>1.1319900384876613</v>
      </c>
      <c r="CI201" s="46"/>
      <c r="CJ201" s="46"/>
      <c r="CK201" s="47">
        <f t="shared" si="149"/>
        <v>0.53140251441008979</v>
      </c>
      <c r="CL201" s="46"/>
      <c r="CM201" s="46">
        <f t="shared" si="151"/>
        <v>0.11808944764668662</v>
      </c>
      <c r="CN201" s="22"/>
    </row>
    <row r="202" spans="1:92">
      <c r="A202" s="42">
        <v>1506</v>
      </c>
      <c r="B202" s="22"/>
      <c r="C202" s="34">
        <v>2.15</v>
      </c>
      <c r="D202" s="34">
        <v>6</v>
      </c>
      <c r="E202" s="22"/>
      <c r="F202" s="34">
        <v>1.68</v>
      </c>
      <c r="G202" s="34">
        <v>0.99</v>
      </c>
      <c r="H202" s="22"/>
      <c r="I202" s="34">
        <v>0.2</v>
      </c>
      <c r="J202" s="22"/>
      <c r="K202" s="22"/>
      <c r="L202" s="22"/>
      <c r="M202" s="22"/>
      <c r="N202" s="34">
        <v>0.65</v>
      </c>
      <c r="O202" s="34">
        <v>2.19</v>
      </c>
      <c r="P202" s="22"/>
      <c r="Q202" s="22"/>
      <c r="R202" s="22"/>
      <c r="S202" s="22"/>
      <c r="T202" s="22"/>
      <c r="U202" s="22"/>
      <c r="V202" s="34">
        <v>0.08</v>
      </c>
      <c r="W202" s="34">
        <v>1.1200000000000001</v>
      </c>
      <c r="X202" s="22"/>
      <c r="Y202" s="22"/>
      <c r="Z202" s="22"/>
      <c r="AA202" s="22"/>
      <c r="AB202" s="34">
        <v>8.0500000000000007</v>
      </c>
      <c r="AC202" s="34">
        <v>7.06</v>
      </c>
      <c r="AD202" s="34">
        <v>2.29</v>
      </c>
      <c r="AE202" s="34">
        <v>0.45</v>
      </c>
      <c r="AF202" s="34"/>
      <c r="AG202" s="47">
        <f>4.5*C202/100</f>
        <v>9.6749999999999989E-2</v>
      </c>
      <c r="AH202" s="47">
        <f>4.5*F202/100</f>
        <v>7.5600000000000001E-2</v>
      </c>
      <c r="AI202" s="47">
        <f>4.5*G202/100</f>
        <v>4.4549999999999999E-2</v>
      </c>
      <c r="AJ202" s="46"/>
      <c r="AK202" s="47">
        <f>4.5*D202/100</f>
        <v>0.27</v>
      </c>
      <c r="AL202" s="46"/>
      <c r="AM202" s="47">
        <f t="shared" si="157"/>
        <v>36.225000000000001</v>
      </c>
      <c r="AN202" s="47">
        <f t="shared" si="157"/>
        <v>31.77</v>
      </c>
      <c r="AO202" s="47">
        <f t="shared" si="157"/>
        <v>10.305</v>
      </c>
      <c r="AP202" s="47">
        <f t="shared" si="177"/>
        <v>0.9</v>
      </c>
      <c r="AQ202" s="47">
        <f t="shared" si="178"/>
        <v>0</v>
      </c>
      <c r="AR202" s="47">
        <f t="shared" si="179"/>
        <v>0</v>
      </c>
      <c r="AS202" s="47">
        <f t="shared" si="180"/>
        <v>0</v>
      </c>
      <c r="AT202" s="47">
        <f t="shared" si="181"/>
        <v>0</v>
      </c>
      <c r="AU202" s="47">
        <f t="shared" si="182"/>
        <v>2.9250000000000003</v>
      </c>
      <c r="AV202" s="47">
        <f t="shared" si="183"/>
        <v>9.8550000000000004</v>
      </c>
      <c r="AW202" s="47">
        <f t="shared" si="184"/>
        <v>0</v>
      </c>
      <c r="AX202" s="47">
        <f t="shared" si="185"/>
        <v>0</v>
      </c>
      <c r="AY202" s="47">
        <f t="shared" si="186"/>
        <v>0</v>
      </c>
      <c r="AZ202" s="47">
        <f t="shared" si="187"/>
        <v>0</v>
      </c>
      <c r="BA202" s="47">
        <f t="shared" si="188"/>
        <v>0</v>
      </c>
      <c r="BB202" s="47">
        <f t="shared" si="189"/>
        <v>0</v>
      </c>
      <c r="BC202" s="47">
        <f t="shared" si="190"/>
        <v>0.36</v>
      </c>
      <c r="BD202" s="47">
        <f t="shared" si="191"/>
        <v>5.0400000000000009</v>
      </c>
      <c r="BE202" s="47">
        <f t="shared" si="192"/>
        <v>0</v>
      </c>
      <c r="BF202" s="47">
        <f t="shared" si="193"/>
        <v>0</v>
      </c>
      <c r="BG202" s="47">
        <f t="shared" si="194"/>
        <v>0</v>
      </c>
      <c r="BH202" s="47">
        <f t="shared" si="195"/>
        <v>0</v>
      </c>
      <c r="BI202" s="47">
        <v>0</v>
      </c>
      <c r="BJ202" s="47">
        <f t="shared" si="196"/>
        <v>2.0249999999999999</v>
      </c>
      <c r="BK202" s="22"/>
      <c r="BL202" s="47">
        <f>AK202</f>
        <v>0.27</v>
      </c>
      <c r="BM202" s="47">
        <v>0.17</v>
      </c>
      <c r="BN202" s="47">
        <f t="shared" si="170"/>
        <v>0.9</v>
      </c>
      <c r="BO202" s="47">
        <v>2.6</v>
      </c>
      <c r="BP202" s="47">
        <f t="shared" si="147"/>
        <v>0.9</v>
      </c>
      <c r="BQ202" s="47">
        <v>0.04</v>
      </c>
      <c r="BR202" s="47">
        <v>0.2</v>
      </c>
      <c r="BS202" s="47">
        <v>5</v>
      </c>
      <c r="BT202" s="47">
        <f t="shared" si="144"/>
        <v>0</v>
      </c>
      <c r="BU202" s="47">
        <f t="shared" si="146"/>
        <v>9.8550000000000004</v>
      </c>
      <c r="BV202" s="47">
        <v>0.38</v>
      </c>
      <c r="BW202" s="47">
        <f t="shared" si="145"/>
        <v>0.36</v>
      </c>
      <c r="BX202" s="47">
        <f t="shared" si="175"/>
        <v>2.9250000000000003</v>
      </c>
      <c r="BY202" s="47">
        <f t="shared" si="197"/>
        <v>10.305</v>
      </c>
      <c r="BZ202" s="47">
        <f t="shared" si="159"/>
        <v>2.0249999999999999</v>
      </c>
      <c r="CA202" s="47">
        <v>2.6175869120654398</v>
      </c>
      <c r="CB202" s="47">
        <f t="shared" si="198"/>
        <v>5</v>
      </c>
      <c r="CC202" s="47">
        <v>0.01</v>
      </c>
      <c r="CD202" s="47">
        <f t="shared" si="176"/>
        <v>5.0400000000000011E-3</v>
      </c>
      <c r="CE202" s="47">
        <v>3.8999999999999998E-3</v>
      </c>
      <c r="CF202" s="47">
        <f t="shared" si="199"/>
        <v>0</v>
      </c>
      <c r="CG202" s="47">
        <f t="shared" si="166"/>
        <v>1.1676646706586826</v>
      </c>
      <c r="CH202" s="47">
        <f t="shared" si="200"/>
        <v>1.1319900384876613</v>
      </c>
      <c r="CI202" s="46"/>
      <c r="CJ202" s="46"/>
      <c r="CK202" s="47">
        <f t="shared" si="149"/>
        <v>0.51625616917519812</v>
      </c>
      <c r="CL202" s="46"/>
      <c r="CM202" s="46">
        <f t="shared" si="151"/>
        <v>0.11472359315004403</v>
      </c>
      <c r="CN202" s="22"/>
    </row>
    <row r="203" spans="1:92">
      <c r="A203" s="42">
        <v>1507</v>
      </c>
      <c r="B203" s="22"/>
      <c r="C203" s="34">
        <v>2.3199999999999998</v>
      </c>
      <c r="D203" s="34">
        <v>6</v>
      </c>
      <c r="E203" s="22"/>
      <c r="F203" s="34">
        <v>1.5</v>
      </c>
      <c r="G203" s="34">
        <v>0.82</v>
      </c>
      <c r="H203" s="22"/>
      <c r="I203" s="34">
        <v>0.2</v>
      </c>
      <c r="J203" s="22"/>
      <c r="K203" s="34">
        <v>4.2999999999999997E-2</v>
      </c>
      <c r="L203" s="22"/>
      <c r="M203" s="22"/>
      <c r="N203" s="34">
        <v>0.65</v>
      </c>
      <c r="O203" s="34">
        <v>2.19</v>
      </c>
      <c r="P203" s="34">
        <v>1.26</v>
      </c>
      <c r="Q203" s="34">
        <v>0.26</v>
      </c>
      <c r="R203" s="22"/>
      <c r="S203" s="22"/>
      <c r="T203" s="22"/>
      <c r="U203" s="22"/>
      <c r="V203" s="34">
        <v>0.1</v>
      </c>
      <c r="W203" s="22"/>
      <c r="X203" s="22"/>
      <c r="Y203" s="22"/>
      <c r="Z203" s="34">
        <v>0.22</v>
      </c>
      <c r="AA203" s="22"/>
      <c r="AB203" s="34">
        <v>8.0500000000000007</v>
      </c>
      <c r="AC203" s="34">
        <v>7.06</v>
      </c>
      <c r="AD203" s="34">
        <v>2.29</v>
      </c>
      <c r="AE203" s="34">
        <v>0.45</v>
      </c>
      <c r="AF203" s="34"/>
      <c r="AG203" s="47">
        <f>4.5*C203/100</f>
        <v>0.10439999999999999</v>
      </c>
      <c r="AH203" s="47">
        <f>4.5*F203/100</f>
        <v>6.7500000000000004E-2</v>
      </c>
      <c r="AI203" s="47">
        <f>4.5*G203/100</f>
        <v>3.6900000000000002E-2</v>
      </c>
      <c r="AJ203" s="46"/>
      <c r="AK203" s="47">
        <f>4.5*D203/100</f>
        <v>0.27</v>
      </c>
      <c r="AL203" s="46"/>
      <c r="AM203" s="47">
        <f t="shared" si="157"/>
        <v>36.225000000000001</v>
      </c>
      <c r="AN203" s="47">
        <f t="shared" si="157"/>
        <v>31.77</v>
      </c>
      <c r="AO203" s="47">
        <f t="shared" si="157"/>
        <v>10.305</v>
      </c>
      <c r="AP203" s="47">
        <f t="shared" si="177"/>
        <v>0.9</v>
      </c>
      <c r="AQ203" s="47">
        <f t="shared" si="178"/>
        <v>0</v>
      </c>
      <c r="AR203" s="47">
        <f t="shared" si="179"/>
        <v>0.19349999999999998</v>
      </c>
      <c r="AS203" s="47">
        <f t="shared" si="180"/>
        <v>0</v>
      </c>
      <c r="AT203" s="47">
        <f t="shared" si="181"/>
        <v>0</v>
      </c>
      <c r="AU203" s="47">
        <f t="shared" si="182"/>
        <v>2.9250000000000003</v>
      </c>
      <c r="AV203" s="47">
        <f t="shared" si="183"/>
        <v>9.8550000000000004</v>
      </c>
      <c r="AW203" s="47">
        <f t="shared" si="184"/>
        <v>5.90625</v>
      </c>
      <c r="AX203" s="47">
        <f t="shared" si="185"/>
        <v>1.17</v>
      </c>
      <c r="AY203" s="47">
        <f t="shared" si="186"/>
        <v>0</v>
      </c>
      <c r="AZ203" s="47">
        <f t="shared" si="187"/>
        <v>0</v>
      </c>
      <c r="BA203" s="47">
        <f t="shared" si="188"/>
        <v>0</v>
      </c>
      <c r="BB203" s="47">
        <f t="shared" si="189"/>
        <v>0</v>
      </c>
      <c r="BC203" s="47">
        <f t="shared" si="190"/>
        <v>0.45</v>
      </c>
      <c r="BD203" s="47">
        <f t="shared" si="191"/>
        <v>0</v>
      </c>
      <c r="BE203" s="47">
        <f t="shared" si="192"/>
        <v>0</v>
      </c>
      <c r="BF203" s="47">
        <f t="shared" si="193"/>
        <v>0</v>
      </c>
      <c r="BG203" s="47">
        <f t="shared" si="194"/>
        <v>9.8999999999999991E-3</v>
      </c>
      <c r="BH203" s="47">
        <f t="shared" si="195"/>
        <v>0</v>
      </c>
      <c r="BI203" s="47">
        <v>2.6175869120654398</v>
      </c>
      <c r="BJ203" s="47">
        <f t="shared" si="196"/>
        <v>2.0249999999999999</v>
      </c>
      <c r="BK203" s="22"/>
      <c r="BL203" s="47">
        <f>AK203</f>
        <v>0.27</v>
      </c>
      <c r="BM203" s="47">
        <v>0.17</v>
      </c>
      <c r="BN203" s="47">
        <f t="shared" si="170"/>
        <v>0.9</v>
      </c>
      <c r="BO203" s="47">
        <v>2.6</v>
      </c>
      <c r="BP203" s="47">
        <f t="shared" si="147"/>
        <v>0.9</v>
      </c>
      <c r="BQ203" s="47">
        <v>0.04</v>
      </c>
      <c r="BR203" s="47">
        <f>AR203</f>
        <v>0.19349999999999998</v>
      </c>
      <c r="BS203" s="47">
        <f>AW203</f>
        <v>5.90625</v>
      </c>
      <c r="BT203" s="47">
        <f t="shared" si="144"/>
        <v>0</v>
      </c>
      <c r="BU203" s="47">
        <f t="shared" si="146"/>
        <v>9.8550000000000004</v>
      </c>
      <c r="BV203" s="47">
        <v>0.38</v>
      </c>
      <c r="BW203" s="47">
        <f t="shared" si="145"/>
        <v>0.45</v>
      </c>
      <c r="BX203" s="47">
        <f t="shared" si="175"/>
        <v>2.9250000000000003</v>
      </c>
      <c r="BY203" s="47">
        <f t="shared" si="197"/>
        <v>10.305</v>
      </c>
      <c r="BZ203" s="47">
        <f t="shared" si="159"/>
        <v>2.0249999999999999</v>
      </c>
      <c r="CA203" s="47">
        <f>BI203</f>
        <v>2.6175869120654398</v>
      </c>
      <c r="CB203" s="47">
        <f t="shared" si="198"/>
        <v>5.90625</v>
      </c>
      <c r="CC203" s="47">
        <f>BG203</f>
        <v>9.8999999999999991E-3</v>
      </c>
      <c r="CD203" s="47">
        <v>5.1999999999999998E-3</v>
      </c>
      <c r="CE203" s="47">
        <v>3.8999999999999998E-3</v>
      </c>
      <c r="CF203" s="47">
        <f t="shared" si="199"/>
        <v>0</v>
      </c>
      <c r="CG203" s="47">
        <f t="shared" si="166"/>
        <v>1.1676646706586826</v>
      </c>
      <c r="CH203" s="47">
        <f t="shared" si="200"/>
        <v>1.1206701381027846</v>
      </c>
      <c r="CI203" s="46"/>
      <c r="CJ203" s="46"/>
      <c r="CK203" s="47">
        <f t="shared" si="149"/>
        <v>0.52193526531467704</v>
      </c>
      <c r="CL203" s="46"/>
      <c r="CM203" s="46">
        <f t="shared" si="151"/>
        <v>0.11598561451437267</v>
      </c>
      <c r="CN203" s="22"/>
    </row>
    <row r="204" spans="1:92">
      <c r="A204" s="42">
        <v>1508</v>
      </c>
      <c r="B204" s="22"/>
      <c r="C204" s="22"/>
      <c r="D204" s="22"/>
      <c r="E204" s="22"/>
      <c r="F204" s="22"/>
      <c r="G204" s="22"/>
      <c r="H204" s="22"/>
      <c r="I204" s="34">
        <v>0.2</v>
      </c>
      <c r="J204" s="22"/>
      <c r="K204" s="22"/>
      <c r="L204" s="22"/>
      <c r="M204" s="22"/>
      <c r="N204" s="34">
        <v>0.65</v>
      </c>
      <c r="O204" s="34">
        <v>2.19</v>
      </c>
      <c r="P204" s="22"/>
      <c r="Q204" s="22"/>
      <c r="R204" s="22"/>
      <c r="S204" s="22"/>
      <c r="T204" s="22"/>
      <c r="U204" s="22"/>
      <c r="V204" s="34">
        <v>0.08</v>
      </c>
      <c r="W204" s="34">
        <v>1.22</v>
      </c>
      <c r="X204" s="22"/>
      <c r="Y204" s="22"/>
      <c r="Z204" s="22"/>
      <c r="AA204" s="22"/>
      <c r="AB204" s="34">
        <v>8.0500000000000007</v>
      </c>
      <c r="AC204" s="34">
        <v>7.06</v>
      </c>
      <c r="AD204" s="34">
        <v>2.29</v>
      </c>
      <c r="AE204" s="34">
        <v>0.45</v>
      </c>
      <c r="AF204" s="34"/>
      <c r="AG204" s="46"/>
      <c r="AH204" s="46"/>
      <c r="AI204" s="46"/>
      <c r="AJ204" s="46"/>
      <c r="AK204" s="46"/>
      <c r="AL204" s="46"/>
      <c r="AM204" s="47">
        <f t="shared" si="157"/>
        <v>36.225000000000001</v>
      </c>
      <c r="AN204" s="47">
        <f t="shared" si="157"/>
        <v>31.77</v>
      </c>
      <c r="AO204" s="47">
        <f t="shared" si="157"/>
        <v>10.305</v>
      </c>
      <c r="AP204" s="47">
        <f t="shared" si="177"/>
        <v>0.9</v>
      </c>
      <c r="AQ204" s="47">
        <f t="shared" si="178"/>
        <v>0</v>
      </c>
      <c r="AR204" s="47">
        <f t="shared" si="179"/>
        <v>0</v>
      </c>
      <c r="AS204" s="47">
        <f t="shared" si="180"/>
        <v>0</v>
      </c>
      <c r="AT204" s="47">
        <f t="shared" si="181"/>
        <v>0</v>
      </c>
      <c r="AU204" s="47">
        <f t="shared" si="182"/>
        <v>2.9250000000000003</v>
      </c>
      <c r="AV204" s="47">
        <f t="shared" si="183"/>
        <v>9.8550000000000004</v>
      </c>
      <c r="AW204" s="47">
        <f t="shared" si="184"/>
        <v>0</v>
      </c>
      <c r="AX204" s="47">
        <f t="shared" si="185"/>
        <v>0</v>
      </c>
      <c r="AY204" s="47">
        <f t="shared" si="186"/>
        <v>0</v>
      </c>
      <c r="AZ204" s="47">
        <f t="shared" si="187"/>
        <v>0</v>
      </c>
      <c r="BA204" s="47">
        <f t="shared" si="188"/>
        <v>0</v>
      </c>
      <c r="BB204" s="47">
        <f t="shared" si="189"/>
        <v>0</v>
      </c>
      <c r="BC204" s="47">
        <f t="shared" si="190"/>
        <v>0.36</v>
      </c>
      <c r="BD204" s="47">
        <f t="shared" si="191"/>
        <v>5.49</v>
      </c>
      <c r="BE204" s="47">
        <f t="shared" si="192"/>
        <v>0</v>
      </c>
      <c r="BF204" s="47">
        <f t="shared" si="193"/>
        <v>0</v>
      </c>
      <c r="BG204" s="47">
        <f t="shared" si="194"/>
        <v>0</v>
      </c>
      <c r="BH204" s="47">
        <f t="shared" si="195"/>
        <v>0</v>
      </c>
      <c r="BI204" s="47">
        <v>0</v>
      </c>
      <c r="BJ204" s="47">
        <f t="shared" si="196"/>
        <v>2.0249999999999999</v>
      </c>
      <c r="BK204" s="22"/>
      <c r="BL204" s="47">
        <v>0.25</v>
      </c>
      <c r="BM204" s="47">
        <v>0.17</v>
      </c>
      <c r="BN204" s="47">
        <f t="shared" si="170"/>
        <v>0.9</v>
      </c>
      <c r="BO204" s="47">
        <v>2.6</v>
      </c>
      <c r="BP204" s="47">
        <f t="shared" si="147"/>
        <v>0.9</v>
      </c>
      <c r="BQ204" s="47">
        <v>0.04</v>
      </c>
      <c r="BR204" s="47">
        <v>0.19350000000000001</v>
      </c>
      <c r="BS204" s="47">
        <v>4.8</v>
      </c>
      <c r="BT204" s="47">
        <f t="shared" ref="BT204:BT267" si="201">AS204</f>
        <v>0</v>
      </c>
      <c r="BU204" s="47">
        <f t="shared" si="146"/>
        <v>9.8550000000000004</v>
      </c>
      <c r="BV204" s="47">
        <v>0.38</v>
      </c>
      <c r="BW204" s="47">
        <f t="shared" ref="BW204:BW267" si="202">BC204</f>
        <v>0.36</v>
      </c>
      <c r="BX204" s="47">
        <f t="shared" si="175"/>
        <v>2.9250000000000003</v>
      </c>
      <c r="BY204" s="47">
        <f t="shared" si="197"/>
        <v>10.305</v>
      </c>
      <c r="BZ204" s="47">
        <f t="shared" si="159"/>
        <v>2.0249999999999999</v>
      </c>
      <c r="CA204" s="47">
        <f t="shared" ref="CA204:CA260" si="203">BO204</f>
        <v>2.6</v>
      </c>
      <c r="CB204" s="47">
        <f t="shared" si="198"/>
        <v>4.8</v>
      </c>
      <c r="CC204" s="47">
        <v>0.01</v>
      </c>
      <c r="CD204" s="47">
        <f>BD204/1000</f>
        <v>5.4900000000000001E-3</v>
      </c>
      <c r="CE204" s="47">
        <v>3.8999999999999998E-3</v>
      </c>
      <c r="CF204" s="47">
        <f t="shared" si="199"/>
        <v>0</v>
      </c>
      <c r="CG204" s="47">
        <f t="shared" si="166"/>
        <v>1.1676646706586826</v>
      </c>
      <c r="CH204" s="47">
        <f t="shared" si="200"/>
        <v>1.1319900384876613</v>
      </c>
      <c r="CI204" s="46"/>
      <c r="CJ204" s="46"/>
      <c r="CK204" s="47">
        <f t="shared" si="149"/>
        <v>0.50611941707855523</v>
      </c>
      <c r="CL204" s="46"/>
      <c r="CM204" s="46">
        <f t="shared" si="151"/>
        <v>0.11247098157301227</v>
      </c>
      <c r="CN204" s="22"/>
    </row>
    <row r="205" spans="1:92">
      <c r="A205" s="42">
        <v>1509</v>
      </c>
      <c r="B205" s="22"/>
      <c r="C205" s="34">
        <v>1.46</v>
      </c>
      <c r="D205" s="34">
        <v>5.33</v>
      </c>
      <c r="E205" s="22"/>
      <c r="F205" s="34">
        <v>1.37</v>
      </c>
      <c r="G205" s="34">
        <v>0.77</v>
      </c>
      <c r="H205" s="34">
        <v>0.92</v>
      </c>
      <c r="I205" s="34">
        <v>0.2</v>
      </c>
      <c r="J205" s="22"/>
      <c r="K205" s="34">
        <v>4.2999999999999997E-2</v>
      </c>
      <c r="L205" s="22"/>
      <c r="M205" s="34">
        <v>3.74</v>
      </c>
      <c r="N205" s="34">
        <v>0.65</v>
      </c>
      <c r="O205" s="34">
        <v>2.19</v>
      </c>
      <c r="P205" s="22"/>
      <c r="Q205" s="34">
        <v>0.36</v>
      </c>
      <c r="R205" s="22"/>
      <c r="S205" s="22"/>
      <c r="T205" s="22"/>
      <c r="U205" s="22"/>
      <c r="V205" s="34">
        <v>0.1</v>
      </c>
      <c r="W205" s="34">
        <v>1.21</v>
      </c>
      <c r="X205" s="22"/>
      <c r="Y205" s="22"/>
      <c r="Z205" s="22"/>
      <c r="AA205" s="22"/>
      <c r="AB205" s="34">
        <v>8.0500000000000007</v>
      </c>
      <c r="AC205" s="34">
        <v>7.06</v>
      </c>
      <c r="AD205" s="34">
        <v>2.29</v>
      </c>
      <c r="AE205" s="34">
        <v>0.45</v>
      </c>
      <c r="AF205" s="34"/>
      <c r="AG205" s="47">
        <f>4.5*C205/100</f>
        <v>6.5700000000000008E-2</v>
      </c>
      <c r="AH205" s="47">
        <f>4.5*F205/100</f>
        <v>6.165000000000001E-2</v>
      </c>
      <c r="AI205" s="47">
        <f>4.5*G205/100</f>
        <v>3.465E-2</v>
      </c>
      <c r="AJ205" s="47">
        <f>4.5*H205/100</f>
        <v>4.1400000000000006E-2</v>
      </c>
      <c r="AK205" s="47">
        <f>4.5*D205/100</f>
        <v>0.23985000000000001</v>
      </c>
      <c r="AL205" s="46"/>
      <c r="AM205" s="47">
        <f t="shared" si="157"/>
        <v>36.225000000000001</v>
      </c>
      <c r="AN205" s="47">
        <f t="shared" si="157"/>
        <v>31.77</v>
      </c>
      <c r="AO205" s="47">
        <f t="shared" si="157"/>
        <v>10.305</v>
      </c>
      <c r="AP205" s="47">
        <f t="shared" si="177"/>
        <v>0.9</v>
      </c>
      <c r="AQ205" s="47">
        <f t="shared" si="178"/>
        <v>0</v>
      </c>
      <c r="AR205" s="47">
        <f t="shared" si="179"/>
        <v>0.19349999999999998</v>
      </c>
      <c r="AS205" s="47">
        <f t="shared" si="180"/>
        <v>0</v>
      </c>
      <c r="AT205" s="47">
        <f t="shared" si="181"/>
        <v>0.16830000000000001</v>
      </c>
      <c r="AU205" s="47">
        <f t="shared" si="182"/>
        <v>2.9250000000000003</v>
      </c>
      <c r="AV205" s="47">
        <f t="shared" si="183"/>
        <v>9.8550000000000004</v>
      </c>
      <c r="AW205" s="47">
        <f t="shared" si="184"/>
        <v>0</v>
      </c>
      <c r="AX205" s="47">
        <f t="shared" si="185"/>
        <v>1.6199999999999999</v>
      </c>
      <c r="AY205" s="47">
        <f t="shared" si="186"/>
        <v>0</v>
      </c>
      <c r="AZ205" s="47">
        <f t="shared" si="187"/>
        <v>0</v>
      </c>
      <c r="BA205" s="47">
        <f t="shared" si="188"/>
        <v>0</v>
      </c>
      <c r="BB205" s="47">
        <f t="shared" si="189"/>
        <v>0</v>
      </c>
      <c r="BC205" s="47">
        <f t="shared" si="190"/>
        <v>0.45</v>
      </c>
      <c r="BD205" s="47">
        <f t="shared" si="191"/>
        <v>5.4450000000000003</v>
      </c>
      <c r="BE205" s="47">
        <f t="shared" si="192"/>
        <v>0</v>
      </c>
      <c r="BF205" s="47">
        <f t="shared" si="193"/>
        <v>0</v>
      </c>
      <c r="BG205" s="47">
        <f t="shared" si="194"/>
        <v>0</v>
      </c>
      <c r="BH205" s="47">
        <f t="shared" si="195"/>
        <v>0</v>
      </c>
      <c r="BI205" s="47">
        <v>0</v>
      </c>
      <c r="BJ205" s="47">
        <f t="shared" si="196"/>
        <v>2.0249999999999999</v>
      </c>
      <c r="BK205" s="22"/>
      <c r="BL205" s="47">
        <f>AK205</f>
        <v>0.23985000000000001</v>
      </c>
      <c r="BM205" s="47">
        <f>AT205</f>
        <v>0.16830000000000001</v>
      </c>
      <c r="BN205" s="47">
        <f t="shared" si="170"/>
        <v>0.9</v>
      </c>
      <c r="BO205" s="47">
        <v>2.6</v>
      </c>
      <c r="BP205" s="47">
        <f t="shared" si="147"/>
        <v>0.9</v>
      </c>
      <c r="BQ205" s="47">
        <v>0.04</v>
      </c>
      <c r="BR205" s="47">
        <f>AR205</f>
        <v>0.19349999999999998</v>
      </c>
      <c r="BS205" s="47">
        <v>4.8</v>
      </c>
      <c r="BT205" s="47">
        <f t="shared" si="201"/>
        <v>0</v>
      </c>
      <c r="BU205" s="47">
        <f t="shared" ref="BU205:BU268" si="204">AV205</f>
        <v>9.8550000000000004</v>
      </c>
      <c r="BV205" s="47">
        <v>0.38</v>
      </c>
      <c r="BW205" s="47">
        <f t="shared" si="202"/>
        <v>0.45</v>
      </c>
      <c r="BX205" s="47">
        <f t="shared" si="175"/>
        <v>2.9250000000000003</v>
      </c>
      <c r="BY205" s="47">
        <f t="shared" si="197"/>
        <v>10.305</v>
      </c>
      <c r="BZ205" s="47">
        <f t="shared" si="159"/>
        <v>2.0249999999999999</v>
      </c>
      <c r="CA205" s="47">
        <f t="shared" si="203"/>
        <v>2.6</v>
      </c>
      <c r="CB205" s="47">
        <f t="shared" si="198"/>
        <v>4.8</v>
      </c>
      <c r="CC205" s="47">
        <v>0.01</v>
      </c>
      <c r="CD205" s="47">
        <f>BD205/1000</f>
        <v>5.4450000000000002E-3</v>
      </c>
      <c r="CE205" s="47">
        <v>3.8999999999999998E-3</v>
      </c>
      <c r="CF205" s="47">
        <f t="shared" si="199"/>
        <v>0</v>
      </c>
      <c r="CG205" s="47">
        <f t="shared" si="166"/>
        <v>1.1676646706586826</v>
      </c>
      <c r="CH205" s="47">
        <f t="shared" si="200"/>
        <v>1.1319900384876613</v>
      </c>
      <c r="CI205" s="46"/>
      <c r="CJ205" s="46"/>
      <c r="CK205" s="47">
        <f t="shared" si="149"/>
        <v>0.50145394168452262</v>
      </c>
      <c r="CL205" s="46"/>
      <c r="CM205" s="46">
        <f t="shared" si="151"/>
        <v>0.11143420926322725</v>
      </c>
      <c r="CN205" s="22"/>
    </row>
    <row r="206" spans="1:92">
      <c r="A206" s="42">
        <v>1510</v>
      </c>
      <c r="B206" s="22"/>
      <c r="C206" s="22"/>
      <c r="D206" s="22"/>
      <c r="E206" s="22"/>
      <c r="F206" s="22"/>
      <c r="G206" s="22"/>
      <c r="H206" s="22"/>
      <c r="I206" s="34">
        <v>0.2</v>
      </c>
      <c r="J206" s="22"/>
      <c r="K206" s="22"/>
      <c r="L206" s="22"/>
      <c r="M206" s="22"/>
      <c r="N206" s="34">
        <v>0.65</v>
      </c>
      <c r="O206" s="34">
        <v>2.19</v>
      </c>
      <c r="P206" s="22"/>
      <c r="Q206" s="22"/>
      <c r="R206" s="22"/>
      <c r="S206" s="22"/>
      <c r="T206" s="22"/>
      <c r="U206" s="22"/>
      <c r="V206" s="34">
        <v>0.08</v>
      </c>
      <c r="W206" s="22"/>
      <c r="X206" s="22"/>
      <c r="Y206" s="22"/>
      <c r="Z206" s="22"/>
      <c r="AA206" s="22"/>
      <c r="AB206" s="34">
        <v>8.0500000000000007</v>
      </c>
      <c r="AC206" s="34">
        <v>7.06</v>
      </c>
      <c r="AD206" s="34">
        <v>2.29</v>
      </c>
      <c r="AE206" s="34">
        <v>0.45</v>
      </c>
      <c r="AF206" s="34"/>
      <c r="AG206" s="46"/>
      <c r="AH206" s="46"/>
      <c r="AI206" s="46"/>
      <c r="AJ206" s="46"/>
      <c r="AK206" s="46"/>
      <c r="AL206" s="46"/>
      <c r="AM206" s="47">
        <f t="shared" si="157"/>
        <v>36.225000000000001</v>
      </c>
      <c r="AN206" s="47">
        <f t="shared" si="157"/>
        <v>31.77</v>
      </c>
      <c r="AO206" s="47">
        <f t="shared" si="157"/>
        <v>10.305</v>
      </c>
      <c r="AP206" s="47">
        <f t="shared" si="177"/>
        <v>0.9</v>
      </c>
      <c r="AQ206" s="47">
        <f t="shared" si="178"/>
        <v>0</v>
      </c>
      <c r="AR206" s="47">
        <f t="shared" si="179"/>
        <v>0</v>
      </c>
      <c r="AS206" s="47">
        <f t="shared" si="180"/>
        <v>0</v>
      </c>
      <c r="AT206" s="47">
        <f t="shared" si="181"/>
        <v>0</v>
      </c>
      <c r="AU206" s="47">
        <f t="shared" si="182"/>
        <v>2.9250000000000003</v>
      </c>
      <c r="AV206" s="47">
        <f t="shared" si="183"/>
        <v>9.8550000000000004</v>
      </c>
      <c r="AW206" s="47">
        <f t="shared" si="184"/>
        <v>0</v>
      </c>
      <c r="AX206" s="47">
        <f t="shared" si="185"/>
        <v>0</v>
      </c>
      <c r="AY206" s="47">
        <f t="shared" si="186"/>
        <v>0</v>
      </c>
      <c r="AZ206" s="47">
        <f t="shared" si="187"/>
        <v>0</v>
      </c>
      <c r="BA206" s="47">
        <f t="shared" si="188"/>
        <v>0</v>
      </c>
      <c r="BB206" s="47">
        <f t="shared" si="189"/>
        <v>0</v>
      </c>
      <c r="BC206" s="47">
        <f t="shared" si="190"/>
        <v>0.36</v>
      </c>
      <c r="BD206" s="47">
        <f t="shared" si="191"/>
        <v>0</v>
      </c>
      <c r="BE206" s="47">
        <f t="shared" si="192"/>
        <v>0</v>
      </c>
      <c r="BF206" s="47">
        <f t="shared" si="193"/>
        <v>0</v>
      </c>
      <c r="BG206" s="47">
        <f t="shared" si="194"/>
        <v>0</v>
      </c>
      <c r="BH206" s="47">
        <f t="shared" si="195"/>
        <v>0</v>
      </c>
      <c r="BI206" s="47">
        <v>0</v>
      </c>
      <c r="BJ206" s="47">
        <f t="shared" si="196"/>
        <v>2.0249999999999999</v>
      </c>
      <c r="BK206" s="22"/>
      <c r="BL206" s="47">
        <v>0.35</v>
      </c>
      <c r="BM206" s="47">
        <v>0.16</v>
      </c>
      <c r="BN206" s="47">
        <f t="shared" si="170"/>
        <v>0.9</v>
      </c>
      <c r="BO206" s="47">
        <v>2.6</v>
      </c>
      <c r="BP206" s="47">
        <f t="shared" si="147"/>
        <v>0.9</v>
      </c>
      <c r="BQ206" s="47">
        <v>0.04</v>
      </c>
      <c r="BR206" s="47">
        <v>0.2</v>
      </c>
      <c r="BS206" s="47">
        <v>4.8</v>
      </c>
      <c r="BT206" s="47">
        <f t="shared" si="201"/>
        <v>0</v>
      </c>
      <c r="BU206" s="47">
        <f t="shared" si="204"/>
        <v>9.8550000000000004</v>
      </c>
      <c r="BV206" s="47">
        <v>0.38</v>
      </c>
      <c r="BW206" s="47">
        <f t="shared" si="202"/>
        <v>0.36</v>
      </c>
      <c r="BX206" s="47">
        <f t="shared" si="175"/>
        <v>2.9250000000000003</v>
      </c>
      <c r="BY206" s="47">
        <f t="shared" si="197"/>
        <v>10.305</v>
      </c>
      <c r="BZ206" s="47">
        <f t="shared" si="159"/>
        <v>2.0249999999999999</v>
      </c>
      <c r="CA206" s="47">
        <f t="shared" si="203"/>
        <v>2.6</v>
      </c>
      <c r="CB206" s="47">
        <f t="shared" si="198"/>
        <v>4.8</v>
      </c>
      <c r="CC206" s="47">
        <v>0.01</v>
      </c>
      <c r="CD206" s="47">
        <v>5.4000000000000003E-3</v>
      </c>
      <c r="CE206" s="47">
        <v>3.8999999999999998E-3</v>
      </c>
      <c r="CF206" s="47">
        <f t="shared" si="199"/>
        <v>0</v>
      </c>
      <c r="CG206" s="47">
        <f t="shared" si="166"/>
        <v>1.1676646706586826</v>
      </c>
      <c r="CH206" s="47">
        <f t="shared" si="200"/>
        <v>1.1319900384876613</v>
      </c>
      <c r="CI206" s="46"/>
      <c r="CJ206" s="46"/>
      <c r="CK206" s="47">
        <f t="shared" si="149"/>
        <v>0.54873222121478349</v>
      </c>
      <c r="CL206" s="46"/>
      <c r="CM206" s="46">
        <f t="shared" si="151"/>
        <v>0.12194049360328522</v>
      </c>
      <c r="CN206" s="22"/>
    </row>
    <row r="207" spans="1:92">
      <c r="A207" s="42">
        <v>1511</v>
      </c>
      <c r="B207" s="22"/>
      <c r="C207" s="34">
        <v>4.58</v>
      </c>
      <c r="D207" s="34">
        <v>10</v>
      </c>
      <c r="E207" s="22"/>
      <c r="F207" s="34">
        <v>2.12</v>
      </c>
      <c r="G207" s="34">
        <v>1.24</v>
      </c>
      <c r="H207" s="34">
        <v>1.1299999999999999</v>
      </c>
      <c r="I207" s="34">
        <v>0.2</v>
      </c>
      <c r="J207" s="22"/>
      <c r="K207" s="22"/>
      <c r="L207" s="22"/>
      <c r="M207" s="22"/>
      <c r="N207" s="34">
        <v>0.65</v>
      </c>
      <c r="O207" s="34">
        <v>2.19</v>
      </c>
      <c r="P207" s="22"/>
      <c r="Q207" s="22"/>
      <c r="R207" s="22"/>
      <c r="S207" s="22"/>
      <c r="T207" s="22"/>
      <c r="U207" s="22"/>
      <c r="V207" s="34">
        <v>0.09</v>
      </c>
      <c r="W207" s="34">
        <v>1.18</v>
      </c>
      <c r="X207" s="22"/>
      <c r="Y207" s="22"/>
      <c r="Z207" s="34">
        <v>0.25</v>
      </c>
      <c r="AA207" s="22"/>
      <c r="AB207" s="34">
        <v>8.0500000000000007</v>
      </c>
      <c r="AC207" s="34">
        <v>7.06</v>
      </c>
      <c r="AD207" s="34">
        <v>2.29</v>
      </c>
      <c r="AE207" s="34">
        <v>0.45</v>
      </c>
      <c r="AF207" s="34"/>
      <c r="AG207" s="47">
        <f>4.5*C207/100</f>
        <v>0.20610000000000001</v>
      </c>
      <c r="AH207" s="47">
        <f t="shared" ref="AH207:AJ210" si="205">4.5*F207/100</f>
        <v>9.5400000000000013E-2</v>
      </c>
      <c r="AI207" s="47">
        <f t="shared" si="205"/>
        <v>5.5800000000000002E-2</v>
      </c>
      <c r="AJ207" s="47">
        <f t="shared" si="205"/>
        <v>5.0849999999999992E-2</v>
      </c>
      <c r="AK207" s="47">
        <f>4.5*D207/100</f>
        <v>0.45</v>
      </c>
      <c r="AL207" s="46"/>
      <c r="AM207" s="47">
        <f t="shared" si="157"/>
        <v>36.225000000000001</v>
      </c>
      <c r="AN207" s="47">
        <f t="shared" si="157"/>
        <v>31.77</v>
      </c>
      <c r="AO207" s="47">
        <f t="shared" si="157"/>
        <v>10.305</v>
      </c>
      <c r="AP207" s="47">
        <f t="shared" si="177"/>
        <v>0.9</v>
      </c>
      <c r="AQ207" s="47">
        <f t="shared" si="178"/>
        <v>0</v>
      </c>
      <c r="AR207" s="47">
        <f t="shared" si="179"/>
        <v>0</v>
      </c>
      <c r="AS207" s="47">
        <f t="shared" si="180"/>
        <v>0</v>
      </c>
      <c r="AT207" s="47">
        <f t="shared" si="181"/>
        <v>0</v>
      </c>
      <c r="AU207" s="47">
        <f t="shared" si="182"/>
        <v>2.9250000000000003</v>
      </c>
      <c r="AV207" s="47">
        <f t="shared" si="183"/>
        <v>9.8550000000000004</v>
      </c>
      <c r="AW207" s="47">
        <f t="shared" si="184"/>
        <v>0</v>
      </c>
      <c r="AX207" s="47">
        <f t="shared" si="185"/>
        <v>0</v>
      </c>
      <c r="AY207" s="47">
        <f t="shared" si="186"/>
        <v>0</v>
      </c>
      <c r="AZ207" s="47">
        <f t="shared" si="187"/>
        <v>0</v>
      </c>
      <c r="BA207" s="47">
        <f t="shared" si="188"/>
        <v>0</v>
      </c>
      <c r="BB207" s="47">
        <f t="shared" si="189"/>
        <v>0</v>
      </c>
      <c r="BC207" s="47">
        <f t="shared" si="190"/>
        <v>0.40499999999999997</v>
      </c>
      <c r="BD207" s="47">
        <f t="shared" si="191"/>
        <v>5.31</v>
      </c>
      <c r="BE207" s="47">
        <f t="shared" si="192"/>
        <v>0</v>
      </c>
      <c r="BF207" s="47">
        <f t="shared" si="193"/>
        <v>0</v>
      </c>
      <c r="BG207" s="47">
        <f t="shared" si="194"/>
        <v>1.125E-2</v>
      </c>
      <c r="BH207" s="47">
        <f t="shared" si="195"/>
        <v>0</v>
      </c>
      <c r="BI207" s="47">
        <v>0</v>
      </c>
      <c r="BJ207" s="47">
        <f t="shared" si="196"/>
        <v>2.0249999999999999</v>
      </c>
      <c r="BK207" s="22"/>
      <c r="BL207" s="47">
        <f>AK207</f>
        <v>0.45</v>
      </c>
      <c r="BM207" s="47">
        <v>0.16</v>
      </c>
      <c r="BN207" s="47">
        <f t="shared" si="170"/>
        <v>0.9</v>
      </c>
      <c r="BO207" s="47">
        <v>2.6</v>
      </c>
      <c r="BP207" s="47">
        <f t="shared" si="147"/>
        <v>0.9</v>
      </c>
      <c r="BQ207" s="47">
        <v>0.04</v>
      </c>
      <c r="BR207" s="47">
        <v>0.2</v>
      </c>
      <c r="BS207" s="47">
        <v>4.8</v>
      </c>
      <c r="BT207" s="47">
        <f t="shared" si="201"/>
        <v>0</v>
      </c>
      <c r="BU207" s="47">
        <f t="shared" si="204"/>
        <v>9.8550000000000004</v>
      </c>
      <c r="BV207" s="47">
        <v>0.38</v>
      </c>
      <c r="BW207" s="47">
        <f t="shared" si="202"/>
        <v>0.40499999999999997</v>
      </c>
      <c r="BX207" s="47">
        <f t="shared" si="175"/>
        <v>2.9250000000000003</v>
      </c>
      <c r="BY207" s="47">
        <f t="shared" si="197"/>
        <v>10.305</v>
      </c>
      <c r="BZ207" s="47">
        <f t="shared" si="159"/>
        <v>2.0249999999999999</v>
      </c>
      <c r="CA207" s="47">
        <f t="shared" si="203"/>
        <v>2.6</v>
      </c>
      <c r="CB207" s="47">
        <f t="shared" si="198"/>
        <v>4.8</v>
      </c>
      <c r="CC207" s="47">
        <f>BG207</f>
        <v>1.125E-2</v>
      </c>
      <c r="CD207" s="47">
        <f>BD207/1000</f>
        <v>5.3099999999999996E-3</v>
      </c>
      <c r="CE207" s="47">
        <v>3.8999999999999998E-3</v>
      </c>
      <c r="CF207" s="47">
        <f t="shared" si="199"/>
        <v>0</v>
      </c>
      <c r="CG207" s="47">
        <f t="shared" si="166"/>
        <v>1.1676646706586826</v>
      </c>
      <c r="CH207" s="47">
        <f t="shared" si="200"/>
        <v>1.273488793298619</v>
      </c>
      <c r="CI207" s="46"/>
      <c r="CJ207" s="46"/>
      <c r="CK207" s="47">
        <f t="shared" si="149"/>
        <v>0.59259834311972437</v>
      </c>
      <c r="CL207" s="46"/>
      <c r="CM207" s="46">
        <f t="shared" si="151"/>
        <v>0.13168852069327208</v>
      </c>
      <c r="CN207" s="22"/>
    </row>
    <row r="208" spans="1:92">
      <c r="A208" s="42">
        <v>1512</v>
      </c>
      <c r="B208" s="22"/>
      <c r="C208" s="34">
        <v>3.12</v>
      </c>
      <c r="D208" s="34">
        <v>7.67</v>
      </c>
      <c r="E208" s="22"/>
      <c r="F208" s="34">
        <v>2</v>
      </c>
      <c r="G208" s="34">
        <v>1.2</v>
      </c>
      <c r="H208" s="34">
        <v>1.07</v>
      </c>
      <c r="I208" s="34">
        <v>0.2</v>
      </c>
      <c r="J208" s="22"/>
      <c r="K208" s="22"/>
      <c r="L208" s="22"/>
      <c r="M208" s="22"/>
      <c r="N208" s="34">
        <v>0.65</v>
      </c>
      <c r="O208" s="34">
        <v>2.19</v>
      </c>
      <c r="P208" s="22"/>
      <c r="Q208" s="22"/>
      <c r="R208" s="22"/>
      <c r="S208" s="22"/>
      <c r="T208" s="22"/>
      <c r="U208" s="22"/>
      <c r="V208" s="34">
        <v>0.14000000000000001</v>
      </c>
      <c r="W208" s="34">
        <v>1.18</v>
      </c>
      <c r="X208" s="22"/>
      <c r="Y208" s="22"/>
      <c r="Z208" s="34">
        <v>0.25</v>
      </c>
      <c r="AA208" s="22"/>
      <c r="AB208" s="34">
        <v>8.0500000000000007</v>
      </c>
      <c r="AC208" s="34">
        <v>7.06</v>
      </c>
      <c r="AD208" s="34">
        <v>2.29</v>
      </c>
      <c r="AE208" s="34">
        <v>0.45</v>
      </c>
      <c r="AF208" s="34"/>
      <c r="AG208" s="47">
        <f>4.5*C208/100</f>
        <v>0.1404</v>
      </c>
      <c r="AH208" s="47">
        <f t="shared" si="205"/>
        <v>0.09</v>
      </c>
      <c r="AI208" s="47">
        <f t="shared" si="205"/>
        <v>5.3999999999999992E-2</v>
      </c>
      <c r="AJ208" s="47">
        <f t="shared" si="205"/>
        <v>4.8150000000000005E-2</v>
      </c>
      <c r="AK208" s="47">
        <f>4.5*D208/100</f>
        <v>0.34515000000000001</v>
      </c>
      <c r="AL208" s="46"/>
      <c r="AM208" s="47">
        <f t="shared" si="157"/>
        <v>36.225000000000001</v>
      </c>
      <c r="AN208" s="47">
        <f t="shared" si="157"/>
        <v>31.77</v>
      </c>
      <c r="AO208" s="47">
        <f t="shared" si="157"/>
        <v>10.305</v>
      </c>
      <c r="AP208" s="47">
        <f t="shared" si="177"/>
        <v>0.9</v>
      </c>
      <c r="AQ208" s="47">
        <f t="shared" si="178"/>
        <v>0</v>
      </c>
      <c r="AR208" s="47">
        <f t="shared" si="179"/>
        <v>0</v>
      </c>
      <c r="AS208" s="47">
        <f t="shared" si="180"/>
        <v>0</v>
      </c>
      <c r="AT208" s="47">
        <f t="shared" si="181"/>
        <v>0</v>
      </c>
      <c r="AU208" s="47">
        <f t="shared" si="182"/>
        <v>2.9250000000000003</v>
      </c>
      <c r="AV208" s="47">
        <f t="shared" si="183"/>
        <v>9.8550000000000004</v>
      </c>
      <c r="AW208" s="47">
        <f t="shared" si="184"/>
        <v>0</v>
      </c>
      <c r="AX208" s="47">
        <f t="shared" si="185"/>
        <v>0</v>
      </c>
      <c r="AY208" s="47">
        <f t="shared" si="186"/>
        <v>0</v>
      </c>
      <c r="AZ208" s="47">
        <f t="shared" si="187"/>
        <v>0</v>
      </c>
      <c r="BA208" s="47">
        <f t="shared" si="188"/>
        <v>0</v>
      </c>
      <c r="BB208" s="47">
        <f t="shared" si="189"/>
        <v>0</v>
      </c>
      <c r="BC208" s="47">
        <f t="shared" si="190"/>
        <v>0.63000000000000012</v>
      </c>
      <c r="BD208" s="47">
        <f t="shared" si="191"/>
        <v>5.31</v>
      </c>
      <c r="BE208" s="47">
        <f t="shared" si="192"/>
        <v>0</v>
      </c>
      <c r="BF208" s="47">
        <f t="shared" si="193"/>
        <v>0</v>
      </c>
      <c r="BG208" s="47">
        <f t="shared" si="194"/>
        <v>1.125E-2</v>
      </c>
      <c r="BH208" s="47">
        <f t="shared" si="195"/>
        <v>0</v>
      </c>
      <c r="BI208" s="47">
        <v>0</v>
      </c>
      <c r="BJ208" s="47">
        <f t="shared" si="196"/>
        <v>2.0249999999999999</v>
      </c>
      <c r="BK208" s="22"/>
      <c r="BL208" s="47">
        <f>AK208</f>
        <v>0.34515000000000001</v>
      </c>
      <c r="BM208" s="47">
        <v>0.16</v>
      </c>
      <c r="BN208" s="47">
        <f t="shared" si="170"/>
        <v>0.9</v>
      </c>
      <c r="BO208" s="47">
        <v>2.6</v>
      </c>
      <c r="BP208" s="47">
        <f t="shared" si="147"/>
        <v>0.9</v>
      </c>
      <c r="BQ208" s="47">
        <v>0.04</v>
      </c>
      <c r="BR208" s="47">
        <v>0.2</v>
      </c>
      <c r="BS208" s="47">
        <v>4.8</v>
      </c>
      <c r="BT208" s="47">
        <f t="shared" si="201"/>
        <v>0</v>
      </c>
      <c r="BU208" s="47">
        <f t="shared" si="204"/>
        <v>9.8550000000000004</v>
      </c>
      <c r="BV208" s="47">
        <v>0.38</v>
      </c>
      <c r="BW208" s="47">
        <f t="shared" si="202"/>
        <v>0.63000000000000012</v>
      </c>
      <c r="BX208" s="47">
        <f t="shared" si="175"/>
        <v>2.9250000000000003</v>
      </c>
      <c r="BY208" s="47">
        <f t="shared" si="197"/>
        <v>10.305</v>
      </c>
      <c r="BZ208" s="47">
        <f t="shared" si="159"/>
        <v>2.0249999999999999</v>
      </c>
      <c r="CA208" s="47">
        <f t="shared" si="203"/>
        <v>2.6</v>
      </c>
      <c r="CB208" s="47">
        <f t="shared" si="198"/>
        <v>4.8</v>
      </c>
      <c r="CC208" s="47">
        <f>BG208</f>
        <v>1.125E-2</v>
      </c>
      <c r="CD208" s="47">
        <f>BD208/1000</f>
        <v>5.3099999999999996E-3</v>
      </c>
      <c r="CE208" s="47">
        <v>3.8999999999999998E-3</v>
      </c>
      <c r="CF208" s="47">
        <f t="shared" si="199"/>
        <v>0</v>
      </c>
      <c r="CG208" s="47">
        <f t="shared" si="166"/>
        <v>1.1676646706586826</v>
      </c>
      <c r="CH208" s="47">
        <f t="shared" si="200"/>
        <v>1.273488793298619</v>
      </c>
      <c r="CI208" s="46"/>
      <c r="CJ208" s="46"/>
      <c r="CK208" s="47">
        <f t="shared" si="149"/>
        <v>0.54660471430239388</v>
      </c>
      <c r="CL208" s="46"/>
      <c r="CM208" s="46">
        <f t="shared" si="151"/>
        <v>0.12146771428942087</v>
      </c>
      <c r="CN208" s="22"/>
    </row>
    <row r="209" spans="1:92">
      <c r="A209" s="42">
        <v>1513</v>
      </c>
      <c r="B209" s="22"/>
      <c r="C209" s="34">
        <v>3.08</v>
      </c>
      <c r="D209" s="34">
        <v>7.67</v>
      </c>
      <c r="E209" s="22"/>
      <c r="F209" s="34">
        <v>2</v>
      </c>
      <c r="G209" s="34">
        <v>1.33</v>
      </c>
      <c r="H209" s="34">
        <v>1.07</v>
      </c>
      <c r="I209" s="34">
        <v>0.2</v>
      </c>
      <c r="J209" s="22"/>
      <c r="K209" s="34">
        <v>0.05</v>
      </c>
      <c r="L209" s="22"/>
      <c r="M209" s="34">
        <v>3.5</v>
      </c>
      <c r="N209" s="34">
        <v>0.65</v>
      </c>
      <c r="O209" s="34">
        <v>2.19</v>
      </c>
      <c r="P209" s="22"/>
      <c r="Q209" s="34">
        <v>0.37</v>
      </c>
      <c r="R209" s="22"/>
      <c r="S209" s="22"/>
      <c r="T209" s="22"/>
      <c r="U209" s="22"/>
      <c r="V209" s="34">
        <v>0.16</v>
      </c>
      <c r="W209" s="34">
        <v>1.23</v>
      </c>
      <c r="X209" s="22"/>
      <c r="Y209" s="22"/>
      <c r="Z209" s="34">
        <v>0.25</v>
      </c>
      <c r="AA209" s="22"/>
      <c r="AB209" s="34">
        <v>8.0500000000000007</v>
      </c>
      <c r="AC209" s="34">
        <v>7.06</v>
      </c>
      <c r="AD209" s="34">
        <v>2.29</v>
      </c>
      <c r="AE209" s="34">
        <v>0.45</v>
      </c>
      <c r="AF209" s="34"/>
      <c r="AG209" s="47">
        <f>4.5*C209/100</f>
        <v>0.1386</v>
      </c>
      <c r="AH209" s="47">
        <f t="shared" si="205"/>
        <v>0.09</v>
      </c>
      <c r="AI209" s="47">
        <f t="shared" si="205"/>
        <v>5.985E-2</v>
      </c>
      <c r="AJ209" s="47">
        <f t="shared" si="205"/>
        <v>4.8150000000000005E-2</v>
      </c>
      <c r="AK209" s="47">
        <f>4.5*D209/100</f>
        <v>0.34515000000000001</v>
      </c>
      <c r="AL209" s="46"/>
      <c r="AM209" s="47">
        <f t="shared" si="157"/>
        <v>36.225000000000001</v>
      </c>
      <c r="AN209" s="47">
        <f t="shared" si="157"/>
        <v>31.77</v>
      </c>
      <c r="AO209" s="47">
        <f t="shared" si="157"/>
        <v>10.305</v>
      </c>
      <c r="AP209" s="47">
        <f t="shared" si="177"/>
        <v>0.9</v>
      </c>
      <c r="AQ209" s="47">
        <f t="shared" si="178"/>
        <v>0</v>
      </c>
      <c r="AR209" s="47">
        <f t="shared" si="179"/>
        <v>0.22500000000000001</v>
      </c>
      <c r="AS209" s="47">
        <f t="shared" si="180"/>
        <v>0</v>
      </c>
      <c r="AT209" s="47">
        <f t="shared" si="181"/>
        <v>0.1575</v>
      </c>
      <c r="AU209" s="47">
        <f t="shared" si="182"/>
        <v>2.9250000000000003</v>
      </c>
      <c r="AV209" s="47">
        <f t="shared" si="183"/>
        <v>9.8550000000000004</v>
      </c>
      <c r="AW209" s="47">
        <f t="shared" si="184"/>
        <v>0</v>
      </c>
      <c r="AX209" s="47">
        <f t="shared" si="185"/>
        <v>1.665</v>
      </c>
      <c r="AY209" s="47">
        <f t="shared" si="186"/>
        <v>0</v>
      </c>
      <c r="AZ209" s="47">
        <f t="shared" si="187"/>
        <v>0</v>
      </c>
      <c r="BA209" s="47">
        <f t="shared" si="188"/>
        <v>0</v>
      </c>
      <c r="BB209" s="47">
        <f t="shared" si="189"/>
        <v>0</v>
      </c>
      <c r="BC209" s="47">
        <f t="shared" si="190"/>
        <v>0.72</v>
      </c>
      <c r="BD209" s="47">
        <f t="shared" si="191"/>
        <v>5.5350000000000001</v>
      </c>
      <c r="BE209" s="47">
        <f t="shared" si="192"/>
        <v>0</v>
      </c>
      <c r="BF209" s="47">
        <f t="shared" si="193"/>
        <v>0</v>
      </c>
      <c r="BG209" s="47">
        <f t="shared" si="194"/>
        <v>1.125E-2</v>
      </c>
      <c r="BH209" s="47">
        <f t="shared" si="195"/>
        <v>0</v>
      </c>
      <c r="BI209" s="47">
        <v>0</v>
      </c>
      <c r="BJ209" s="47">
        <f t="shared" si="196"/>
        <v>2.0249999999999999</v>
      </c>
      <c r="BK209" s="22"/>
      <c r="BL209" s="47">
        <f>AK209</f>
        <v>0.34515000000000001</v>
      </c>
      <c r="BM209" s="47">
        <f>AT209</f>
        <v>0.1575</v>
      </c>
      <c r="BN209" s="47">
        <f t="shared" si="170"/>
        <v>0.9</v>
      </c>
      <c r="BO209" s="47">
        <v>2.6</v>
      </c>
      <c r="BP209" s="47">
        <f t="shared" si="147"/>
        <v>0.9</v>
      </c>
      <c r="BQ209" s="47">
        <v>0.04</v>
      </c>
      <c r="BR209" s="47">
        <f>AR209</f>
        <v>0.22500000000000001</v>
      </c>
      <c r="BS209" s="47">
        <v>4.8</v>
      </c>
      <c r="BT209" s="47">
        <f t="shared" si="201"/>
        <v>0</v>
      </c>
      <c r="BU209" s="47">
        <f t="shared" si="204"/>
        <v>9.8550000000000004</v>
      </c>
      <c r="BV209" s="47">
        <v>0.38</v>
      </c>
      <c r="BW209" s="47">
        <f t="shared" si="202"/>
        <v>0.72</v>
      </c>
      <c r="BX209" s="47">
        <f t="shared" si="175"/>
        <v>2.9250000000000003</v>
      </c>
      <c r="BY209" s="47">
        <f t="shared" si="197"/>
        <v>10.305</v>
      </c>
      <c r="BZ209" s="47">
        <f t="shared" si="159"/>
        <v>2.0249999999999999</v>
      </c>
      <c r="CA209" s="47">
        <f t="shared" si="203"/>
        <v>2.6</v>
      </c>
      <c r="CB209" s="47">
        <f t="shared" si="198"/>
        <v>4.8</v>
      </c>
      <c r="CC209" s="47">
        <f>BG209</f>
        <v>1.125E-2</v>
      </c>
      <c r="CD209" s="47">
        <f>BD209/1000</f>
        <v>5.535E-3</v>
      </c>
      <c r="CE209" s="47">
        <v>3.8999999999999998E-3</v>
      </c>
      <c r="CF209" s="47">
        <f t="shared" si="199"/>
        <v>0</v>
      </c>
      <c r="CG209" s="47">
        <f t="shared" si="166"/>
        <v>1.1676646706586826</v>
      </c>
      <c r="CH209" s="47">
        <f t="shared" si="200"/>
        <v>1.273488793298619</v>
      </c>
      <c r="CI209" s="46"/>
      <c r="CJ209" s="46"/>
      <c r="CK209" s="47">
        <f t="shared" si="149"/>
        <v>0.54629138486021578</v>
      </c>
      <c r="CL209" s="46"/>
      <c r="CM209" s="46">
        <f t="shared" si="151"/>
        <v>0.1213980855244924</v>
      </c>
      <c r="CN209" s="22"/>
    </row>
    <row r="210" spans="1:92">
      <c r="A210" s="42">
        <v>1514</v>
      </c>
      <c r="B210" s="22"/>
      <c r="C210" s="34">
        <v>3.12</v>
      </c>
      <c r="D210" s="34">
        <v>7.67</v>
      </c>
      <c r="E210" s="22"/>
      <c r="F210" s="34">
        <v>2.08</v>
      </c>
      <c r="G210" s="34">
        <v>1</v>
      </c>
      <c r="H210" s="34">
        <v>1.29</v>
      </c>
      <c r="I210" s="34">
        <v>0.2</v>
      </c>
      <c r="J210" s="22"/>
      <c r="K210" s="22"/>
      <c r="L210" s="34">
        <v>0.31</v>
      </c>
      <c r="M210" s="34">
        <v>4.75</v>
      </c>
      <c r="N210" s="34">
        <v>0.65</v>
      </c>
      <c r="O210" s="34">
        <v>2.19</v>
      </c>
      <c r="P210" s="22"/>
      <c r="Q210" s="22"/>
      <c r="R210" s="22"/>
      <c r="S210" s="22"/>
      <c r="T210" s="22"/>
      <c r="U210" s="22"/>
      <c r="V210" s="34">
        <v>0.12</v>
      </c>
      <c r="W210" s="34">
        <v>1.18</v>
      </c>
      <c r="X210" s="34">
        <v>0.94</v>
      </c>
      <c r="Y210" s="22"/>
      <c r="Z210" s="34">
        <v>0.25</v>
      </c>
      <c r="AA210" s="22"/>
      <c r="AB210" s="34">
        <v>8.0500000000000007</v>
      </c>
      <c r="AC210" s="34">
        <v>7.06</v>
      </c>
      <c r="AD210" s="34">
        <v>2.29</v>
      </c>
      <c r="AE210" s="34">
        <v>0.45</v>
      </c>
      <c r="AF210" s="34"/>
      <c r="AG210" s="47">
        <f>4.5*C210/100</f>
        <v>0.1404</v>
      </c>
      <c r="AH210" s="47">
        <f t="shared" si="205"/>
        <v>9.3599999999999989E-2</v>
      </c>
      <c r="AI210" s="47">
        <f t="shared" si="205"/>
        <v>4.4999999999999998E-2</v>
      </c>
      <c r="AJ210" s="47">
        <f t="shared" si="205"/>
        <v>5.8049999999999997E-2</v>
      </c>
      <c r="AK210" s="47">
        <f>4.5*D210/100</f>
        <v>0.34515000000000001</v>
      </c>
      <c r="AL210" s="46"/>
      <c r="AM210" s="47">
        <f t="shared" si="157"/>
        <v>36.225000000000001</v>
      </c>
      <c r="AN210" s="47">
        <f t="shared" si="157"/>
        <v>31.77</v>
      </c>
      <c r="AO210" s="47">
        <f t="shared" si="157"/>
        <v>10.305</v>
      </c>
      <c r="AP210" s="47">
        <f t="shared" si="177"/>
        <v>0.9</v>
      </c>
      <c r="AQ210" s="47">
        <f t="shared" si="178"/>
        <v>0</v>
      </c>
      <c r="AR210" s="47">
        <f t="shared" si="179"/>
        <v>0</v>
      </c>
      <c r="AS210" s="47">
        <f t="shared" si="180"/>
        <v>1.395</v>
      </c>
      <c r="AT210" s="47">
        <f t="shared" si="181"/>
        <v>0.21375</v>
      </c>
      <c r="AU210" s="47">
        <f t="shared" si="182"/>
        <v>2.9250000000000003</v>
      </c>
      <c r="AV210" s="47">
        <f t="shared" si="183"/>
        <v>9.8550000000000004</v>
      </c>
      <c r="AW210" s="47">
        <f t="shared" si="184"/>
        <v>0</v>
      </c>
      <c r="AX210" s="47">
        <f t="shared" si="185"/>
        <v>0</v>
      </c>
      <c r="AY210" s="47">
        <f t="shared" si="186"/>
        <v>0</v>
      </c>
      <c r="AZ210" s="47">
        <f t="shared" si="187"/>
        <v>0</v>
      </c>
      <c r="BA210" s="47">
        <f t="shared" si="188"/>
        <v>0</v>
      </c>
      <c r="BB210" s="47">
        <f t="shared" si="189"/>
        <v>0</v>
      </c>
      <c r="BC210" s="47">
        <f t="shared" si="190"/>
        <v>0.54</v>
      </c>
      <c r="BD210" s="47">
        <f t="shared" si="191"/>
        <v>5.31</v>
      </c>
      <c r="BE210" s="47">
        <f t="shared" si="192"/>
        <v>4.2299999999999995</v>
      </c>
      <c r="BF210" s="47">
        <f t="shared" si="193"/>
        <v>0</v>
      </c>
      <c r="BG210" s="47">
        <f t="shared" si="194"/>
        <v>1.125E-2</v>
      </c>
      <c r="BH210" s="47">
        <f t="shared" si="195"/>
        <v>0</v>
      </c>
      <c r="BI210" s="47">
        <v>0</v>
      </c>
      <c r="BJ210" s="47">
        <f t="shared" si="196"/>
        <v>2.0249999999999999</v>
      </c>
      <c r="BK210" s="22"/>
      <c r="BL210" s="47">
        <f>AK210</f>
        <v>0.34515000000000001</v>
      </c>
      <c r="BM210" s="47">
        <f>AT210</f>
        <v>0.21375</v>
      </c>
      <c r="BN210" s="47">
        <f t="shared" si="170"/>
        <v>0.9</v>
      </c>
      <c r="BO210" s="47">
        <v>2.6</v>
      </c>
      <c r="BP210" s="47">
        <f t="shared" ref="BP210:BP273" si="206">BN210</f>
        <v>0.9</v>
      </c>
      <c r="BQ210" s="47">
        <v>0.04</v>
      </c>
      <c r="BR210" s="47">
        <v>0.23</v>
      </c>
      <c r="BS210" s="47">
        <v>4.8</v>
      </c>
      <c r="BT210" s="47">
        <f t="shared" si="201"/>
        <v>1.395</v>
      </c>
      <c r="BU210" s="47">
        <f t="shared" si="204"/>
        <v>9.8550000000000004</v>
      </c>
      <c r="BV210" s="47">
        <v>0.38</v>
      </c>
      <c r="BW210" s="47">
        <f t="shared" si="202"/>
        <v>0.54</v>
      </c>
      <c r="BX210" s="47">
        <f t="shared" si="175"/>
        <v>2.9250000000000003</v>
      </c>
      <c r="BY210" s="47">
        <f t="shared" si="197"/>
        <v>10.305</v>
      </c>
      <c r="BZ210" s="47">
        <f t="shared" si="159"/>
        <v>2.0249999999999999</v>
      </c>
      <c r="CA210" s="47">
        <f t="shared" si="203"/>
        <v>2.6</v>
      </c>
      <c r="CB210" s="47">
        <f t="shared" si="198"/>
        <v>4.8</v>
      </c>
      <c r="CC210" s="47">
        <f>BG210</f>
        <v>1.125E-2</v>
      </c>
      <c r="CD210" s="47">
        <f>BD210/1000</f>
        <v>5.3099999999999996E-3</v>
      </c>
      <c r="CE210" s="47">
        <f>BE210/1000</f>
        <v>4.2299999999999994E-3</v>
      </c>
      <c r="CF210" s="47">
        <f t="shared" si="199"/>
        <v>0</v>
      </c>
      <c r="CG210" s="47">
        <f t="shared" si="166"/>
        <v>1.2664670658682633</v>
      </c>
      <c r="CH210" s="47">
        <f t="shared" si="200"/>
        <v>1.273488793298619</v>
      </c>
      <c r="CI210" s="46"/>
      <c r="CJ210" s="46"/>
      <c r="CK210" s="47">
        <f t="shared" ref="CK210:CK273" si="207">(182*$BL210+$BM$4*$BM210+$BN$4*$BN210+$BO$4*$BO210+$BP$4*$BP210+$BQ$4*$BQ210+$BV$4*$BV210+$BX$4*$BX210+$BZ$4*$BZ210+$CA$4*$CA210+$CB$4*$CB210+5*$CG210)/$CI$582</f>
        <v>0.55453197805448873</v>
      </c>
      <c r="CL210" s="46"/>
      <c r="CM210" s="46">
        <f t="shared" si="151"/>
        <v>0.12322932845655304</v>
      </c>
      <c r="CN210" s="22"/>
    </row>
    <row r="211" spans="1:92">
      <c r="A211" s="42">
        <v>1515</v>
      </c>
      <c r="B211" s="22"/>
      <c r="C211" s="22"/>
      <c r="D211" s="22"/>
      <c r="E211" s="22"/>
      <c r="F211" s="22"/>
      <c r="G211" s="22"/>
      <c r="H211" s="22"/>
      <c r="I211" s="34">
        <v>0.2</v>
      </c>
      <c r="J211" s="22"/>
      <c r="K211" s="22"/>
      <c r="L211" s="22"/>
      <c r="M211" s="22"/>
      <c r="N211" s="34">
        <v>0.65</v>
      </c>
      <c r="O211" s="34">
        <v>2.19</v>
      </c>
      <c r="P211" s="22"/>
      <c r="Q211" s="22"/>
      <c r="R211" s="22"/>
      <c r="S211" s="22"/>
      <c r="T211" s="22"/>
      <c r="U211" s="22"/>
      <c r="V211" s="34">
        <v>0.11</v>
      </c>
      <c r="W211" s="22"/>
      <c r="X211" s="22"/>
      <c r="Y211" s="22"/>
      <c r="Z211" s="22"/>
      <c r="AA211" s="22"/>
      <c r="AB211" s="34">
        <v>8.0500000000000007</v>
      </c>
      <c r="AC211" s="34">
        <v>7.06</v>
      </c>
      <c r="AD211" s="34">
        <v>2.29</v>
      </c>
      <c r="AE211" s="34">
        <v>0.45</v>
      </c>
      <c r="AF211" s="34"/>
      <c r="AG211" s="46"/>
      <c r="AH211" s="46"/>
      <c r="AI211" s="46"/>
      <c r="AJ211" s="46"/>
      <c r="AK211" s="46"/>
      <c r="AL211" s="46"/>
      <c r="AM211" s="47">
        <f t="shared" si="157"/>
        <v>36.225000000000001</v>
      </c>
      <c r="AN211" s="47">
        <f t="shared" si="157"/>
        <v>31.77</v>
      </c>
      <c r="AO211" s="47">
        <f t="shared" si="157"/>
        <v>10.305</v>
      </c>
      <c r="AP211" s="47">
        <f t="shared" si="177"/>
        <v>0.9</v>
      </c>
      <c r="AQ211" s="47">
        <f t="shared" si="178"/>
        <v>0</v>
      </c>
      <c r="AR211" s="47">
        <f t="shared" si="179"/>
        <v>0</v>
      </c>
      <c r="AS211" s="47">
        <f t="shared" si="180"/>
        <v>0</v>
      </c>
      <c r="AT211" s="47">
        <f t="shared" si="181"/>
        <v>0</v>
      </c>
      <c r="AU211" s="47">
        <f t="shared" si="182"/>
        <v>2.9250000000000003</v>
      </c>
      <c r="AV211" s="47">
        <f t="shared" si="183"/>
        <v>9.8550000000000004</v>
      </c>
      <c r="AW211" s="47">
        <f t="shared" si="184"/>
        <v>0</v>
      </c>
      <c r="AX211" s="47">
        <f t="shared" si="185"/>
        <v>0</v>
      </c>
      <c r="AY211" s="47">
        <f t="shared" si="186"/>
        <v>0</v>
      </c>
      <c r="AZ211" s="47">
        <f t="shared" si="187"/>
        <v>0</v>
      </c>
      <c r="BA211" s="47">
        <f t="shared" si="188"/>
        <v>0</v>
      </c>
      <c r="BB211" s="47">
        <f t="shared" si="189"/>
        <v>0</v>
      </c>
      <c r="BC211" s="47">
        <f t="shared" si="190"/>
        <v>0.495</v>
      </c>
      <c r="BD211" s="47">
        <f t="shared" si="191"/>
        <v>0</v>
      </c>
      <c r="BE211" s="47">
        <f t="shared" si="192"/>
        <v>0</v>
      </c>
      <c r="BF211" s="47">
        <f t="shared" si="193"/>
        <v>0</v>
      </c>
      <c r="BG211" s="47">
        <f t="shared" si="194"/>
        <v>0</v>
      </c>
      <c r="BH211" s="47">
        <f t="shared" si="195"/>
        <v>0</v>
      </c>
      <c r="BI211" s="47">
        <v>0</v>
      </c>
      <c r="BJ211" s="47">
        <f t="shared" si="196"/>
        <v>2.0249999999999999</v>
      </c>
      <c r="BK211" s="22"/>
      <c r="BL211" s="47">
        <v>0.38</v>
      </c>
      <c r="BM211" s="47">
        <v>0.27</v>
      </c>
      <c r="BN211" s="47">
        <f t="shared" si="170"/>
        <v>0.9</v>
      </c>
      <c r="BO211" s="47">
        <v>2.6</v>
      </c>
      <c r="BP211" s="47">
        <f t="shared" si="206"/>
        <v>0.9</v>
      </c>
      <c r="BQ211" s="47">
        <v>0.04</v>
      </c>
      <c r="BR211" s="47">
        <v>0.23</v>
      </c>
      <c r="BS211" s="47">
        <v>4.8</v>
      </c>
      <c r="BT211" s="47">
        <f t="shared" si="201"/>
        <v>0</v>
      </c>
      <c r="BU211" s="47">
        <f t="shared" si="204"/>
        <v>9.8550000000000004</v>
      </c>
      <c r="BV211" s="47">
        <v>0.38</v>
      </c>
      <c r="BW211" s="47">
        <f t="shared" si="202"/>
        <v>0.495</v>
      </c>
      <c r="BX211" s="47">
        <f t="shared" si="175"/>
        <v>2.9250000000000003</v>
      </c>
      <c r="BY211" s="47">
        <f t="shared" si="197"/>
        <v>10.305</v>
      </c>
      <c r="BZ211" s="47">
        <f t="shared" si="159"/>
        <v>2.0249999999999999</v>
      </c>
      <c r="CA211" s="47">
        <f t="shared" si="203"/>
        <v>2.6</v>
      </c>
      <c r="CB211" s="47">
        <f t="shared" si="198"/>
        <v>4.8</v>
      </c>
      <c r="CC211" s="47">
        <v>0.01</v>
      </c>
      <c r="CD211" s="47">
        <v>5.3099999999999996E-3</v>
      </c>
      <c r="CE211" s="47">
        <v>4.2299999999999994E-3</v>
      </c>
      <c r="CF211" s="47">
        <f t="shared" si="199"/>
        <v>0</v>
      </c>
      <c r="CG211" s="47">
        <f t="shared" si="166"/>
        <v>1.2664670658682633</v>
      </c>
      <c r="CH211" s="47">
        <f t="shared" si="200"/>
        <v>1.1319900384876613</v>
      </c>
      <c r="CI211" s="46"/>
      <c r="CJ211" s="46"/>
      <c r="CK211" s="47">
        <f t="shared" si="207"/>
        <v>0.576869233987369</v>
      </c>
      <c r="CL211" s="46"/>
      <c r="CM211" s="46">
        <f t="shared" ref="CM211:CM274" si="208">CK211/4.5</f>
        <v>0.12819316310830423</v>
      </c>
      <c r="CN211" s="22"/>
    </row>
    <row r="212" spans="1:92">
      <c r="A212" s="42">
        <v>1516</v>
      </c>
      <c r="B212" s="22"/>
      <c r="C212" s="34">
        <v>4.92</v>
      </c>
      <c r="D212" s="34">
        <v>9.33</v>
      </c>
      <c r="E212" s="22"/>
      <c r="F212" s="34">
        <v>4.2</v>
      </c>
      <c r="G212" s="34">
        <v>2.79</v>
      </c>
      <c r="H212" s="34">
        <v>1.95</v>
      </c>
      <c r="I212" s="34">
        <v>0.2</v>
      </c>
      <c r="J212" s="22"/>
      <c r="K212" s="34">
        <v>4.4999999999999998E-2</v>
      </c>
      <c r="L212" s="22"/>
      <c r="M212" s="22"/>
      <c r="N212" s="34">
        <v>0.65</v>
      </c>
      <c r="O212" s="34">
        <v>2.19</v>
      </c>
      <c r="P212" s="22"/>
      <c r="Q212" s="22"/>
      <c r="R212" s="22"/>
      <c r="S212" s="22"/>
      <c r="T212" s="22"/>
      <c r="U212" s="22"/>
      <c r="V212" s="34">
        <v>0.06</v>
      </c>
      <c r="W212" s="34">
        <v>1.18</v>
      </c>
      <c r="X212" s="34">
        <v>0.94</v>
      </c>
      <c r="Y212" s="22"/>
      <c r="Z212" s="22"/>
      <c r="AA212" s="22"/>
      <c r="AB212" s="34">
        <v>8.0500000000000007</v>
      </c>
      <c r="AC212" s="34">
        <v>7.06</v>
      </c>
      <c r="AD212" s="34">
        <v>2.29</v>
      </c>
      <c r="AE212" s="34">
        <v>0.45</v>
      </c>
      <c r="AF212" s="34"/>
      <c r="AG212" s="47">
        <f t="shared" ref="AG212:AG220" si="209">4.5*C212/100</f>
        <v>0.22140000000000001</v>
      </c>
      <c r="AH212" s="47">
        <f t="shared" ref="AH212:AJ216" si="210">4.5*F212/100</f>
        <v>0.18900000000000003</v>
      </c>
      <c r="AI212" s="47">
        <f t="shared" si="210"/>
        <v>0.12554999999999999</v>
      </c>
      <c r="AJ212" s="47">
        <f t="shared" si="210"/>
        <v>8.7750000000000009E-2</v>
      </c>
      <c r="AK212" s="47">
        <f t="shared" ref="AK212:AK220" si="211">4.5*D212/100</f>
        <v>0.41985</v>
      </c>
      <c r="AL212" s="46"/>
      <c r="AM212" s="47">
        <f t="shared" si="157"/>
        <v>36.225000000000001</v>
      </c>
      <c r="AN212" s="47">
        <f t="shared" si="157"/>
        <v>31.77</v>
      </c>
      <c r="AO212" s="47">
        <f t="shared" si="157"/>
        <v>10.305</v>
      </c>
      <c r="AP212" s="47">
        <f t="shared" si="177"/>
        <v>0.9</v>
      </c>
      <c r="AQ212" s="47">
        <f t="shared" si="178"/>
        <v>0</v>
      </c>
      <c r="AR212" s="47">
        <f t="shared" si="179"/>
        <v>0.20249999999999999</v>
      </c>
      <c r="AS212" s="47">
        <f t="shared" si="180"/>
        <v>0</v>
      </c>
      <c r="AT212" s="47">
        <f t="shared" si="181"/>
        <v>0</v>
      </c>
      <c r="AU212" s="47">
        <f t="shared" si="182"/>
        <v>2.9250000000000003</v>
      </c>
      <c r="AV212" s="47">
        <f t="shared" si="183"/>
        <v>9.8550000000000004</v>
      </c>
      <c r="AW212" s="47">
        <f t="shared" si="184"/>
        <v>0</v>
      </c>
      <c r="AX212" s="47">
        <f t="shared" si="185"/>
        <v>0</v>
      </c>
      <c r="AY212" s="47">
        <f t="shared" si="186"/>
        <v>0</v>
      </c>
      <c r="AZ212" s="47">
        <f t="shared" si="187"/>
        <v>0</v>
      </c>
      <c r="BA212" s="47">
        <f t="shared" si="188"/>
        <v>0</v>
      </c>
      <c r="BB212" s="47">
        <f t="shared" si="189"/>
        <v>0</v>
      </c>
      <c r="BC212" s="47">
        <f t="shared" si="190"/>
        <v>0.27</v>
      </c>
      <c r="BD212" s="47">
        <f t="shared" si="191"/>
        <v>5.31</v>
      </c>
      <c r="BE212" s="47">
        <f t="shared" si="192"/>
        <v>4.2299999999999995</v>
      </c>
      <c r="BF212" s="47">
        <f t="shared" si="193"/>
        <v>0</v>
      </c>
      <c r="BG212" s="47">
        <f t="shared" si="194"/>
        <v>0</v>
      </c>
      <c r="BH212" s="47">
        <f t="shared" si="195"/>
        <v>0</v>
      </c>
      <c r="BI212" s="47">
        <v>0</v>
      </c>
      <c r="BJ212" s="47">
        <f t="shared" si="196"/>
        <v>2.0249999999999999</v>
      </c>
      <c r="BK212" s="22"/>
      <c r="BL212" s="47">
        <f t="shared" ref="BL212:BL220" si="212">AK212</f>
        <v>0.41985</v>
      </c>
      <c r="BM212" s="47">
        <v>0.27</v>
      </c>
      <c r="BN212" s="47">
        <f t="shared" si="170"/>
        <v>0.9</v>
      </c>
      <c r="BO212" s="47">
        <v>2.6</v>
      </c>
      <c r="BP212" s="47">
        <f t="shared" si="206"/>
        <v>0.9</v>
      </c>
      <c r="BQ212" s="47">
        <v>0.04</v>
      </c>
      <c r="BR212" s="47">
        <f>AR212</f>
        <v>0.20249999999999999</v>
      </c>
      <c r="BS212" s="47">
        <v>4.8</v>
      </c>
      <c r="BT212" s="47">
        <f t="shared" si="201"/>
        <v>0</v>
      </c>
      <c r="BU212" s="47">
        <f t="shared" si="204"/>
        <v>9.8550000000000004</v>
      </c>
      <c r="BV212" s="47">
        <v>0.38</v>
      </c>
      <c r="BW212" s="47">
        <f t="shared" si="202"/>
        <v>0.27</v>
      </c>
      <c r="BX212" s="47">
        <f t="shared" si="175"/>
        <v>2.9250000000000003</v>
      </c>
      <c r="BY212" s="47">
        <f t="shared" si="197"/>
        <v>10.305</v>
      </c>
      <c r="BZ212" s="47">
        <f t="shared" si="159"/>
        <v>2.0249999999999999</v>
      </c>
      <c r="CA212" s="47">
        <f t="shared" si="203"/>
        <v>2.6</v>
      </c>
      <c r="CB212" s="47">
        <f t="shared" si="198"/>
        <v>4.8</v>
      </c>
      <c r="CC212" s="47">
        <v>0.01</v>
      </c>
      <c r="CD212" s="47">
        <f>BD212/1000</f>
        <v>5.3099999999999996E-3</v>
      </c>
      <c r="CE212" s="47">
        <f>BE212/1000</f>
        <v>4.2299999999999994E-3</v>
      </c>
      <c r="CF212" s="47">
        <f t="shared" si="199"/>
        <v>0</v>
      </c>
      <c r="CG212" s="47">
        <f t="shared" si="166"/>
        <v>1.2664670658682633</v>
      </c>
      <c r="CH212" s="47">
        <f t="shared" si="200"/>
        <v>1.1319900384876613</v>
      </c>
      <c r="CI212" s="46"/>
      <c r="CJ212" s="46"/>
      <c r="CK212" s="47">
        <f t="shared" si="207"/>
        <v>0.59434988356648799</v>
      </c>
      <c r="CL212" s="46"/>
      <c r="CM212" s="46">
        <f t="shared" si="208"/>
        <v>0.132077751903664</v>
      </c>
      <c r="CN212" s="22"/>
    </row>
    <row r="213" spans="1:92">
      <c r="A213" s="42">
        <v>1517</v>
      </c>
      <c r="B213" s="22"/>
      <c r="C213" s="34">
        <v>4.71</v>
      </c>
      <c r="D213" s="34">
        <v>10</v>
      </c>
      <c r="E213" s="22"/>
      <c r="F213" s="34">
        <v>3</v>
      </c>
      <c r="G213" s="34">
        <v>2.38</v>
      </c>
      <c r="H213" s="34">
        <v>1.71</v>
      </c>
      <c r="I213" s="34">
        <v>0.2</v>
      </c>
      <c r="J213" s="22"/>
      <c r="K213" s="22"/>
      <c r="L213" s="22"/>
      <c r="M213" s="34">
        <v>7.5</v>
      </c>
      <c r="N213" s="34">
        <v>0.65</v>
      </c>
      <c r="O213" s="34">
        <v>2.19</v>
      </c>
      <c r="P213" s="34">
        <v>0.92</v>
      </c>
      <c r="Q213" s="22"/>
      <c r="R213" s="22"/>
      <c r="S213" s="22"/>
      <c r="T213" s="22"/>
      <c r="U213" s="22"/>
      <c r="V213" s="22"/>
      <c r="W213" s="34">
        <v>1.18</v>
      </c>
      <c r="X213" s="22"/>
      <c r="Y213" s="22"/>
      <c r="Z213" s="34">
        <v>0.19</v>
      </c>
      <c r="AA213" s="22"/>
      <c r="AB213" s="34">
        <v>8.0500000000000007</v>
      </c>
      <c r="AC213" s="34">
        <v>7.06</v>
      </c>
      <c r="AD213" s="34">
        <v>2.29</v>
      </c>
      <c r="AE213" s="34">
        <v>0.45</v>
      </c>
      <c r="AF213" s="34"/>
      <c r="AG213" s="47">
        <f t="shared" si="209"/>
        <v>0.21195</v>
      </c>
      <c r="AH213" s="47">
        <f t="shared" si="210"/>
        <v>0.13500000000000001</v>
      </c>
      <c r="AI213" s="47">
        <f t="shared" si="210"/>
        <v>0.10709999999999999</v>
      </c>
      <c r="AJ213" s="47">
        <f t="shared" si="210"/>
        <v>7.6950000000000005E-2</v>
      </c>
      <c r="AK213" s="47">
        <f t="shared" si="211"/>
        <v>0.45</v>
      </c>
      <c r="AL213" s="46"/>
      <c r="AM213" s="47">
        <f t="shared" si="157"/>
        <v>36.225000000000001</v>
      </c>
      <c r="AN213" s="47">
        <f t="shared" si="157"/>
        <v>31.77</v>
      </c>
      <c r="AO213" s="47">
        <f t="shared" si="157"/>
        <v>10.305</v>
      </c>
      <c r="AP213" s="47">
        <f t="shared" si="177"/>
        <v>0.9</v>
      </c>
      <c r="AQ213" s="47">
        <f t="shared" si="178"/>
        <v>0</v>
      </c>
      <c r="AR213" s="47">
        <f t="shared" si="179"/>
        <v>0</v>
      </c>
      <c r="AS213" s="47">
        <f t="shared" si="180"/>
        <v>0</v>
      </c>
      <c r="AT213" s="47">
        <f t="shared" si="181"/>
        <v>0.33750000000000002</v>
      </c>
      <c r="AU213" s="47">
        <f t="shared" si="182"/>
        <v>2.9250000000000003</v>
      </c>
      <c r="AV213" s="47">
        <f t="shared" si="183"/>
        <v>9.8550000000000004</v>
      </c>
      <c r="AW213" s="47">
        <f t="shared" si="184"/>
        <v>4.3125000000000009</v>
      </c>
      <c r="AX213" s="47">
        <f t="shared" si="185"/>
        <v>0</v>
      </c>
      <c r="AY213" s="47">
        <f t="shared" si="186"/>
        <v>0</v>
      </c>
      <c r="AZ213" s="47">
        <f t="shared" si="187"/>
        <v>0</v>
      </c>
      <c r="BA213" s="47">
        <f t="shared" si="188"/>
        <v>0</v>
      </c>
      <c r="BB213" s="47">
        <f t="shared" si="189"/>
        <v>0</v>
      </c>
      <c r="BC213" s="47">
        <f t="shared" si="190"/>
        <v>0</v>
      </c>
      <c r="BD213" s="47">
        <f t="shared" si="191"/>
        <v>5.31</v>
      </c>
      <c r="BE213" s="47">
        <f t="shared" si="192"/>
        <v>0</v>
      </c>
      <c r="BF213" s="47">
        <f t="shared" si="193"/>
        <v>0</v>
      </c>
      <c r="BG213" s="47">
        <f t="shared" si="194"/>
        <v>8.5500000000000003E-3</v>
      </c>
      <c r="BH213" s="47">
        <f t="shared" si="195"/>
        <v>0</v>
      </c>
      <c r="BI213" s="47">
        <v>0</v>
      </c>
      <c r="BJ213" s="47">
        <f t="shared" si="196"/>
        <v>2.0249999999999999</v>
      </c>
      <c r="BK213" s="22"/>
      <c r="BL213" s="47">
        <f t="shared" si="212"/>
        <v>0.45</v>
      </c>
      <c r="BM213" s="47">
        <f>AT213</f>
        <v>0.33750000000000002</v>
      </c>
      <c r="BN213" s="47">
        <f t="shared" si="170"/>
        <v>0.9</v>
      </c>
      <c r="BO213" s="47">
        <v>2.6</v>
      </c>
      <c r="BP213" s="47">
        <f t="shared" si="206"/>
        <v>0.9</v>
      </c>
      <c r="BQ213" s="47">
        <v>0.04</v>
      </c>
      <c r="BR213" s="47">
        <v>0.28999999999999998</v>
      </c>
      <c r="BS213" s="47">
        <f>AW213</f>
        <v>4.3125000000000009</v>
      </c>
      <c r="BT213" s="47">
        <f t="shared" si="201"/>
        <v>0</v>
      </c>
      <c r="BU213" s="47">
        <f t="shared" si="204"/>
        <v>9.8550000000000004</v>
      </c>
      <c r="BV213" s="47">
        <v>0.38</v>
      </c>
      <c r="BW213" s="47">
        <f t="shared" si="202"/>
        <v>0</v>
      </c>
      <c r="BX213" s="47">
        <f t="shared" si="175"/>
        <v>2.9250000000000003</v>
      </c>
      <c r="BY213" s="47">
        <f t="shared" si="197"/>
        <v>10.305</v>
      </c>
      <c r="BZ213" s="47">
        <f t="shared" si="159"/>
        <v>2.0249999999999999</v>
      </c>
      <c r="CA213" s="47">
        <f t="shared" si="203"/>
        <v>2.6</v>
      </c>
      <c r="CB213" s="47">
        <f t="shared" si="198"/>
        <v>4.3125000000000009</v>
      </c>
      <c r="CC213" s="47">
        <f>BG213</f>
        <v>8.5500000000000003E-3</v>
      </c>
      <c r="CD213" s="47">
        <f>BD213/1000</f>
        <v>5.3099999999999996E-3</v>
      </c>
      <c r="CE213" s="47">
        <v>4.2299999999999994E-3</v>
      </c>
      <c r="CF213" s="47">
        <f t="shared" si="199"/>
        <v>0</v>
      </c>
      <c r="CG213" s="47">
        <f t="shared" si="166"/>
        <v>1.2664670658682633</v>
      </c>
      <c r="CH213" s="47">
        <f t="shared" si="200"/>
        <v>0.96785148290695056</v>
      </c>
      <c r="CI213" s="46"/>
      <c r="CJ213" s="46"/>
      <c r="CK213" s="47">
        <f t="shared" si="207"/>
        <v>0.6129804521984008</v>
      </c>
      <c r="CL213" s="46"/>
      <c r="CM213" s="46">
        <f t="shared" si="208"/>
        <v>0.13621787826631129</v>
      </c>
      <c r="CN213" s="22"/>
    </row>
    <row r="214" spans="1:92">
      <c r="A214" s="42">
        <v>1518</v>
      </c>
      <c r="B214" s="22"/>
      <c r="C214" s="34">
        <v>2.33</v>
      </c>
      <c r="D214" s="34">
        <v>6</v>
      </c>
      <c r="E214" s="22"/>
      <c r="F214" s="34">
        <v>2.25</v>
      </c>
      <c r="G214" s="34">
        <v>1.46</v>
      </c>
      <c r="H214" s="34">
        <v>1.29</v>
      </c>
      <c r="I214" s="34">
        <v>0.2</v>
      </c>
      <c r="J214" s="22"/>
      <c r="K214" s="22"/>
      <c r="L214" s="22"/>
      <c r="M214" s="22"/>
      <c r="N214" s="34">
        <v>0.65</v>
      </c>
      <c r="O214" s="34">
        <v>2.19</v>
      </c>
      <c r="P214" s="34">
        <v>0.82</v>
      </c>
      <c r="Q214" s="22"/>
      <c r="R214" s="22"/>
      <c r="S214" s="22"/>
      <c r="T214" s="22"/>
      <c r="U214" s="22"/>
      <c r="V214" s="34">
        <v>0.16</v>
      </c>
      <c r="W214" s="34">
        <v>1.18</v>
      </c>
      <c r="X214" s="34">
        <v>0.94</v>
      </c>
      <c r="Y214" s="22"/>
      <c r="Z214" s="22"/>
      <c r="AA214" s="22"/>
      <c r="AB214" s="34">
        <v>8.0500000000000007</v>
      </c>
      <c r="AC214" s="34">
        <v>7.06</v>
      </c>
      <c r="AD214" s="34">
        <v>2.29</v>
      </c>
      <c r="AE214" s="34">
        <v>0.45</v>
      </c>
      <c r="AF214" s="34"/>
      <c r="AG214" s="47">
        <f t="shared" si="209"/>
        <v>0.10485</v>
      </c>
      <c r="AH214" s="47">
        <f t="shared" si="210"/>
        <v>0.10125000000000001</v>
      </c>
      <c r="AI214" s="47">
        <f t="shared" si="210"/>
        <v>6.5700000000000008E-2</v>
      </c>
      <c r="AJ214" s="47">
        <f t="shared" si="210"/>
        <v>5.8049999999999997E-2</v>
      </c>
      <c r="AK214" s="47">
        <f t="shared" si="211"/>
        <v>0.27</v>
      </c>
      <c r="AL214" s="46"/>
      <c r="AM214" s="47">
        <f t="shared" si="157"/>
        <v>36.225000000000001</v>
      </c>
      <c r="AN214" s="47">
        <f t="shared" si="157"/>
        <v>31.77</v>
      </c>
      <c r="AO214" s="47">
        <f t="shared" si="157"/>
        <v>10.305</v>
      </c>
      <c r="AP214" s="47">
        <f t="shared" si="177"/>
        <v>0.9</v>
      </c>
      <c r="AQ214" s="47">
        <f t="shared" si="178"/>
        <v>0</v>
      </c>
      <c r="AR214" s="47">
        <f t="shared" si="179"/>
        <v>0</v>
      </c>
      <c r="AS214" s="47">
        <f t="shared" si="180"/>
        <v>0</v>
      </c>
      <c r="AT214" s="47">
        <f t="shared" si="181"/>
        <v>0</v>
      </c>
      <c r="AU214" s="47">
        <f t="shared" si="182"/>
        <v>2.9250000000000003</v>
      </c>
      <c r="AV214" s="47">
        <f t="shared" si="183"/>
        <v>9.8550000000000004</v>
      </c>
      <c r="AW214" s="47">
        <f t="shared" si="184"/>
        <v>3.84375</v>
      </c>
      <c r="AX214" s="47">
        <f t="shared" si="185"/>
        <v>0</v>
      </c>
      <c r="AY214" s="47">
        <f t="shared" si="186"/>
        <v>0</v>
      </c>
      <c r="AZ214" s="47">
        <f t="shared" si="187"/>
        <v>0</v>
      </c>
      <c r="BA214" s="47">
        <f t="shared" si="188"/>
        <v>0</v>
      </c>
      <c r="BB214" s="47">
        <f t="shared" si="189"/>
        <v>0</v>
      </c>
      <c r="BC214" s="47">
        <f t="shared" si="190"/>
        <v>0.72</v>
      </c>
      <c r="BD214" s="47">
        <f t="shared" si="191"/>
        <v>5.31</v>
      </c>
      <c r="BE214" s="47">
        <f t="shared" si="192"/>
        <v>4.2299999999999995</v>
      </c>
      <c r="BF214" s="47">
        <f t="shared" si="193"/>
        <v>0</v>
      </c>
      <c r="BG214" s="47">
        <f t="shared" si="194"/>
        <v>0</v>
      </c>
      <c r="BH214" s="47">
        <f t="shared" si="195"/>
        <v>0</v>
      </c>
      <c r="BI214" s="47">
        <v>0</v>
      </c>
      <c r="BJ214" s="47">
        <f t="shared" si="196"/>
        <v>2.0249999999999999</v>
      </c>
      <c r="BK214" s="22"/>
      <c r="BL214" s="47">
        <f t="shared" si="212"/>
        <v>0.27</v>
      </c>
      <c r="BM214" s="47">
        <v>0.33750000000000002</v>
      </c>
      <c r="BN214" s="47">
        <f t="shared" si="170"/>
        <v>0.9</v>
      </c>
      <c r="BO214" s="47">
        <v>2.6</v>
      </c>
      <c r="BP214" s="47">
        <f t="shared" si="206"/>
        <v>0.9</v>
      </c>
      <c r="BQ214" s="47">
        <v>0.04</v>
      </c>
      <c r="BR214" s="47">
        <v>0.28999999999999998</v>
      </c>
      <c r="BS214" s="47">
        <f>AW214</f>
        <v>3.84375</v>
      </c>
      <c r="BT214" s="47">
        <f t="shared" si="201"/>
        <v>0</v>
      </c>
      <c r="BU214" s="47">
        <f t="shared" si="204"/>
        <v>9.8550000000000004</v>
      </c>
      <c r="BV214" s="47">
        <v>0.38</v>
      </c>
      <c r="BW214" s="47">
        <f t="shared" si="202"/>
        <v>0.72</v>
      </c>
      <c r="BX214" s="47">
        <f t="shared" si="175"/>
        <v>2.9250000000000003</v>
      </c>
      <c r="BY214" s="47">
        <f t="shared" si="197"/>
        <v>10.305</v>
      </c>
      <c r="BZ214" s="47">
        <f t="shared" si="159"/>
        <v>2.0249999999999999</v>
      </c>
      <c r="CA214" s="47">
        <f t="shared" si="203"/>
        <v>2.6</v>
      </c>
      <c r="CB214" s="47">
        <f t="shared" si="198"/>
        <v>3.84375</v>
      </c>
      <c r="CC214" s="47">
        <v>0.01</v>
      </c>
      <c r="CD214" s="47">
        <f>BD214/1000</f>
        <v>5.3099999999999996E-3</v>
      </c>
      <c r="CE214" s="47">
        <f>BE214/1000</f>
        <v>4.2299999999999994E-3</v>
      </c>
      <c r="CF214" s="47">
        <f t="shared" si="199"/>
        <v>0</v>
      </c>
      <c r="CG214" s="47">
        <f t="shared" si="166"/>
        <v>1.2664670658682633</v>
      </c>
      <c r="CH214" s="47">
        <f t="shared" si="200"/>
        <v>1.1319900384876613</v>
      </c>
      <c r="CI214" s="46"/>
      <c r="CJ214" s="46"/>
      <c r="CK214" s="47">
        <f t="shared" si="207"/>
        <v>0.53108396924908707</v>
      </c>
      <c r="CL214" s="46"/>
      <c r="CM214" s="46">
        <f t="shared" si="208"/>
        <v>0.11801865983313047</v>
      </c>
      <c r="CN214" s="22"/>
    </row>
    <row r="215" spans="1:92">
      <c r="A215" s="42">
        <v>1519</v>
      </c>
      <c r="B215" s="22"/>
      <c r="C215" s="34">
        <v>2.38</v>
      </c>
      <c r="D215" s="34">
        <v>6</v>
      </c>
      <c r="E215" s="22"/>
      <c r="F215" s="34">
        <v>1.7</v>
      </c>
      <c r="G215" s="34">
        <v>1.26</v>
      </c>
      <c r="H215" s="34">
        <v>1.37</v>
      </c>
      <c r="I215" s="34">
        <v>0.2</v>
      </c>
      <c r="J215" s="22"/>
      <c r="K215" s="22"/>
      <c r="L215" s="22"/>
      <c r="M215" s="22"/>
      <c r="N215" s="34">
        <v>0.65</v>
      </c>
      <c r="O215" s="34">
        <v>2.19</v>
      </c>
      <c r="P215" s="22"/>
      <c r="Q215" s="22"/>
      <c r="R215" s="22"/>
      <c r="S215" s="22"/>
      <c r="T215" s="22"/>
      <c r="U215" s="22"/>
      <c r="V215" s="34">
        <v>0.09</v>
      </c>
      <c r="W215" s="34">
        <v>1.18</v>
      </c>
      <c r="X215" s="34">
        <v>0.78</v>
      </c>
      <c r="Y215" s="22"/>
      <c r="Z215" s="22"/>
      <c r="AA215" s="22"/>
      <c r="AB215" s="34">
        <v>8.0500000000000007</v>
      </c>
      <c r="AC215" s="34">
        <v>7.06</v>
      </c>
      <c r="AD215" s="34">
        <v>2.29</v>
      </c>
      <c r="AE215" s="34">
        <v>0.45</v>
      </c>
      <c r="AF215" s="34"/>
      <c r="AG215" s="47">
        <f t="shared" si="209"/>
        <v>0.10709999999999999</v>
      </c>
      <c r="AH215" s="47">
        <f t="shared" si="210"/>
        <v>7.6499999999999999E-2</v>
      </c>
      <c r="AI215" s="47">
        <f t="shared" si="210"/>
        <v>5.67E-2</v>
      </c>
      <c r="AJ215" s="47">
        <f t="shared" si="210"/>
        <v>6.165000000000001E-2</v>
      </c>
      <c r="AK215" s="47">
        <f t="shared" si="211"/>
        <v>0.27</v>
      </c>
      <c r="AL215" s="46"/>
      <c r="AM215" s="47">
        <f t="shared" si="157"/>
        <v>36.225000000000001</v>
      </c>
      <c r="AN215" s="47">
        <f t="shared" si="157"/>
        <v>31.77</v>
      </c>
      <c r="AO215" s="47">
        <f t="shared" si="157"/>
        <v>10.305</v>
      </c>
      <c r="AP215" s="47">
        <f t="shared" si="177"/>
        <v>0.9</v>
      </c>
      <c r="AQ215" s="47">
        <f t="shared" si="178"/>
        <v>0</v>
      </c>
      <c r="AR215" s="47">
        <f t="shared" si="179"/>
        <v>0</v>
      </c>
      <c r="AS215" s="47">
        <f t="shared" si="180"/>
        <v>0</v>
      </c>
      <c r="AT215" s="47">
        <f t="shared" si="181"/>
        <v>0</v>
      </c>
      <c r="AU215" s="47">
        <f t="shared" si="182"/>
        <v>2.9250000000000003</v>
      </c>
      <c r="AV215" s="47">
        <f t="shared" si="183"/>
        <v>9.8550000000000004</v>
      </c>
      <c r="AW215" s="47">
        <f t="shared" si="184"/>
        <v>0</v>
      </c>
      <c r="AX215" s="47">
        <f t="shared" si="185"/>
        <v>0</v>
      </c>
      <c r="AY215" s="47">
        <f t="shared" si="186"/>
        <v>0</v>
      </c>
      <c r="AZ215" s="47">
        <f t="shared" si="187"/>
        <v>0</v>
      </c>
      <c r="BA215" s="47">
        <f t="shared" si="188"/>
        <v>0</v>
      </c>
      <c r="BB215" s="47">
        <f t="shared" si="189"/>
        <v>0</v>
      </c>
      <c r="BC215" s="47">
        <f t="shared" si="190"/>
        <v>0.40499999999999997</v>
      </c>
      <c r="BD215" s="47">
        <f t="shared" si="191"/>
        <v>5.31</v>
      </c>
      <c r="BE215" s="47">
        <f t="shared" si="192"/>
        <v>3.5100000000000002</v>
      </c>
      <c r="BF215" s="47">
        <f t="shared" si="193"/>
        <v>0</v>
      </c>
      <c r="BG215" s="47">
        <f t="shared" si="194"/>
        <v>0</v>
      </c>
      <c r="BH215" s="47">
        <f t="shared" si="195"/>
        <v>0</v>
      </c>
      <c r="BI215" s="47">
        <v>0</v>
      </c>
      <c r="BJ215" s="47">
        <f t="shared" si="196"/>
        <v>2.0249999999999999</v>
      </c>
      <c r="BK215" s="22"/>
      <c r="BL215" s="47">
        <f t="shared" si="212"/>
        <v>0.27</v>
      </c>
      <c r="BM215" s="47">
        <v>0.33750000000000002</v>
      </c>
      <c r="BN215" s="47">
        <f t="shared" si="170"/>
        <v>0.9</v>
      </c>
      <c r="BO215" s="47">
        <v>2.6</v>
      </c>
      <c r="BP215" s="47">
        <f t="shared" si="206"/>
        <v>0.9</v>
      </c>
      <c r="BQ215" s="47">
        <v>0.04</v>
      </c>
      <c r="BR215" s="47">
        <v>0.28999999999999998</v>
      </c>
      <c r="BS215" s="47">
        <v>4.3</v>
      </c>
      <c r="BT215" s="47">
        <f t="shared" si="201"/>
        <v>0</v>
      </c>
      <c r="BU215" s="47">
        <f t="shared" si="204"/>
        <v>9.8550000000000004</v>
      </c>
      <c r="BV215" s="47">
        <v>0.38</v>
      </c>
      <c r="BW215" s="47">
        <f t="shared" si="202"/>
        <v>0.40499999999999997</v>
      </c>
      <c r="BX215" s="47">
        <f t="shared" si="175"/>
        <v>2.9250000000000003</v>
      </c>
      <c r="BY215" s="47">
        <f t="shared" si="197"/>
        <v>10.305</v>
      </c>
      <c r="BZ215" s="47">
        <f t="shared" si="159"/>
        <v>2.0249999999999999</v>
      </c>
      <c r="CA215" s="47">
        <f t="shared" si="203"/>
        <v>2.6</v>
      </c>
      <c r="CB215" s="47">
        <f t="shared" si="198"/>
        <v>4.3</v>
      </c>
      <c r="CC215" s="47">
        <v>0.01</v>
      </c>
      <c r="CD215" s="47">
        <f>BD215/1000</f>
        <v>5.3099999999999996E-3</v>
      </c>
      <c r="CE215" s="47">
        <f>BE215/1000</f>
        <v>3.5100000000000001E-3</v>
      </c>
      <c r="CF215" s="47">
        <f t="shared" si="199"/>
        <v>0</v>
      </c>
      <c r="CG215" s="47">
        <f t="shared" si="166"/>
        <v>1.0508982035928145</v>
      </c>
      <c r="CH215" s="47">
        <f t="shared" si="200"/>
        <v>1.1319900384876613</v>
      </c>
      <c r="CI215" s="46"/>
      <c r="CJ215" s="46"/>
      <c r="CK215" s="47">
        <f t="shared" si="207"/>
        <v>0.53134525151020329</v>
      </c>
      <c r="CL215" s="46"/>
      <c r="CM215" s="46">
        <f t="shared" si="208"/>
        <v>0.11807672255782295</v>
      </c>
      <c r="CN215" s="22"/>
    </row>
    <row r="216" spans="1:92">
      <c r="A216" s="42">
        <v>1520</v>
      </c>
      <c r="B216" s="22"/>
      <c r="C216" s="34">
        <v>2.62</v>
      </c>
      <c r="D216" s="34">
        <v>7</v>
      </c>
      <c r="E216" s="22"/>
      <c r="F216" s="34">
        <v>2.21</v>
      </c>
      <c r="G216" s="34">
        <v>1.37</v>
      </c>
      <c r="H216" s="34">
        <v>1.29</v>
      </c>
      <c r="I216" s="34">
        <v>0.2</v>
      </c>
      <c r="J216" s="22"/>
      <c r="K216" s="22"/>
      <c r="L216" s="22"/>
      <c r="M216" s="22"/>
      <c r="N216" s="34">
        <v>0.65</v>
      </c>
      <c r="O216" s="34">
        <v>2.19</v>
      </c>
      <c r="P216" s="22"/>
      <c r="Q216" s="22"/>
      <c r="R216" s="22"/>
      <c r="S216" s="22"/>
      <c r="T216" s="22"/>
      <c r="U216" s="22"/>
      <c r="V216" s="34">
        <v>0.13</v>
      </c>
      <c r="W216" s="22"/>
      <c r="X216" s="22"/>
      <c r="Y216" s="22"/>
      <c r="Z216" s="22"/>
      <c r="AA216" s="22"/>
      <c r="AB216" s="34">
        <v>8.0500000000000007</v>
      </c>
      <c r="AC216" s="34">
        <v>7.06</v>
      </c>
      <c r="AD216" s="34">
        <v>2.29</v>
      </c>
      <c r="AE216" s="34">
        <v>0.45</v>
      </c>
      <c r="AF216" s="34"/>
      <c r="AG216" s="47">
        <f t="shared" si="209"/>
        <v>0.1179</v>
      </c>
      <c r="AH216" s="47">
        <f t="shared" si="210"/>
        <v>9.9449999999999997E-2</v>
      </c>
      <c r="AI216" s="47">
        <f t="shared" si="210"/>
        <v>6.165000000000001E-2</v>
      </c>
      <c r="AJ216" s="47">
        <f t="shared" si="210"/>
        <v>5.8049999999999997E-2</v>
      </c>
      <c r="AK216" s="47">
        <f t="shared" si="211"/>
        <v>0.315</v>
      </c>
      <c r="AL216" s="46"/>
      <c r="AM216" s="47">
        <f t="shared" si="157"/>
        <v>36.225000000000001</v>
      </c>
      <c r="AN216" s="47">
        <f t="shared" si="157"/>
        <v>31.77</v>
      </c>
      <c r="AO216" s="47">
        <f t="shared" si="157"/>
        <v>10.305</v>
      </c>
      <c r="AP216" s="47">
        <f t="shared" si="177"/>
        <v>0.9</v>
      </c>
      <c r="AQ216" s="47">
        <f t="shared" si="178"/>
        <v>0</v>
      </c>
      <c r="AR216" s="47">
        <f t="shared" si="179"/>
        <v>0</v>
      </c>
      <c r="AS216" s="47">
        <f t="shared" si="180"/>
        <v>0</v>
      </c>
      <c r="AT216" s="47">
        <f t="shared" si="181"/>
        <v>0</v>
      </c>
      <c r="AU216" s="47">
        <f t="shared" si="182"/>
        <v>2.9250000000000003</v>
      </c>
      <c r="AV216" s="47">
        <f t="shared" si="183"/>
        <v>9.8550000000000004</v>
      </c>
      <c r="AW216" s="47">
        <f t="shared" si="184"/>
        <v>0</v>
      </c>
      <c r="AX216" s="47">
        <f t="shared" si="185"/>
        <v>0</v>
      </c>
      <c r="AY216" s="47">
        <f t="shared" si="186"/>
        <v>0</v>
      </c>
      <c r="AZ216" s="47">
        <f t="shared" si="187"/>
        <v>0</v>
      </c>
      <c r="BA216" s="47">
        <f t="shared" si="188"/>
        <v>0</v>
      </c>
      <c r="BB216" s="47">
        <f t="shared" si="189"/>
        <v>0</v>
      </c>
      <c r="BC216" s="47">
        <f t="shared" si="190"/>
        <v>0.58499999999999996</v>
      </c>
      <c r="BD216" s="47">
        <f t="shared" si="191"/>
        <v>0</v>
      </c>
      <c r="BE216" s="47">
        <f t="shared" si="192"/>
        <v>0</v>
      </c>
      <c r="BF216" s="47">
        <f t="shared" si="193"/>
        <v>0</v>
      </c>
      <c r="BG216" s="47">
        <f t="shared" si="194"/>
        <v>0</v>
      </c>
      <c r="BH216" s="47">
        <f t="shared" si="195"/>
        <v>0</v>
      </c>
      <c r="BI216" s="47">
        <v>0</v>
      </c>
      <c r="BJ216" s="47">
        <f t="shared" si="196"/>
        <v>2.0249999999999999</v>
      </c>
      <c r="BK216" s="22"/>
      <c r="BL216" s="47">
        <f t="shared" si="212"/>
        <v>0.315</v>
      </c>
      <c r="BM216" s="47">
        <v>0.33750000000000002</v>
      </c>
      <c r="BN216" s="47">
        <f t="shared" si="170"/>
        <v>0.9</v>
      </c>
      <c r="BO216" s="47">
        <v>2.6</v>
      </c>
      <c r="BP216" s="47">
        <f t="shared" si="206"/>
        <v>0.9</v>
      </c>
      <c r="BQ216" s="47">
        <v>0.04</v>
      </c>
      <c r="BR216" s="47">
        <v>0.28999999999999998</v>
      </c>
      <c r="BS216" s="47">
        <v>4.3</v>
      </c>
      <c r="BT216" s="47">
        <f t="shared" si="201"/>
        <v>0</v>
      </c>
      <c r="BU216" s="47">
        <f t="shared" si="204"/>
        <v>9.8550000000000004</v>
      </c>
      <c r="BV216" s="47">
        <v>0.38</v>
      </c>
      <c r="BW216" s="47">
        <f t="shared" si="202"/>
        <v>0.58499999999999996</v>
      </c>
      <c r="BX216" s="47">
        <f t="shared" si="175"/>
        <v>2.9250000000000003</v>
      </c>
      <c r="BY216" s="47">
        <f t="shared" si="197"/>
        <v>10.305</v>
      </c>
      <c r="BZ216" s="47">
        <f t="shared" si="159"/>
        <v>2.0249999999999999</v>
      </c>
      <c r="CA216" s="47">
        <f t="shared" si="203"/>
        <v>2.6</v>
      </c>
      <c r="CB216" s="47">
        <f t="shared" si="198"/>
        <v>4.3</v>
      </c>
      <c r="CC216" s="47">
        <v>0.01</v>
      </c>
      <c r="CD216" s="47">
        <v>5.3499999999999997E-3</v>
      </c>
      <c r="CE216" s="47">
        <v>3.5100000000000001E-3</v>
      </c>
      <c r="CF216" s="47">
        <f t="shared" si="199"/>
        <v>0</v>
      </c>
      <c r="CG216" s="47">
        <f t="shared" si="166"/>
        <v>1.0508982035928145</v>
      </c>
      <c r="CH216" s="47">
        <f t="shared" si="200"/>
        <v>1.1319900384876613</v>
      </c>
      <c r="CI216" s="46"/>
      <c r="CJ216" s="46"/>
      <c r="CK216" s="47">
        <f t="shared" si="207"/>
        <v>0.55108500636742663</v>
      </c>
      <c r="CL216" s="46"/>
      <c r="CM216" s="46">
        <f t="shared" si="208"/>
        <v>0.12246333474831703</v>
      </c>
      <c r="CN216" s="22"/>
    </row>
    <row r="217" spans="1:92">
      <c r="A217" s="42">
        <v>1521</v>
      </c>
      <c r="B217" s="22"/>
      <c r="C217" s="34">
        <v>3.16</v>
      </c>
      <c r="D217" s="34">
        <v>7.67</v>
      </c>
      <c r="E217" s="22"/>
      <c r="F217" s="34">
        <v>2.29</v>
      </c>
      <c r="G217" s="34">
        <v>1.29</v>
      </c>
      <c r="H217" s="22"/>
      <c r="I217" s="34">
        <v>0.2</v>
      </c>
      <c r="J217" s="22"/>
      <c r="K217" s="22"/>
      <c r="L217" s="22"/>
      <c r="M217" s="22"/>
      <c r="N217" s="34">
        <v>0.65</v>
      </c>
      <c r="O217" s="34">
        <v>2.19</v>
      </c>
      <c r="P217" s="22"/>
      <c r="Q217" s="22"/>
      <c r="R217" s="22"/>
      <c r="S217" s="22"/>
      <c r="T217" s="22"/>
      <c r="U217" s="22"/>
      <c r="V217" s="34">
        <v>0.13</v>
      </c>
      <c r="W217" s="22"/>
      <c r="X217" s="22"/>
      <c r="Y217" s="22"/>
      <c r="Z217" s="34">
        <v>0.25</v>
      </c>
      <c r="AA217" s="22"/>
      <c r="AB217" s="34">
        <v>8.0500000000000007</v>
      </c>
      <c r="AC217" s="34">
        <v>7.06</v>
      </c>
      <c r="AD217" s="34">
        <v>2.29</v>
      </c>
      <c r="AE217" s="34">
        <v>0.45</v>
      </c>
      <c r="AF217" s="34"/>
      <c r="AG217" s="47">
        <f t="shared" si="209"/>
        <v>0.14219999999999999</v>
      </c>
      <c r="AH217" s="47">
        <f t="shared" ref="AH217:AI220" si="213">4.5*F217/100</f>
        <v>0.10305</v>
      </c>
      <c r="AI217" s="47">
        <f t="shared" si="213"/>
        <v>5.8049999999999997E-2</v>
      </c>
      <c r="AJ217" s="46"/>
      <c r="AK217" s="47">
        <f t="shared" si="211"/>
        <v>0.34515000000000001</v>
      </c>
      <c r="AL217" s="46"/>
      <c r="AM217" s="47">
        <f t="shared" si="157"/>
        <v>36.225000000000001</v>
      </c>
      <c r="AN217" s="47">
        <f t="shared" si="157"/>
        <v>31.77</v>
      </c>
      <c r="AO217" s="47">
        <f t="shared" si="157"/>
        <v>10.305</v>
      </c>
      <c r="AP217" s="47">
        <f t="shared" si="177"/>
        <v>0.9</v>
      </c>
      <c r="AQ217" s="47">
        <f t="shared" si="178"/>
        <v>0</v>
      </c>
      <c r="AR217" s="47">
        <f t="shared" si="179"/>
        <v>0</v>
      </c>
      <c r="AS217" s="47">
        <f t="shared" si="180"/>
        <v>0</v>
      </c>
      <c r="AT217" s="47">
        <f t="shared" si="181"/>
        <v>0</v>
      </c>
      <c r="AU217" s="47">
        <f t="shared" si="182"/>
        <v>2.9250000000000003</v>
      </c>
      <c r="AV217" s="47">
        <f t="shared" si="183"/>
        <v>9.8550000000000004</v>
      </c>
      <c r="AW217" s="47">
        <f t="shared" si="184"/>
        <v>0</v>
      </c>
      <c r="AX217" s="47">
        <f t="shared" si="185"/>
        <v>0</v>
      </c>
      <c r="AY217" s="47">
        <f t="shared" si="186"/>
        <v>0</v>
      </c>
      <c r="AZ217" s="47">
        <f t="shared" si="187"/>
        <v>0</v>
      </c>
      <c r="BA217" s="47">
        <f t="shared" si="188"/>
        <v>0</v>
      </c>
      <c r="BB217" s="47">
        <f t="shared" si="189"/>
        <v>0</v>
      </c>
      <c r="BC217" s="47">
        <f t="shared" si="190"/>
        <v>0.58499999999999996</v>
      </c>
      <c r="BD217" s="47">
        <f t="shared" si="191"/>
        <v>0</v>
      </c>
      <c r="BE217" s="47">
        <f t="shared" si="192"/>
        <v>0</v>
      </c>
      <c r="BF217" s="47">
        <f t="shared" si="193"/>
        <v>0</v>
      </c>
      <c r="BG217" s="47">
        <f t="shared" si="194"/>
        <v>1.125E-2</v>
      </c>
      <c r="BH217" s="47">
        <f t="shared" si="195"/>
        <v>0</v>
      </c>
      <c r="BI217" s="47">
        <v>0</v>
      </c>
      <c r="BJ217" s="47">
        <f t="shared" si="196"/>
        <v>2.0249999999999999</v>
      </c>
      <c r="BK217" s="22"/>
      <c r="BL217" s="47">
        <f t="shared" si="212"/>
        <v>0.34515000000000001</v>
      </c>
      <c r="BM217" s="47">
        <v>0.33750000000000002</v>
      </c>
      <c r="BN217" s="47">
        <f t="shared" si="170"/>
        <v>0.9</v>
      </c>
      <c r="BO217" s="47">
        <v>2.6</v>
      </c>
      <c r="BP217" s="47">
        <f t="shared" si="206"/>
        <v>0.9</v>
      </c>
      <c r="BQ217" s="47">
        <v>0.04</v>
      </c>
      <c r="BR217" s="47">
        <v>0.28999999999999998</v>
      </c>
      <c r="BS217" s="47">
        <v>4.3</v>
      </c>
      <c r="BT217" s="47">
        <f t="shared" si="201"/>
        <v>0</v>
      </c>
      <c r="BU217" s="47">
        <f t="shared" si="204"/>
        <v>9.8550000000000004</v>
      </c>
      <c r="BV217" s="47">
        <v>0.38</v>
      </c>
      <c r="BW217" s="47">
        <f t="shared" si="202"/>
        <v>0.58499999999999996</v>
      </c>
      <c r="BX217" s="47">
        <f t="shared" si="175"/>
        <v>2.9250000000000003</v>
      </c>
      <c r="BY217" s="47">
        <f t="shared" si="197"/>
        <v>10.305</v>
      </c>
      <c r="BZ217" s="47">
        <f t="shared" si="159"/>
        <v>2.0249999999999999</v>
      </c>
      <c r="CA217" s="47">
        <f t="shared" si="203"/>
        <v>2.6</v>
      </c>
      <c r="CB217" s="47">
        <f t="shared" si="198"/>
        <v>4.3</v>
      </c>
      <c r="CC217" s="47">
        <f>BG217</f>
        <v>1.125E-2</v>
      </c>
      <c r="CD217" s="47">
        <v>5.3499999999999997E-3</v>
      </c>
      <c r="CE217" s="47">
        <v>3.5100000000000001E-3</v>
      </c>
      <c r="CF217" s="47">
        <f t="shared" si="199"/>
        <v>0</v>
      </c>
      <c r="CG217" s="47">
        <f t="shared" si="166"/>
        <v>1.0508982035928145</v>
      </c>
      <c r="CH217" s="47">
        <f t="shared" si="200"/>
        <v>1.273488793298619</v>
      </c>
      <c r="CI217" s="46"/>
      <c r="CJ217" s="46"/>
      <c r="CK217" s="47">
        <f t="shared" si="207"/>
        <v>0.56431064212176629</v>
      </c>
      <c r="CL217" s="46"/>
      <c r="CM217" s="46">
        <f t="shared" si="208"/>
        <v>0.12540236491594806</v>
      </c>
      <c r="CN217" s="22"/>
    </row>
    <row r="218" spans="1:92">
      <c r="A218" s="42">
        <v>1522</v>
      </c>
      <c r="B218" s="22"/>
      <c r="C218" s="34">
        <v>3.01</v>
      </c>
      <c r="D218" s="34">
        <v>7.67</v>
      </c>
      <c r="E218" s="22"/>
      <c r="F218" s="34">
        <v>2.46</v>
      </c>
      <c r="G218" s="34">
        <v>1.29</v>
      </c>
      <c r="H218" s="22"/>
      <c r="I218" s="34">
        <v>0.2</v>
      </c>
      <c r="J218" s="22"/>
      <c r="K218" s="22"/>
      <c r="L218" s="22"/>
      <c r="M218" s="22"/>
      <c r="N218" s="34">
        <v>0.65</v>
      </c>
      <c r="O218" s="34">
        <v>2.19</v>
      </c>
      <c r="P218" s="22"/>
      <c r="Q218" s="22"/>
      <c r="R218" s="22"/>
      <c r="S218" s="22"/>
      <c r="T218" s="22"/>
      <c r="U218" s="22"/>
      <c r="V218" s="22"/>
      <c r="W218" s="34">
        <v>1.2</v>
      </c>
      <c r="X218" s="34">
        <v>0.78</v>
      </c>
      <c r="Y218" s="22"/>
      <c r="Z218" s="22"/>
      <c r="AA218" s="22"/>
      <c r="AB218" s="34">
        <v>8.0500000000000007</v>
      </c>
      <c r="AC218" s="34">
        <v>7.06</v>
      </c>
      <c r="AD218" s="34">
        <v>2.29</v>
      </c>
      <c r="AE218" s="34">
        <v>0.45</v>
      </c>
      <c r="AF218" s="34"/>
      <c r="AG218" s="47">
        <f t="shared" si="209"/>
        <v>0.13544999999999999</v>
      </c>
      <c r="AH218" s="47">
        <f t="shared" si="213"/>
        <v>0.11070000000000001</v>
      </c>
      <c r="AI218" s="47">
        <f t="shared" si="213"/>
        <v>5.8049999999999997E-2</v>
      </c>
      <c r="AJ218" s="46"/>
      <c r="AK218" s="47">
        <f t="shared" si="211"/>
        <v>0.34515000000000001</v>
      </c>
      <c r="AL218" s="46"/>
      <c r="AM218" s="47">
        <f t="shared" si="157"/>
        <v>36.225000000000001</v>
      </c>
      <c r="AN218" s="47">
        <f t="shared" si="157"/>
        <v>31.77</v>
      </c>
      <c r="AO218" s="47">
        <f t="shared" si="157"/>
        <v>10.305</v>
      </c>
      <c r="AP218" s="47">
        <f t="shared" si="177"/>
        <v>0.9</v>
      </c>
      <c r="AQ218" s="47">
        <f t="shared" si="178"/>
        <v>0</v>
      </c>
      <c r="AR218" s="47">
        <f t="shared" si="179"/>
        <v>0</v>
      </c>
      <c r="AS218" s="47">
        <f t="shared" si="180"/>
        <v>0</v>
      </c>
      <c r="AT218" s="47">
        <f t="shared" si="181"/>
        <v>0</v>
      </c>
      <c r="AU218" s="47">
        <f t="shared" si="182"/>
        <v>2.9250000000000003</v>
      </c>
      <c r="AV218" s="47">
        <f t="shared" si="183"/>
        <v>9.8550000000000004</v>
      </c>
      <c r="AW218" s="47">
        <f t="shared" si="184"/>
        <v>0</v>
      </c>
      <c r="AX218" s="47">
        <f t="shared" si="185"/>
        <v>0</v>
      </c>
      <c r="AY218" s="47">
        <f t="shared" si="186"/>
        <v>0</v>
      </c>
      <c r="AZ218" s="47">
        <f t="shared" si="187"/>
        <v>0</v>
      </c>
      <c r="BA218" s="47">
        <f t="shared" si="188"/>
        <v>0</v>
      </c>
      <c r="BB218" s="47">
        <f t="shared" si="189"/>
        <v>0</v>
      </c>
      <c r="BC218" s="47">
        <f t="shared" si="190"/>
        <v>0</v>
      </c>
      <c r="BD218" s="47">
        <f t="shared" si="191"/>
        <v>5.3999999999999995</v>
      </c>
      <c r="BE218" s="47">
        <f t="shared" si="192"/>
        <v>3.5100000000000002</v>
      </c>
      <c r="BF218" s="47">
        <f t="shared" si="193"/>
        <v>0</v>
      </c>
      <c r="BG218" s="47">
        <f t="shared" si="194"/>
        <v>0</v>
      </c>
      <c r="BH218" s="47">
        <f t="shared" si="195"/>
        <v>0</v>
      </c>
      <c r="BI218" s="47">
        <v>0</v>
      </c>
      <c r="BJ218" s="47">
        <f t="shared" si="196"/>
        <v>2.0249999999999999</v>
      </c>
      <c r="BK218" s="22"/>
      <c r="BL218" s="47">
        <f t="shared" si="212"/>
        <v>0.34515000000000001</v>
      </c>
      <c r="BM218" s="47">
        <v>0.33750000000000002</v>
      </c>
      <c r="BN218" s="47">
        <f t="shared" si="170"/>
        <v>0.9</v>
      </c>
      <c r="BO218" s="47">
        <v>2.6</v>
      </c>
      <c r="BP218" s="47">
        <f t="shared" si="206"/>
        <v>0.9</v>
      </c>
      <c r="BQ218" s="47">
        <v>0.04</v>
      </c>
      <c r="BR218" s="47">
        <v>0.28999999999999998</v>
      </c>
      <c r="BS218" s="47">
        <v>4.3</v>
      </c>
      <c r="BT218" s="47">
        <f t="shared" si="201"/>
        <v>0</v>
      </c>
      <c r="BU218" s="47">
        <f t="shared" si="204"/>
        <v>9.8550000000000004</v>
      </c>
      <c r="BV218" s="47">
        <v>0.38</v>
      </c>
      <c r="BW218" s="47">
        <f t="shared" si="202"/>
        <v>0</v>
      </c>
      <c r="BX218" s="47">
        <f t="shared" si="175"/>
        <v>2.9250000000000003</v>
      </c>
      <c r="BY218" s="47">
        <f t="shared" si="197"/>
        <v>10.305</v>
      </c>
      <c r="BZ218" s="47">
        <f t="shared" si="159"/>
        <v>2.0249999999999999</v>
      </c>
      <c r="CA218" s="47">
        <f t="shared" si="203"/>
        <v>2.6</v>
      </c>
      <c r="CB218" s="47">
        <f t="shared" si="198"/>
        <v>4.3</v>
      </c>
      <c r="CC218" s="47">
        <v>1.0999999999999999E-2</v>
      </c>
      <c r="CD218" s="47">
        <f>BD218/1000</f>
        <v>5.3999999999999994E-3</v>
      </c>
      <c r="CE218" s="47">
        <f>BE218/1000</f>
        <v>3.5100000000000001E-3</v>
      </c>
      <c r="CF218" s="47">
        <f t="shared" si="199"/>
        <v>0</v>
      </c>
      <c r="CG218" s="47">
        <f t="shared" si="166"/>
        <v>1.0508982035928145</v>
      </c>
      <c r="CH218" s="47">
        <f t="shared" si="200"/>
        <v>1.2451890423364276</v>
      </c>
      <c r="CI218" s="46"/>
      <c r="CJ218" s="46"/>
      <c r="CK218" s="47">
        <f t="shared" si="207"/>
        <v>0.56431064212176629</v>
      </c>
      <c r="CL218" s="46"/>
      <c r="CM218" s="46">
        <f t="shared" si="208"/>
        <v>0.12540236491594806</v>
      </c>
      <c r="CN218" s="22"/>
    </row>
    <row r="219" spans="1:92">
      <c r="A219" s="42">
        <v>1523</v>
      </c>
      <c r="B219" s="22"/>
      <c r="C219" s="34">
        <v>3.16</v>
      </c>
      <c r="D219" s="34">
        <v>7.67</v>
      </c>
      <c r="E219" s="22"/>
      <c r="F219" s="34">
        <v>2.62</v>
      </c>
      <c r="G219" s="34">
        <v>1.46</v>
      </c>
      <c r="H219" s="34">
        <v>1.25</v>
      </c>
      <c r="I219" s="34">
        <v>0.2</v>
      </c>
      <c r="J219" s="22"/>
      <c r="K219" s="34">
        <v>0.08</v>
      </c>
      <c r="L219" s="34">
        <v>0.36</v>
      </c>
      <c r="M219" s="34">
        <v>7.5</v>
      </c>
      <c r="N219" s="34">
        <v>0.65</v>
      </c>
      <c r="O219" s="34">
        <v>2.19</v>
      </c>
      <c r="P219" s="34">
        <v>1.02</v>
      </c>
      <c r="Q219" s="34">
        <v>0.53</v>
      </c>
      <c r="R219" s="22"/>
      <c r="S219" s="34">
        <v>0.05</v>
      </c>
      <c r="T219" s="34">
        <v>0.83</v>
      </c>
      <c r="U219" s="34">
        <v>0.61</v>
      </c>
      <c r="V219" s="34">
        <v>0.09</v>
      </c>
      <c r="W219" s="34">
        <v>1.23</v>
      </c>
      <c r="X219" s="34">
        <v>0.99</v>
      </c>
      <c r="Y219" s="22"/>
      <c r="Z219" s="22"/>
      <c r="AA219" s="22"/>
      <c r="AB219" s="34">
        <v>8.0500000000000007</v>
      </c>
      <c r="AC219" s="34">
        <v>7.06</v>
      </c>
      <c r="AD219" s="34">
        <v>2.29</v>
      </c>
      <c r="AE219" s="34">
        <v>0.45</v>
      </c>
      <c r="AF219" s="34"/>
      <c r="AG219" s="47">
        <f t="shared" si="209"/>
        <v>0.14219999999999999</v>
      </c>
      <c r="AH219" s="47">
        <f t="shared" si="213"/>
        <v>0.1179</v>
      </c>
      <c r="AI219" s="47">
        <f t="shared" si="213"/>
        <v>6.5700000000000008E-2</v>
      </c>
      <c r="AJ219" s="47">
        <f>4.5*H219/100</f>
        <v>5.6250000000000001E-2</v>
      </c>
      <c r="AK219" s="47">
        <f t="shared" si="211"/>
        <v>0.34515000000000001</v>
      </c>
      <c r="AL219" s="46"/>
      <c r="AM219" s="47">
        <f t="shared" si="157"/>
        <v>36.225000000000001</v>
      </c>
      <c r="AN219" s="47">
        <f t="shared" si="157"/>
        <v>31.77</v>
      </c>
      <c r="AO219" s="47">
        <f t="shared" si="157"/>
        <v>10.305</v>
      </c>
      <c r="AP219" s="47">
        <f t="shared" si="177"/>
        <v>0.9</v>
      </c>
      <c r="AQ219" s="47">
        <f t="shared" si="178"/>
        <v>0</v>
      </c>
      <c r="AR219" s="47">
        <f t="shared" si="179"/>
        <v>0.36</v>
      </c>
      <c r="AS219" s="47">
        <f t="shared" si="180"/>
        <v>1.6199999999999999</v>
      </c>
      <c r="AT219" s="47">
        <f t="shared" si="181"/>
        <v>0.33750000000000002</v>
      </c>
      <c r="AU219" s="47">
        <f t="shared" si="182"/>
        <v>2.9250000000000003</v>
      </c>
      <c r="AV219" s="47">
        <f t="shared" si="183"/>
        <v>9.8550000000000004</v>
      </c>
      <c r="AW219" s="47">
        <f t="shared" si="184"/>
        <v>4.78125</v>
      </c>
      <c r="AX219" s="47">
        <f t="shared" si="185"/>
        <v>2.3850000000000002</v>
      </c>
      <c r="AY219" s="47">
        <f t="shared" si="186"/>
        <v>0</v>
      </c>
      <c r="AZ219" s="47">
        <f t="shared" si="187"/>
        <v>0.22500000000000001</v>
      </c>
      <c r="BA219" s="47">
        <f t="shared" si="188"/>
        <v>3.7350000000000001E-2</v>
      </c>
      <c r="BB219" s="47">
        <f t="shared" si="189"/>
        <v>2.7450000000000001</v>
      </c>
      <c r="BC219" s="47">
        <f t="shared" si="190"/>
        <v>0.40499999999999997</v>
      </c>
      <c r="BD219" s="47">
        <f t="shared" si="191"/>
        <v>5.5350000000000001</v>
      </c>
      <c r="BE219" s="47">
        <f t="shared" si="192"/>
        <v>4.4550000000000001</v>
      </c>
      <c r="BF219" s="47">
        <f t="shared" si="193"/>
        <v>0</v>
      </c>
      <c r="BG219" s="47">
        <f t="shared" si="194"/>
        <v>0</v>
      </c>
      <c r="BH219" s="47">
        <f t="shared" si="195"/>
        <v>0</v>
      </c>
      <c r="BI219" s="47">
        <v>0</v>
      </c>
      <c r="BJ219" s="47">
        <f t="shared" si="196"/>
        <v>2.0249999999999999</v>
      </c>
      <c r="BK219" s="22"/>
      <c r="BL219" s="47">
        <f t="shared" si="212"/>
        <v>0.34515000000000001</v>
      </c>
      <c r="BM219" s="47">
        <f>AT219</f>
        <v>0.33750000000000002</v>
      </c>
      <c r="BN219" s="47">
        <f t="shared" si="170"/>
        <v>0.9</v>
      </c>
      <c r="BO219" s="47">
        <f>BB219</f>
        <v>2.7450000000000001</v>
      </c>
      <c r="BP219" s="47">
        <f t="shared" si="206"/>
        <v>0.9</v>
      </c>
      <c r="BQ219" s="47">
        <f>BA219</f>
        <v>3.7350000000000001E-2</v>
      </c>
      <c r="BR219" s="47">
        <f>AR219</f>
        <v>0.36</v>
      </c>
      <c r="BS219" s="47">
        <f>AW219</f>
        <v>4.78125</v>
      </c>
      <c r="BT219" s="47">
        <f t="shared" si="201"/>
        <v>1.6199999999999999</v>
      </c>
      <c r="BU219" s="47">
        <f t="shared" si="204"/>
        <v>9.8550000000000004</v>
      </c>
      <c r="BV219" s="47">
        <v>0.38</v>
      </c>
      <c r="BW219" s="47">
        <f t="shared" si="202"/>
        <v>0.40499999999999997</v>
      </c>
      <c r="BX219" s="47">
        <f t="shared" si="175"/>
        <v>2.9250000000000003</v>
      </c>
      <c r="BY219" s="47">
        <f t="shared" si="197"/>
        <v>10.305</v>
      </c>
      <c r="BZ219" s="47">
        <f t="shared" si="159"/>
        <v>2.0249999999999999</v>
      </c>
      <c r="CA219" s="47">
        <f t="shared" si="203"/>
        <v>2.7450000000000001</v>
      </c>
      <c r="CB219" s="47">
        <f t="shared" si="198"/>
        <v>4.78125</v>
      </c>
      <c r="CC219" s="47">
        <v>1.0999999999999999E-2</v>
      </c>
      <c r="CD219" s="47">
        <f>BD219/1000</f>
        <v>5.535E-3</v>
      </c>
      <c r="CE219" s="47">
        <f>BE219/1000</f>
        <v>4.4549999999999998E-3</v>
      </c>
      <c r="CF219" s="47">
        <f t="shared" si="199"/>
        <v>0</v>
      </c>
      <c r="CG219" s="47">
        <f t="shared" si="166"/>
        <v>1.3338323353293413</v>
      </c>
      <c r="CH219" s="47">
        <f t="shared" si="200"/>
        <v>1.2451890423364276</v>
      </c>
      <c r="CI219" s="46"/>
      <c r="CJ219" s="46"/>
      <c r="CK219" s="47">
        <f t="shared" si="207"/>
        <v>0.57312995162059388</v>
      </c>
      <c r="CL219" s="46"/>
      <c r="CM219" s="46">
        <f t="shared" si="208"/>
        <v>0.12736221147124308</v>
      </c>
      <c r="CN219" s="22"/>
    </row>
    <row r="220" spans="1:92">
      <c r="A220" s="42">
        <v>1524</v>
      </c>
      <c r="B220" s="22"/>
      <c r="C220" s="34">
        <v>2.66</v>
      </c>
      <c r="D220" s="34">
        <v>7</v>
      </c>
      <c r="E220" s="22"/>
      <c r="F220" s="34">
        <v>2.12</v>
      </c>
      <c r="G220" s="34">
        <v>2</v>
      </c>
      <c r="H220" s="22"/>
      <c r="I220" s="34">
        <v>0.2</v>
      </c>
      <c r="J220" s="22"/>
      <c r="K220" s="34">
        <v>0.09</v>
      </c>
      <c r="L220" s="22"/>
      <c r="M220" s="22"/>
      <c r="N220" s="34">
        <v>0.65</v>
      </c>
      <c r="O220" s="34">
        <v>2.19</v>
      </c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34">
        <v>8.0500000000000007</v>
      </c>
      <c r="AC220" s="34">
        <v>7.06</v>
      </c>
      <c r="AD220" s="34">
        <v>2.29</v>
      </c>
      <c r="AE220" s="34">
        <v>0.45</v>
      </c>
      <c r="AF220" s="34"/>
      <c r="AG220" s="47">
        <f t="shared" si="209"/>
        <v>0.1197</v>
      </c>
      <c r="AH220" s="47">
        <f t="shared" si="213"/>
        <v>9.5400000000000013E-2</v>
      </c>
      <c r="AI220" s="47">
        <f t="shared" si="213"/>
        <v>0.09</v>
      </c>
      <c r="AJ220" s="46"/>
      <c r="AK220" s="47">
        <f t="shared" si="211"/>
        <v>0.315</v>
      </c>
      <c r="AL220" s="46"/>
      <c r="AM220" s="47">
        <f t="shared" si="157"/>
        <v>36.225000000000001</v>
      </c>
      <c r="AN220" s="47">
        <f t="shared" si="157"/>
        <v>31.77</v>
      </c>
      <c r="AO220" s="47">
        <f t="shared" si="157"/>
        <v>10.305</v>
      </c>
      <c r="AP220" s="47">
        <f t="shared" si="177"/>
        <v>0.9</v>
      </c>
      <c r="AQ220" s="47">
        <f t="shared" si="178"/>
        <v>0</v>
      </c>
      <c r="AR220" s="47">
        <f t="shared" si="179"/>
        <v>0.40499999999999997</v>
      </c>
      <c r="AS220" s="47">
        <f t="shared" si="180"/>
        <v>0</v>
      </c>
      <c r="AT220" s="47">
        <f t="shared" si="181"/>
        <v>0</v>
      </c>
      <c r="AU220" s="47">
        <f t="shared" si="182"/>
        <v>2.9250000000000003</v>
      </c>
      <c r="AV220" s="47">
        <f t="shared" si="183"/>
        <v>9.8550000000000004</v>
      </c>
      <c r="AW220" s="47">
        <f t="shared" si="184"/>
        <v>0</v>
      </c>
      <c r="AX220" s="47">
        <f t="shared" si="185"/>
        <v>0</v>
      </c>
      <c r="AY220" s="47">
        <f t="shared" si="186"/>
        <v>0</v>
      </c>
      <c r="AZ220" s="47">
        <f t="shared" si="187"/>
        <v>0</v>
      </c>
      <c r="BA220" s="47">
        <f t="shared" si="188"/>
        <v>0</v>
      </c>
      <c r="BB220" s="47">
        <f t="shared" si="189"/>
        <v>0</v>
      </c>
      <c r="BC220" s="47">
        <f t="shared" si="190"/>
        <v>0</v>
      </c>
      <c r="BD220" s="47">
        <f t="shared" si="191"/>
        <v>0</v>
      </c>
      <c r="BE220" s="47">
        <f t="shared" si="192"/>
        <v>0</v>
      </c>
      <c r="BF220" s="47">
        <f t="shared" si="193"/>
        <v>0</v>
      </c>
      <c r="BG220" s="47">
        <f t="shared" si="194"/>
        <v>0</v>
      </c>
      <c r="BH220" s="47">
        <f t="shared" si="195"/>
        <v>0</v>
      </c>
      <c r="BI220" s="47">
        <v>0</v>
      </c>
      <c r="BJ220" s="47">
        <f t="shared" si="196"/>
        <v>2.0249999999999999</v>
      </c>
      <c r="BK220" s="22"/>
      <c r="BL220" s="47">
        <f t="shared" si="212"/>
        <v>0.315</v>
      </c>
      <c r="BM220" s="47">
        <v>0.26</v>
      </c>
      <c r="BN220" s="47">
        <f t="shared" si="170"/>
        <v>0.9</v>
      </c>
      <c r="BO220" s="47">
        <v>2.6</v>
      </c>
      <c r="BP220" s="47">
        <f t="shared" si="206"/>
        <v>0.9</v>
      </c>
      <c r="BQ220" s="47">
        <v>0.04</v>
      </c>
      <c r="BR220" s="47">
        <f>AR220</f>
        <v>0.40499999999999997</v>
      </c>
      <c r="BS220" s="47">
        <v>4.3</v>
      </c>
      <c r="BT220" s="47">
        <f t="shared" si="201"/>
        <v>0</v>
      </c>
      <c r="BU220" s="47">
        <f t="shared" si="204"/>
        <v>9.8550000000000004</v>
      </c>
      <c r="BV220" s="47">
        <v>0.38</v>
      </c>
      <c r="BW220" s="47">
        <f t="shared" si="202"/>
        <v>0</v>
      </c>
      <c r="BX220" s="47">
        <f t="shared" si="175"/>
        <v>2.9250000000000003</v>
      </c>
      <c r="BY220" s="47">
        <f t="shared" si="197"/>
        <v>10.305</v>
      </c>
      <c r="BZ220" s="47">
        <f t="shared" si="159"/>
        <v>2.0249999999999999</v>
      </c>
      <c r="CA220" s="47">
        <f t="shared" si="203"/>
        <v>2.6</v>
      </c>
      <c r="CB220" s="47">
        <f t="shared" si="198"/>
        <v>4.3</v>
      </c>
      <c r="CC220" s="47">
        <v>1.0999999999999999E-2</v>
      </c>
      <c r="CD220" s="47">
        <v>5.535E-3</v>
      </c>
      <c r="CE220" s="47">
        <v>3.8999999999999998E-3</v>
      </c>
      <c r="CF220" s="47">
        <f t="shared" si="199"/>
        <v>0</v>
      </c>
      <c r="CG220" s="47">
        <f t="shared" si="166"/>
        <v>1.1676646706586826</v>
      </c>
      <c r="CH220" s="47">
        <f t="shared" si="200"/>
        <v>1.2451890423364276</v>
      </c>
      <c r="CI220" s="46"/>
      <c r="CJ220" s="46"/>
      <c r="CK220" s="47">
        <f t="shared" si="207"/>
        <v>0.54277896181339869</v>
      </c>
      <c r="CL220" s="46"/>
      <c r="CM220" s="46">
        <f t="shared" si="208"/>
        <v>0.12061754706964416</v>
      </c>
      <c r="CN220" s="22"/>
    </row>
    <row r="221" spans="1:92">
      <c r="A221" s="42">
        <v>1525</v>
      </c>
      <c r="B221" s="22"/>
      <c r="C221" s="22"/>
      <c r="D221" s="22"/>
      <c r="E221" s="22"/>
      <c r="F221" s="34">
        <v>2.1800000000000002</v>
      </c>
      <c r="G221" s="22"/>
      <c r="H221" s="22"/>
      <c r="I221" s="34">
        <v>0.2</v>
      </c>
      <c r="J221" s="22"/>
      <c r="K221" s="22"/>
      <c r="L221" s="22"/>
      <c r="M221" s="22"/>
      <c r="N221" s="34">
        <v>0.65</v>
      </c>
      <c r="O221" s="34">
        <v>2.19</v>
      </c>
      <c r="P221" s="22"/>
      <c r="Q221" s="22"/>
      <c r="R221" s="22"/>
      <c r="S221" s="22"/>
      <c r="T221" s="22"/>
      <c r="U221" s="22"/>
      <c r="V221" s="34">
        <v>0.12</v>
      </c>
      <c r="W221" s="22"/>
      <c r="X221" s="22"/>
      <c r="Y221" s="22"/>
      <c r="Z221" s="22"/>
      <c r="AA221" s="22"/>
      <c r="AB221" s="34">
        <v>8.0500000000000007</v>
      </c>
      <c r="AC221" s="34">
        <v>7.06</v>
      </c>
      <c r="AD221" s="34">
        <v>2.29</v>
      </c>
      <c r="AE221" s="34">
        <v>0.45</v>
      </c>
      <c r="AF221" s="34"/>
      <c r="AG221" s="46"/>
      <c r="AH221" s="47">
        <f>4.5*F221/100</f>
        <v>9.8100000000000007E-2</v>
      </c>
      <c r="AI221" s="46"/>
      <c r="AJ221" s="46"/>
      <c r="AK221" s="46"/>
      <c r="AL221" s="46"/>
      <c r="AM221" s="47">
        <f t="shared" si="157"/>
        <v>36.225000000000001</v>
      </c>
      <c r="AN221" s="47">
        <f t="shared" si="157"/>
        <v>31.77</v>
      </c>
      <c r="AO221" s="47">
        <f t="shared" si="157"/>
        <v>10.305</v>
      </c>
      <c r="AP221" s="47">
        <f t="shared" si="177"/>
        <v>0.9</v>
      </c>
      <c r="AQ221" s="47">
        <f t="shared" si="178"/>
        <v>0</v>
      </c>
      <c r="AR221" s="47">
        <f t="shared" si="179"/>
        <v>0</v>
      </c>
      <c r="AS221" s="47">
        <f t="shared" si="180"/>
        <v>0</v>
      </c>
      <c r="AT221" s="47">
        <f t="shared" si="181"/>
        <v>0</v>
      </c>
      <c r="AU221" s="47">
        <f t="shared" si="182"/>
        <v>2.9250000000000003</v>
      </c>
      <c r="AV221" s="47">
        <f t="shared" si="183"/>
        <v>9.8550000000000004</v>
      </c>
      <c r="AW221" s="47">
        <f t="shared" si="184"/>
        <v>0</v>
      </c>
      <c r="AX221" s="47">
        <f t="shared" si="185"/>
        <v>0</v>
      </c>
      <c r="AY221" s="47">
        <f t="shared" si="186"/>
        <v>0</v>
      </c>
      <c r="AZ221" s="47">
        <f t="shared" si="187"/>
        <v>0</v>
      </c>
      <c r="BA221" s="47">
        <f t="shared" si="188"/>
        <v>0</v>
      </c>
      <c r="BB221" s="47">
        <f t="shared" si="189"/>
        <v>0</v>
      </c>
      <c r="BC221" s="47">
        <f t="shared" si="190"/>
        <v>0.54</v>
      </c>
      <c r="BD221" s="47">
        <f t="shared" si="191"/>
        <v>0</v>
      </c>
      <c r="BE221" s="47">
        <f t="shared" si="192"/>
        <v>0</v>
      </c>
      <c r="BF221" s="47">
        <f t="shared" si="193"/>
        <v>0</v>
      </c>
      <c r="BG221" s="47">
        <f t="shared" si="194"/>
        <v>0</v>
      </c>
      <c r="BH221" s="47">
        <f t="shared" si="195"/>
        <v>0</v>
      </c>
      <c r="BI221" s="47">
        <v>0</v>
      </c>
      <c r="BJ221" s="47">
        <f t="shared" si="196"/>
        <v>2.0249999999999999</v>
      </c>
      <c r="BK221" s="22"/>
      <c r="BL221" s="47">
        <v>0.28000000000000003</v>
      </c>
      <c r="BM221" s="47">
        <v>0.26</v>
      </c>
      <c r="BN221" s="47">
        <f t="shared" si="170"/>
        <v>0.9</v>
      </c>
      <c r="BO221" s="47">
        <v>2.6</v>
      </c>
      <c r="BP221" s="47">
        <f t="shared" si="206"/>
        <v>0.9</v>
      </c>
      <c r="BQ221" s="47">
        <v>0.04</v>
      </c>
      <c r="BR221" s="47">
        <v>0.3</v>
      </c>
      <c r="BS221" s="47">
        <v>4.3</v>
      </c>
      <c r="BT221" s="47">
        <f t="shared" si="201"/>
        <v>0</v>
      </c>
      <c r="BU221" s="47">
        <f t="shared" si="204"/>
        <v>9.8550000000000004</v>
      </c>
      <c r="BV221" s="47">
        <v>0.38</v>
      </c>
      <c r="BW221" s="47">
        <f t="shared" si="202"/>
        <v>0.54</v>
      </c>
      <c r="BX221" s="47">
        <f t="shared" si="175"/>
        <v>2.9250000000000003</v>
      </c>
      <c r="BY221" s="47">
        <f t="shared" si="197"/>
        <v>10.305</v>
      </c>
      <c r="BZ221" s="47">
        <f t="shared" si="159"/>
        <v>2.0249999999999999</v>
      </c>
      <c r="CA221" s="47">
        <f t="shared" si="203"/>
        <v>2.6</v>
      </c>
      <c r="CB221" s="47">
        <f t="shared" si="198"/>
        <v>4.3</v>
      </c>
      <c r="CC221" s="47">
        <v>1.0999999999999999E-2</v>
      </c>
      <c r="CD221" s="47">
        <v>5.535E-3</v>
      </c>
      <c r="CE221" s="47">
        <v>3.8999999999999998E-3</v>
      </c>
      <c r="CF221" s="47">
        <f t="shared" si="199"/>
        <v>0</v>
      </c>
      <c r="CG221" s="47">
        <f t="shared" si="166"/>
        <v>1.1676646706586826</v>
      </c>
      <c r="CH221" s="47">
        <f t="shared" si="200"/>
        <v>1.2451890423364276</v>
      </c>
      <c r="CI221" s="46"/>
      <c r="CJ221" s="46"/>
      <c r="CK221" s="47">
        <f t="shared" si="207"/>
        <v>0.52742581914666942</v>
      </c>
      <c r="CL221" s="46"/>
      <c r="CM221" s="46">
        <f t="shared" si="208"/>
        <v>0.11720573758814876</v>
      </c>
      <c r="CN221" s="22"/>
    </row>
    <row r="222" spans="1:92">
      <c r="A222" s="42">
        <v>1526</v>
      </c>
      <c r="B222" s="22"/>
      <c r="C222" s="34">
        <v>2.4300000000000002</v>
      </c>
      <c r="D222" s="34">
        <v>6</v>
      </c>
      <c r="E222" s="22"/>
      <c r="F222" s="34">
        <v>2.02</v>
      </c>
      <c r="G222" s="22"/>
      <c r="H222" s="22"/>
      <c r="I222" s="34">
        <v>0.24</v>
      </c>
      <c r="J222" s="34">
        <v>0.27</v>
      </c>
      <c r="K222" s="34">
        <v>4.3999999999999997E-2</v>
      </c>
      <c r="L222" s="22"/>
      <c r="M222" s="34">
        <v>4.4400000000000004</v>
      </c>
      <c r="N222" s="22"/>
      <c r="O222" s="34">
        <v>1.79</v>
      </c>
      <c r="P222" s="22"/>
      <c r="Q222" s="22"/>
      <c r="R222" s="22"/>
      <c r="S222" s="22"/>
      <c r="T222" s="22"/>
      <c r="U222" s="22"/>
      <c r="V222" s="22"/>
      <c r="W222" s="34">
        <v>1.18</v>
      </c>
      <c r="X222" s="22"/>
      <c r="Y222" s="22"/>
      <c r="Z222" s="34">
        <v>0.24</v>
      </c>
      <c r="AA222" s="34">
        <v>0.08</v>
      </c>
      <c r="AB222" s="34">
        <v>8.75</v>
      </c>
      <c r="AC222" s="34">
        <v>6.89</v>
      </c>
      <c r="AD222" s="34">
        <v>2.72</v>
      </c>
      <c r="AE222" s="34">
        <v>0.59</v>
      </c>
      <c r="AF222" s="34"/>
      <c r="AG222" s="47">
        <f>4.5*C222/100</f>
        <v>0.10935</v>
      </c>
      <c r="AH222" s="47">
        <f>4.5*F222/100</f>
        <v>9.0899999999999995E-2</v>
      </c>
      <c r="AI222" s="46"/>
      <c r="AJ222" s="46"/>
      <c r="AK222" s="47">
        <f>4.5*D222/100</f>
        <v>0.27</v>
      </c>
      <c r="AL222" s="46"/>
      <c r="AM222" s="47">
        <f t="shared" si="157"/>
        <v>39.375</v>
      </c>
      <c r="AN222" s="47">
        <f t="shared" si="157"/>
        <v>31.004999999999999</v>
      </c>
      <c r="AO222" s="47">
        <f t="shared" si="157"/>
        <v>12.24</v>
      </c>
      <c r="AP222" s="47">
        <f t="shared" si="177"/>
        <v>1.08</v>
      </c>
      <c r="AQ222" s="47">
        <f t="shared" si="178"/>
        <v>1.2150000000000001</v>
      </c>
      <c r="AR222" s="47">
        <f t="shared" si="179"/>
        <v>0.19799999999999998</v>
      </c>
      <c r="AS222" s="47">
        <f t="shared" si="180"/>
        <v>0</v>
      </c>
      <c r="AT222" s="47">
        <f t="shared" si="181"/>
        <v>0.19980000000000001</v>
      </c>
      <c r="AU222" s="47">
        <f t="shared" si="182"/>
        <v>0</v>
      </c>
      <c r="AV222" s="47">
        <f t="shared" si="183"/>
        <v>8.0549999999999997</v>
      </c>
      <c r="AW222" s="47">
        <f t="shared" si="184"/>
        <v>0</v>
      </c>
      <c r="AX222" s="47">
        <f t="shared" si="185"/>
        <v>0</v>
      </c>
      <c r="AY222" s="47">
        <f t="shared" si="186"/>
        <v>0.85499999999999998</v>
      </c>
      <c r="AZ222" s="47">
        <f t="shared" si="187"/>
        <v>0</v>
      </c>
      <c r="BA222" s="47">
        <f t="shared" si="188"/>
        <v>0</v>
      </c>
      <c r="BB222" s="47">
        <f t="shared" si="189"/>
        <v>0</v>
      </c>
      <c r="BC222" s="47">
        <f t="shared" si="190"/>
        <v>0</v>
      </c>
      <c r="BD222" s="47">
        <f t="shared" si="191"/>
        <v>5.31</v>
      </c>
      <c r="BE222" s="47">
        <f t="shared" si="192"/>
        <v>0</v>
      </c>
      <c r="BF222" s="47">
        <f t="shared" si="193"/>
        <v>0</v>
      </c>
      <c r="BG222" s="47">
        <f t="shared" si="194"/>
        <v>1.0800000000000001E-2</v>
      </c>
      <c r="BH222" s="47">
        <f t="shared" si="195"/>
        <v>0.36</v>
      </c>
      <c r="BI222" s="47">
        <v>0</v>
      </c>
      <c r="BJ222" s="47">
        <f t="shared" si="196"/>
        <v>2.6549999999999998</v>
      </c>
      <c r="BK222" s="22"/>
      <c r="BL222" s="47">
        <f>AK222</f>
        <v>0.27</v>
      </c>
      <c r="BM222" s="47">
        <f>AT222</f>
        <v>0.19980000000000001</v>
      </c>
      <c r="BN222" s="47">
        <f t="shared" si="170"/>
        <v>1.08</v>
      </c>
      <c r="BO222" s="47">
        <v>2.6</v>
      </c>
      <c r="BP222" s="47">
        <f t="shared" si="206"/>
        <v>1.08</v>
      </c>
      <c r="BQ222" s="47">
        <v>0.04</v>
      </c>
      <c r="BR222" s="47">
        <f>AR222</f>
        <v>0.19799999999999998</v>
      </c>
      <c r="BS222" s="47">
        <v>4.3</v>
      </c>
      <c r="BT222" s="47">
        <f t="shared" si="201"/>
        <v>0</v>
      </c>
      <c r="BU222" s="47">
        <f t="shared" si="204"/>
        <v>8.0549999999999997</v>
      </c>
      <c r="BV222" s="47">
        <f t="shared" ref="BV222:BV285" si="214">BH222</f>
        <v>0.36</v>
      </c>
      <c r="BW222" s="47">
        <f t="shared" si="202"/>
        <v>0</v>
      </c>
      <c r="BX222" s="47">
        <f t="shared" ref="BX222:BX253" si="215">BX$221+(A222-1525)*(BX$347-BX$221)/126</f>
        <v>2.9396428571428572</v>
      </c>
      <c r="BY222" s="47">
        <f t="shared" si="197"/>
        <v>12.24</v>
      </c>
      <c r="BZ222" s="47">
        <f t="shared" si="159"/>
        <v>2.6549999999999998</v>
      </c>
      <c r="CA222" s="47">
        <f t="shared" si="203"/>
        <v>2.6</v>
      </c>
      <c r="CB222" s="47">
        <f t="shared" si="198"/>
        <v>4.3</v>
      </c>
      <c r="CC222" s="47">
        <f>BG222</f>
        <v>1.0800000000000001E-2</v>
      </c>
      <c r="CD222" s="47">
        <f>BD222/1000</f>
        <v>5.3099999999999996E-3</v>
      </c>
      <c r="CE222" s="47">
        <v>3.8999999999999998E-3</v>
      </c>
      <c r="CF222" s="47">
        <f t="shared" si="199"/>
        <v>0</v>
      </c>
      <c r="CG222" s="47">
        <f t="shared" si="166"/>
        <v>1.1676646706586826</v>
      </c>
      <c r="CH222" s="47">
        <f t="shared" si="200"/>
        <v>1.2225492415666743</v>
      </c>
      <c r="CI222" s="47">
        <v>0.19</v>
      </c>
      <c r="CJ222" s="46"/>
      <c r="CK222" s="47">
        <f t="shared" si="207"/>
        <v>0.52794081568146711</v>
      </c>
      <c r="CL222" s="46"/>
      <c r="CM222" s="46">
        <f t="shared" si="208"/>
        <v>0.11732018126254824</v>
      </c>
      <c r="CN222" s="22"/>
    </row>
    <row r="223" spans="1:92">
      <c r="A223" s="42">
        <v>1527</v>
      </c>
      <c r="B223" s="22"/>
      <c r="C223" s="34">
        <v>3.4</v>
      </c>
      <c r="D223" s="34">
        <v>7.67</v>
      </c>
      <c r="E223" s="22"/>
      <c r="F223" s="34">
        <v>1.91</v>
      </c>
      <c r="G223" s="34">
        <v>1.46</v>
      </c>
      <c r="H223" s="22"/>
      <c r="I223" s="34">
        <v>0.24</v>
      </c>
      <c r="J223" s="34">
        <v>0.27</v>
      </c>
      <c r="K223" s="22"/>
      <c r="L223" s="22"/>
      <c r="M223" s="22"/>
      <c r="N223" s="22"/>
      <c r="O223" s="34">
        <v>1.79</v>
      </c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34">
        <v>0.27</v>
      </c>
      <c r="AA223" s="34">
        <v>0.08</v>
      </c>
      <c r="AB223" s="34">
        <v>8.75</v>
      </c>
      <c r="AC223" s="34">
        <v>6.89</v>
      </c>
      <c r="AD223" s="34">
        <v>2.72</v>
      </c>
      <c r="AE223" s="34">
        <v>0.59</v>
      </c>
      <c r="AF223" s="34"/>
      <c r="AG223" s="47">
        <f>4.5*C223/100</f>
        <v>0.153</v>
      </c>
      <c r="AH223" s="47">
        <f>4.5*F223/100</f>
        <v>8.5949999999999985E-2</v>
      </c>
      <c r="AI223" s="47">
        <f>4.5*G223/100</f>
        <v>6.5700000000000008E-2</v>
      </c>
      <c r="AJ223" s="46"/>
      <c r="AK223" s="47">
        <f>4.5*D223/100</f>
        <v>0.34515000000000001</v>
      </c>
      <c r="AL223" s="46"/>
      <c r="AM223" s="47">
        <f t="shared" si="157"/>
        <v>39.375</v>
      </c>
      <c r="AN223" s="47">
        <f t="shared" si="157"/>
        <v>31.004999999999999</v>
      </c>
      <c r="AO223" s="47">
        <f t="shared" si="157"/>
        <v>12.24</v>
      </c>
      <c r="AP223" s="47">
        <f t="shared" si="177"/>
        <v>1.08</v>
      </c>
      <c r="AQ223" s="47">
        <f t="shared" si="178"/>
        <v>1.2150000000000001</v>
      </c>
      <c r="AR223" s="47">
        <f t="shared" si="179"/>
        <v>0</v>
      </c>
      <c r="AS223" s="47">
        <f t="shared" si="180"/>
        <v>0</v>
      </c>
      <c r="AT223" s="47">
        <f t="shared" si="181"/>
        <v>0</v>
      </c>
      <c r="AU223" s="47">
        <f t="shared" si="182"/>
        <v>0</v>
      </c>
      <c r="AV223" s="47">
        <f t="shared" si="183"/>
        <v>8.0549999999999997</v>
      </c>
      <c r="AW223" s="47">
        <f t="shared" si="184"/>
        <v>0</v>
      </c>
      <c r="AX223" s="47">
        <f t="shared" si="185"/>
        <v>0</v>
      </c>
      <c r="AY223" s="47">
        <f t="shared" si="186"/>
        <v>0.85499999999999998</v>
      </c>
      <c r="AZ223" s="47">
        <f t="shared" si="187"/>
        <v>0</v>
      </c>
      <c r="BA223" s="47">
        <f t="shared" si="188"/>
        <v>0</v>
      </c>
      <c r="BB223" s="47">
        <f t="shared" si="189"/>
        <v>0</v>
      </c>
      <c r="BC223" s="47">
        <f t="shared" si="190"/>
        <v>0</v>
      </c>
      <c r="BD223" s="47">
        <f t="shared" si="191"/>
        <v>0</v>
      </c>
      <c r="BE223" s="47">
        <f t="shared" si="192"/>
        <v>0</v>
      </c>
      <c r="BF223" s="47">
        <f t="shared" si="193"/>
        <v>0</v>
      </c>
      <c r="BG223" s="47">
        <f t="shared" si="194"/>
        <v>1.2150000000000001E-2</v>
      </c>
      <c r="BH223" s="47">
        <f t="shared" si="195"/>
        <v>0.36</v>
      </c>
      <c r="BI223" s="47">
        <v>0</v>
      </c>
      <c r="BJ223" s="47">
        <f t="shared" si="196"/>
        <v>2.6549999999999998</v>
      </c>
      <c r="BK223" s="22"/>
      <c r="BL223" s="47">
        <f>AK223</f>
        <v>0.34515000000000001</v>
      </c>
      <c r="BM223" s="47">
        <v>0.26</v>
      </c>
      <c r="BN223" s="47">
        <f t="shared" si="170"/>
        <v>1.08</v>
      </c>
      <c r="BO223" s="47">
        <v>2.6</v>
      </c>
      <c r="BP223" s="47">
        <f t="shared" si="206"/>
        <v>1.08</v>
      </c>
      <c r="BQ223" s="47">
        <v>0.04</v>
      </c>
      <c r="BR223" s="47">
        <v>0.21</v>
      </c>
      <c r="BS223" s="47">
        <v>4.3</v>
      </c>
      <c r="BT223" s="47">
        <f t="shared" si="201"/>
        <v>0</v>
      </c>
      <c r="BU223" s="47">
        <f t="shared" si="204"/>
        <v>8.0549999999999997</v>
      </c>
      <c r="BV223" s="47">
        <f t="shared" si="214"/>
        <v>0.36</v>
      </c>
      <c r="BW223" s="47">
        <f t="shared" si="202"/>
        <v>0</v>
      </c>
      <c r="BX223" s="47">
        <f t="shared" si="215"/>
        <v>2.9542857142857146</v>
      </c>
      <c r="BY223" s="47">
        <f t="shared" si="197"/>
        <v>12.24</v>
      </c>
      <c r="BZ223" s="47">
        <f t="shared" si="159"/>
        <v>2.6549999999999998</v>
      </c>
      <c r="CA223" s="47">
        <f t="shared" si="203"/>
        <v>2.6</v>
      </c>
      <c r="CB223" s="47">
        <f t="shared" si="198"/>
        <v>4.3</v>
      </c>
      <c r="CC223" s="47">
        <f>BG223</f>
        <v>1.2150000000000001E-2</v>
      </c>
      <c r="CD223" s="47">
        <v>5.5999999999999999E-3</v>
      </c>
      <c r="CE223" s="47">
        <v>3.8999999999999998E-3</v>
      </c>
      <c r="CF223" s="47">
        <f t="shared" si="199"/>
        <v>0</v>
      </c>
      <c r="CG223" s="47">
        <f t="shared" si="166"/>
        <v>1.1676646706586826</v>
      </c>
      <c r="CH223" s="47">
        <f t="shared" si="200"/>
        <v>1.3753678967625085</v>
      </c>
      <c r="CI223" s="47">
        <v>0.19</v>
      </c>
      <c r="CJ223" s="46"/>
      <c r="CK223" s="47">
        <f t="shared" si="207"/>
        <v>0.56854294002588923</v>
      </c>
      <c r="CL223" s="46"/>
      <c r="CM223" s="46">
        <f t="shared" si="208"/>
        <v>0.12634287556130872</v>
      </c>
      <c r="CN223" s="22"/>
    </row>
    <row r="224" spans="1:92">
      <c r="A224" s="42">
        <v>1528</v>
      </c>
      <c r="B224" s="22"/>
      <c r="C224" s="22"/>
      <c r="D224" s="22"/>
      <c r="E224" s="22"/>
      <c r="F224" s="34">
        <v>3.56</v>
      </c>
      <c r="G224" s="22"/>
      <c r="H224" s="22"/>
      <c r="I224" s="34">
        <v>0.24</v>
      </c>
      <c r="J224" s="34">
        <v>0.27</v>
      </c>
      <c r="K224" s="22"/>
      <c r="L224" s="34">
        <v>0.4</v>
      </c>
      <c r="M224" s="22"/>
      <c r="N224" s="22"/>
      <c r="O224" s="34">
        <v>1.79</v>
      </c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34">
        <v>0.32</v>
      </c>
      <c r="AA224" s="34">
        <v>0.08</v>
      </c>
      <c r="AB224" s="34">
        <v>8.75</v>
      </c>
      <c r="AC224" s="34">
        <v>6.89</v>
      </c>
      <c r="AD224" s="34">
        <v>2.72</v>
      </c>
      <c r="AE224" s="34">
        <v>0.59</v>
      </c>
      <c r="AF224" s="34"/>
      <c r="AG224" s="46"/>
      <c r="AH224" s="47">
        <f>4.5*F224/100</f>
        <v>0.16020000000000001</v>
      </c>
      <c r="AI224" s="46"/>
      <c r="AJ224" s="46"/>
      <c r="AK224" s="46"/>
      <c r="AL224" s="46"/>
      <c r="AM224" s="47">
        <f t="shared" si="157"/>
        <v>39.375</v>
      </c>
      <c r="AN224" s="47">
        <f t="shared" si="157"/>
        <v>31.004999999999999</v>
      </c>
      <c r="AO224" s="47">
        <f t="shared" si="157"/>
        <v>12.24</v>
      </c>
      <c r="AP224" s="47">
        <f t="shared" si="177"/>
        <v>1.08</v>
      </c>
      <c r="AQ224" s="47">
        <f t="shared" si="178"/>
        <v>1.2150000000000001</v>
      </c>
      <c r="AR224" s="47">
        <f t="shared" si="179"/>
        <v>0</v>
      </c>
      <c r="AS224" s="47">
        <f t="shared" si="180"/>
        <v>1.8</v>
      </c>
      <c r="AT224" s="47">
        <f t="shared" si="181"/>
        <v>0</v>
      </c>
      <c r="AU224" s="47">
        <f t="shared" si="182"/>
        <v>0</v>
      </c>
      <c r="AV224" s="47">
        <f t="shared" si="183"/>
        <v>8.0549999999999997</v>
      </c>
      <c r="AW224" s="47">
        <f t="shared" si="184"/>
        <v>0</v>
      </c>
      <c r="AX224" s="47">
        <f t="shared" si="185"/>
        <v>0</v>
      </c>
      <c r="AY224" s="47">
        <f t="shared" si="186"/>
        <v>0.85499999999999998</v>
      </c>
      <c r="AZ224" s="47">
        <f t="shared" si="187"/>
        <v>0</v>
      </c>
      <c r="BA224" s="47">
        <f t="shared" si="188"/>
        <v>0</v>
      </c>
      <c r="BB224" s="47">
        <f t="shared" si="189"/>
        <v>0</v>
      </c>
      <c r="BC224" s="47">
        <f t="shared" si="190"/>
        <v>0</v>
      </c>
      <c r="BD224" s="47">
        <f t="shared" si="191"/>
        <v>0</v>
      </c>
      <c r="BE224" s="47">
        <f t="shared" si="192"/>
        <v>0</v>
      </c>
      <c r="BF224" s="47">
        <f t="shared" si="193"/>
        <v>0</v>
      </c>
      <c r="BG224" s="47">
        <f t="shared" si="194"/>
        <v>1.44E-2</v>
      </c>
      <c r="BH224" s="47">
        <f t="shared" si="195"/>
        <v>0.36</v>
      </c>
      <c r="BI224" s="47">
        <v>0</v>
      </c>
      <c r="BJ224" s="47">
        <f t="shared" si="196"/>
        <v>2.6549999999999998</v>
      </c>
      <c r="BK224" s="22"/>
      <c r="BL224" s="47">
        <v>0.46</v>
      </c>
      <c r="BM224" s="47">
        <v>0.26</v>
      </c>
      <c r="BN224" s="47">
        <f t="shared" si="170"/>
        <v>1.08</v>
      </c>
      <c r="BO224" s="47">
        <v>2.6</v>
      </c>
      <c r="BP224" s="47">
        <f t="shared" si="206"/>
        <v>1.08</v>
      </c>
      <c r="BQ224" s="47">
        <v>0.04</v>
      </c>
      <c r="BR224" s="47">
        <v>0.21</v>
      </c>
      <c r="BS224" s="47">
        <v>4.3</v>
      </c>
      <c r="BT224" s="47">
        <f t="shared" si="201"/>
        <v>1.8</v>
      </c>
      <c r="BU224" s="47">
        <f t="shared" si="204"/>
        <v>8.0549999999999997</v>
      </c>
      <c r="BV224" s="47">
        <f t="shared" si="214"/>
        <v>0.36</v>
      </c>
      <c r="BW224" s="47">
        <f t="shared" si="202"/>
        <v>0</v>
      </c>
      <c r="BX224" s="47">
        <f t="shared" si="215"/>
        <v>2.9689285714285716</v>
      </c>
      <c r="BY224" s="47">
        <f t="shared" si="197"/>
        <v>12.24</v>
      </c>
      <c r="BZ224" s="47">
        <f t="shared" si="159"/>
        <v>2.6549999999999998</v>
      </c>
      <c r="CA224" s="47">
        <f t="shared" si="203"/>
        <v>2.6</v>
      </c>
      <c r="CB224" s="47">
        <f t="shared" si="198"/>
        <v>4.3</v>
      </c>
      <c r="CC224" s="47">
        <f>BG224</f>
        <v>1.44E-2</v>
      </c>
      <c r="CD224" s="47">
        <v>5.5999999999999999E-3</v>
      </c>
      <c r="CE224" s="47">
        <v>3.8999999999999998E-3</v>
      </c>
      <c r="CF224" s="47">
        <f t="shared" si="199"/>
        <v>0</v>
      </c>
      <c r="CG224" s="47">
        <f t="shared" si="166"/>
        <v>1.1676646706586826</v>
      </c>
      <c r="CH224" s="47">
        <f t="shared" si="200"/>
        <v>1.6300656554222324</v>
      </c>
      <c r="CI224" s="47">
        <v>0.19</v>
      </c>
      <c r="CJ224" s="46"/>
      <c r="CK224" s="47">
        <f t="shared" si="207"/>
        <v>0.61901494179892325</v>
      </c>
      <c r="CL224" s="46"/>
      <c r="CM224" s="46">
        <f t="shared" si="208"/>
        <v>0.13755887595531627</v>
      </c>
      <c r="CN224" s="22"/>
    </row>
    <row r="225" spans="1:92">
      <c r="A225" s="42">
        <v>1529</v>
      </c>
      <c r="B225" s="22"/>
      <c r="C225" s="22"/>
      <c r="D225" s="22"/>
      <c r="E225" s="22"/>
      <c r="F225" s="22"/>
      <c r="G225" s="22"/>
      <c r="H225" s="22"/>
      <c r="I225" s="34">
        <v>0.24</v>
      </c>
      <c r="J225" s="34">
        <v>0.27</v>
      </c>
      <c r="K225" s="22"/>
      <c r="L225" s="22"/>
      <c r="M225" s="22"/>
      <c r="N225" s="22"/>
      <c r="O225" s="34">
        <v>1.79</v>
      </c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34">
        <v>0.3</v>
      </c>
      <c r="AA225" s="34">
        <v>0.08</v>
      </c>
      <c r="AB225" s="34">
        <v>8.75</v>
      </c>
      <c r="AC225" s="34">
        <v>6.89</v>
      </c>
      <c r="AD225" s="34">
        <v>2.72</v>
      </c>
      <c r="AE225" s="34">
        <v>0.59</v>
      </c>
      <c r="AF225" s="34"/>
      <c r="AG225" s="46"/>
      <c r="AH225" s="46"/>
      <c r="AI225" s="46"/>
      <c r="AJ225" s="46"/>
      <c r="AK225" s="46"/>
      <c r="AL225" s="46"/>
      <c r="AM225" s="47">
        <f t="shared" ref="AM225:AO288" si="216">AB225*4.5</f>
        <v>39.375</v>
      </c>
      <c r="AN225" s="47">
        <f t="shared" si="216"/>
        <v>31.004999999999999</v>
      </c>
      <c r="AO225" s="47">
        <f t="shared" si="216"/>
        <v>12.24</v>
      </c>
      <c r="AP225" s="47">
        <f t="shared" si="177"/>
        <v>1.08</v>
      </c>
      <c r="AQ225" s="47">
        <f t="shared" si="178"/>
        <v>1.2150000000000001</v>
      </c>
      <c r="AR225" s="47">
        <f t="shared" si="179"/>
        <v>0</v>
      </c>
      <c r="AS225" s="47">
        <f t="shared" si="180"/>
        <v>0</v>
      </c>
      <c r="AT225" s="47">
        <f t="shared" si="181"/>
        <v>0</v>
      </c>
      <c r="AU225" s="47">
        <f t="shared" si="182"/>
        <v>0</v>
      </c>
      <c r="AV225" s="47">
        <f t="shared" si="183"/>
        <v>8.0549999999999997</v>
      </c>
      <c r="AW225" s="47">
        <f t="shared" si="184"/>
        <v>0</v>
      </c>
      <c r="AX225" s="47">
        <f t="shared" si="185"/>
        <v>0</v>
      </c>
      <c r="AY225" s="47">
        <f t="shared" si="186"/>
        <v>0.85499999999999998</v>
      </c>
      <c r="AZ225" s="47">
        <f t="shared" si="187"/>
        <v>0</v>
      </c>
      <c r="BA225" s="47">
        <f t="shared" si="188"/>
        <v>0</v>
      </c>
      <c r="BB225" s="47">
        <f t="shared" si="189"/>
        <v>0</v>
      </c>
      <c r="BC225" s="47">
        <f t="shared" si="190"/>
        <v>0</v>
      </c>
      <c r="BD225" s="47">
        <f t="shared" si="191"/>
        <v>0</v>
      </c>
      <c r="BE225" s="47">
        <f t="shared" si="192"/>
        <v>0</v>
      </c>
      <c r="BF225" s="47">
        <f t="shared" si="193"/>
        <v>0</v>
      </c>
      <c r="BG225" s="47">
        <f t="shared" si="194"/>
        <v>1.3499999999999998E-2</v>
      </c>
      <c r="BH225" s="47">
        <f t="shared" si="195"/>
        <v>0.36</v>
      </c>
      <c r="BI225" s="47">
        <v>0</v>
      </c>
      <c r="BJ225" s="47">
        <f t="shared" si="196"/>
        <v>2.6549999999999998</v>
      </c>
      <c r="BK225" s="22"/>
      <c r="BL225" s="47">
        <v>0.46</v>
      </c>
      <c r="BM225" s="47">
        <v>0.26</v>
      </c>
      <c r="BN225" s="47">
        <f t="shared" si="170"/>
        <v>1.08</v>
      </c>
      <c r="BO225" s="47">
        <v>2.6</v>
      </c>
      <c r="BP225" s="47">
        <f t="shared" si="206"/>
        <v>1.08</v>
      </c>
      <c r="BQ225" s="47">
        <v>0.04</v>
      </c>
      <c r="BR225" s="47">
        <v>0.21</v>
      </c>
      <c r="BS225" s="47">
        <v>4.3</v>
      </c>
      <c r="BT225" s="47">
        <f t="shared" si="201"/>
        <v>0</v>
      </c>
      <c r="BU225" s="47">
        <f t="shared" si="204"/>
        <v>8.0549999999999997</v>
      </c>
      <c r="BV225" s="47">
        <f t="shared" si="214"/>
        <v>0.36</v>
      </c>
      <c r="BW225" s="47">
        <f t="shared" si="202"/>
        <v>0</v>
      </c>
      <c r="BX225" s="47">
        <f t="shared" si="215"/>
        <v>2.983571428571429</v>
      </c>
      <c r="BY225" s="47">
        <f t="shared" si="197"/>
        <v>12.24</v>
      </c>
      <c r="BZ225" s="47">
        <f t="shared" ref="BZ225:BZ288" si="217">BJ225</f>
        <v>2.6549999999999998</v>
      </c>
      <c r="CA225" s="47">
        <f t="shared" si="203"/>
        <v>2.6</v>
      </c>
      <c r="CB225" s="47">
        <f t="shared" si="198"/>
        <v>4.3</v>
      </c>
      <c r="CC225" s="47">
        <f>BG225</f>
        <v>1.3499999999999998E-2</v>
      </c>
      <c r="CD225" s="47">
        <v>5.5999999999999999E-3</v>
      </c>
      <c r="CE225" s="47">
        <v>3.8999999999999998E-3</v>
      </c>
      <c r="CF225" s="47">
        <f t="shared" si="199"/>
        <v>0</v>
      </c>
      <c r="CG225" s="47">
        <f t="shared" si="166"/>
        <v>1.1676646706586826</v>
      </c>
      <c r="CH225" s="47">
        <f t="shared" si="200"/>
        <v>1.5281865519583426</v>
      </c>
      <c r="CI225" s="47">
        <v>0.19</v>
      </c>
      <c r="CJ225" s="46"/>
      <c r="CK225" s="47">
        <f t="shared" si="207"/>
        <v>0.61910670256413258</v>
      </c>
      <c r="CL225" s="46"/>
      <c r="CM225" s="46">
        <f t="shared" si="208"/>
        <v>0.1375792672364739</v>
      </c>
      <c r="CN225" s="22"/>
    </row>
    <row r="226" spans="1:92">
      <c r="A226" s="42">
        <v>1530</v>
      </c>
      <c r="B226" s="22"/>
      <c r="C226" s="22"/>
      <c r="D226" s="22"/>
      <c r="E226" s="22"/>
      <c r="F226" s="22"/>
      <c r="G226" s="22"/>
      <c r="H226" s="22"/>
      <c r="I226" s="34">
        <v>0.24</v>
      </c>
      <c r="J226" s="34">
        <v>0.27</v>
      </c>
      <c r="K226" s="22"/>
      <c r="L226" s="22"/>
      <c r="M226" s="22"/>
      <c r="N226" s="22"/>
      <c r="O226" s="34">
        <v>1.79</v>
      </c>
      <c r="P226" s="22"/>
      <c r="Q226" s="22"/>
      <c r="R226" s="22"/>
      <c r="S226" s="22"/>
      <c r="T226" s="22"/>
      <c r="U226" s="22"/>
      <c r="V226" s="34">
        <v>0.09</v>
      </c>
      <c r="W226" s="22"/>
      <c r="X226" s="22"/>
      <c r="Y226" s="22"/>
      <c r="Z226" s="34">
        <v>0.32</v>
      </c>
      <c r="AA226" s="34">
        <v>0.08</v>
      </c>
      <c r="AB226" s="34">
        <v>8.75</v>
      </c>
      <c r="AC226" s="34">
        <v>6.89</v>
      </c>
      <c r="AD226" s="34">
        <v>2.72</v>
      </c>
      <c r="AE226" s="34">
        <v>0.59</v>
      </c>
      <c r="AF226" s="34"/>
      <c r="AG226" s="46"/>
      <c r="AH226" s="46"/>
      <c r="AI226" s="46"/>
      <c r="AJ226" s="46"/>
      <c r="AK226" s="46"/>
      <c r="AL226" s="46"/>
      <c r="AM226" s="47">
        <f t="shared" si="216"/>
        <v>39.375</v>
      </c>
      <c r="AN226" s="47">
        <f t="shared" si="216"/>
        <v>31.004999999999999</v>
      </c>
      <c r="AO226" s="47">
        <f t="shared" si="216"/>
        <v>12.24</v>
      </c>
      <c r="AP226" s="47">
        <f t="shared" si="177"/>
        <v>1.08</v>
      </c>
      <c r="AQ226" s="47">
        <f t="shared" si="178"/>
        <v>1.2150000000000001</v>
      </c>
      <c r="AR226" s="47">
        <f t="shared" si="179"/>
        <v>0</v>
      </c>
      <c r="AS226" s="47">
        <f t="shared" si="180"/>
        <v>0</v>
      </c>
      <c r="AT226" s="47">
        <f t="shared" si="181"/>
        <v>0</v>
      </c>
      <c r="AU226" s="47">
        <f t="shared" si="182"/>
        <v>0</v>
      </c>
      <c r="AV226" s="47">
        <f t="shared" si="183"/>
        <v>8.0549999999999997</v>
      </c>
      <c r="AW226" s="47">
        <f t="shared" si="184"/>
        <v>0</v>
      </c>
      <c r="AX226" s="47">
        <f t="shared" si="185"/>
        <v>0</v>
      </c>
      <c r="AY226" s="47">
        <f t="shared" si="186"/>
        <v>0.85499999999999998</v>
      </c>
      <c r="AZ226" s="47">
        <f t="shared" si="187"/>
        <v>0</v>
      </c>
      <c r="BA226" s="47">
        <f t="shared" si="188"/>
        <v>0</v>
      </c>
      <c r="BB226" s="47">
        <f t="shared" si="189"/>
        <v>0</v>
      </c>
      <c r="BC226" s="47">
        <f t="shared" si="190"/>
        <v>0.40499999999999997</v>
      </c>
      <c r="BD226" s="47">
        <f t="shared" si="191"/>
        <v>0</v>
      </c>
      <c r="BE226" s="47">
        <f t="shared" si="192"/>
        <v>0</v>
      </c>
      <c r="BF226" s="47">
        <f t="shared" si="193"/>
        <v>0</v>
      </c>
      <c r="BG226" s="47">
        <f t="shared" si="194"/>
        <v>1.44E-2</v>
      </c>
      <c r="BH226" s="47">
        <f t="shared" si="195"/>
        <v>0.36</v>
      </c>
      <c r="BI226" s="47">
        <v>0</v>
      </c>
      <c r="BJ226" s="47">
        <f t="shared" si="196"/>
        <v>2.6549999999999998</v>
      </c>
      <c r="BK226" s="22"/>
      <c r="BL226" s="47">
        <v>0.46</v>
      </c>
      <c r="BM226" s="47">
        <v>0.26</v>
      </c>
      <c r="BN226" s="47">
        <f t="shared" si="170"/>
        <v>1.08</v>
      </c>
      <c r="BO226" s="47">
        <v>2.6</v>
      </c>
      <c r="BP226" s="47">
        <f t="shared" si="206"/>
        <v>1.08</v>
      </c>
      <c r="BQ226" s="47">
        <v>0.04</v>
      </c>
      <c r="BR226" s="47">
        <v>0.21</v>
      </c>
      <c r="BS226" s="47">
        <v>4.3</v>
      </c>
      <c r="BT226" s="47">
        <f t="shared" si="201"/>
        <v>0</v>
      </c>
      <c r="BU226" s="47">
        <f t="shared" si="204"/>
        <v>8.0549999999999997</v>
      </c>
      <c r="BV226" s="47">
        <f t="shared" si="214"/>
        <v>0.36</v>
      </c>
      <c r="BW226" s="47">
        <f t="shared" si="202"/>
        <v>0.40499999999999997</v>
      </c>
      <c r="BX226" s="47">
        <f t="shared" si="215"/>
        <v>2.9982142857142859</v>
      </c>
      <c r="BY226" s="47">
        <f t="shared" si="197"/>
        <v>12.24</v>
      </c>
      <c r="BZ226" s="47">
        <f t="shared" si="217"/>
        <v>2.6549999999999998</v>
      </c>
      <c r="CA226" s="47">
        <f t="shared" si="203"/>
        <v>2.6</v>
      </c>
      <c r="CB226" s="47">
        <f t="shared" si="198"/>
        <v>4.3</v>
      </c>
      <c r="CC226" s="47">
        <f>BG226</f>
        <v>1.44E-2</v>
      </c>
      <c r="CD226" s="47">
        <v>5.5999999999999999E-3</v>
      </c>
      <c r="CE226" s="47">
        <v>3.8999999999999998E-3</v>
      </c>
      <c r="CF226" s="47">
        <f t="shared" si="199"/>
        <v>0</v>
      </c>
      <c r="CG226" s="47">
        <f t="shared" si="166"/>
        <v>1.1676646706586826</v>
      </c>
      <c r="CH226" s="47">
        <f t="shared" si="200"/>
        <v>1.6300656554222324</v>
      </c>
      <c r="CI226" s="47">
        <v>0.19</v>
      </c>
      <c r="CJ226" s="46"/>
      <c r="CK226" s="47">
        <f t="shared" si="207"/>
        <v>0.61919846332934192</v>
      </c>
      <c r="CL226" s="46"/>
      <c r="CM226" s="46">
        <f t="shared" si="208"/>
        <v>0.13759965851763153</v>
      </c>
      <c r="CN226" s="22"/>
    </row>
    <row r="227" spans="1:92">
      <c r="A227" s="42">
        <v>1531</v>
      </c>
      <c r="B227" s="22"/>
      <c r="C227" s="34">
        <v>6.56</v>
      </c>
      <c r="D227" s="34">
        <v>13.4</v>
      </c>
      <c r="E227" s="22"/>
      <c r="F227" s="34">
        <v>5.35</v>
      </c>
      <c r="G227" s="34">
        <v>2.75</v>
      </c>
      <c r="H227" s="34">
        <v>1.46</v>
      </c>
      <c r="I227" s="34">
        <v>0.24</v>
      </c>
      <c r="J227" s="34">
        <v>0.27</v>
      </c>
      <c r="K227" s="34">
        <v>0.05</v>
      </c>
      <c r="L227" s="22"/>
      <c r="M227" s="22"/>
      <c r="N227" s="22"/>
      <c r="O227" s="34">
        <v>1.79</v>
      </c>
      <c r="P227" s="22"/>
      <c r="Q227" s="22"/>
      <c r="R227" s="22"/>
      <c r="S227" s="22"/>
      <c r="T227" s="22"/>
      <c r="U227" s="22"/>
      <c r="V227" s="34">
        <v>0.11</v>
      </c>
      <c r="W227" s="34">
        <v>1.29</v>
      </c>
      <c r="X227" s="22"/>
      <c r="Y227" s="22"/>
      <c r="Z227" s="22"/>
      <c r="AA227" s="34">
        <v>0.08</v>
      </c>
      <c r="AB227" s="34">
        <v>8.75</v>
      </c>
      <c r="AC227" s="34">
        <v>6.89</v>
      </c>
      <c r="AD227" s="34">
        <v>2.72</v>
      </c>
      <c r="AE227" s="34">
        <v>0.59</v>
      </c>
      <c r="AF227" s="34"/>
      <c r="AG227" s="47">
        <f t="shared" ref="AG227:AG246" si="218">4.5*C227/100</f>
        <v>0.29520000000000002</v>
      </c>
      <c r="AH227" s="47">
        <f t="shared" ref="AH227:AH245" si="219">4.5*F227/100</f>
        <v>0.24074999999999999</v>
      </c>
      <c r="AI227" s="47">
        <f t="shared" ref="AI227:AI245" si="220">4.5*G227/100</f>
        <v>0.12375</v>
      </c>
      <c r="AJ227" s="47">
        <f t="shared" ref="AJ227:AJ245" si="221">4.5*H227/100</f>
        <v>6.5700000000000008E-2</v>
      </c>
      <c r="AK227" s="47">
        <f t="shared" ref="AK227:AK246" si="222">4.5*D227/100</f>
        <v>0.60300000000000009</v>
      </c>
      <c r="AL227" s="46"/>
      <c r="AM227" s="47">
        <f t="shared" si="216"/>
        <v>39.375</v>
      </c>
      <c r="AN227" s="47">
        <f t="shared" si="216"/>
        <v>31.004999999999999</v>
      </c>
      <c r="AO227" s="47">
        <f t="shared" si="216"/>
        <v>12.24</v>
      </c>
      <c r="AP227" s="47">
        <f t="shared" si="177"/>
        <v>1.08</v>
      </c>
      <c r="AQ227" s="47">
        <f t="shared" si="178"/>
        <v>1.2150000000000001</v>
      </c>
      <c r="AR227" s="47">
        <f t="shared" si="179"/>
        <v>0.22500000000000001</v>
      </c>
      <c r="AS227" s="47">
        <f t="shared" si="180"/>
        <v>0</v>
      </c>
      <c r="AT227" s="47">
        <f t="shared" si="181"/>
        <v>0</v>
      </c>
      <c r="AU227" s="47">
        <f t="shared" si="182"/>
        <v>0</v>
      </c>
      <c r="AV227" s="47">
        <f t="shared" si="183"/>
        <v>8.0549999999999997</v>
      </c>
      <c r="AW227" s="47">
        <f t="shared" si="184"/>
        <v>0</v>
      </c>
      <c r="AX227" s="47">
        <f t="shared" si="185"/>
        <v>0</v>
      </c>
      <c r="AY227" s="47">
        <f t="shared" si="186"/>
        <v>0.85499999999999998</v>
      </c>
      <c r="AZ227" s="47">
        <f t="shared" si="187"/>
        <v>0</v>
      </c>
      <c r="BA227" s="47">
        <f t="shared" si="188"/>
        <v>0</v>
      </c>
      <c r="BB227" s="47">
        <f t="shared" si="189"/>
        <v>0</v>
      </c>
      <c r="BC227" s="47">
        <f t="shared" si="190"/>
        <v>0.495</v>
      </c>
      <c r="BD227" s="47">
        <f t="shared" si="191"/>
        <v>5.8049999999999997</v>
      </c>
      <c r="BE227" s="47">
        <f t="shared" si="192"/>
        <v>0</v>
      </c>
      <c r="BF227" s="47">
        <f t="shared" si="193"/>
        <v>0</v>
      </c>
      <c r="BG227" s="47">
        <f t="shared" si="194"/>
        <v>0</v>
      </c>
      <c r="BH227" s="47">
        <f t="shared" si="195"/>
        <v>0.36</v>
      </c>
      <c r="BI227" s="47">
        <v>0</v>
      </c>
      <c r="BJ227" s="47">
        <f t="shared" si="196"/>
        <v>2.6549999999999998</v>
      </c>
      <c r="BK227" s="22"/>
      <c r="BL227" s="47">
        <f t="shared" ref="BL227:BL246" si="223">AK227</f>
        <v>0.60300000000000009</v>
      </c>
      <c r="BM227" s="47">
        <v>0.26</v>
      </c>
      <c r="BN227" s="47">
        <f t="shared" si="170"/>
        <v>1.08</v>
      </c>
      <c r="BO227" s="47">
        <v>2.6</v>
      </c>
      <c r="BP227" s="47">
        <f t="shared" si="206"/>
        <v>1.08</v>
      </c>
      <c r="BQ227" s="47">
        <v>0.04</v>
      </c>
      <c r="BR227" s="47">
        <f>AR227</f>
        <v>0.22500000000000001</v>
      </c>
      <c r="BS227" s="47">
        <v>4.3</v>
      </c>
      <c r="BT227" s="47">
        <f t="shared" si="201"/>
        <v>0</v>
      </c>
      <c r="BU227" s="47">
        <f t="shared" si="204"/>
        <v>8.0549999999999997</v>
      </c>
      <c r="BV227" s="47">
        <f t="shared" si="214"/>
        <v>0.36</v>
      </c>
      <c r="BW227" s="47">
        <f t="shared" si="202"/>
        <v>0.495</v>
      </c>
      <c r="BX227" s="47">
        <f t="shared" si="215"/>
        <v>3.0128571428571433</v>
      </c>
      <c r="BY227" s="47">
        <f t="shared" si="197"/>
        <v>12.24</v>
      </c>
      <c r="BZ227" s="47">
        <f t="shared" si="217"/>
        <v>2.6549999999999998</v>
      </c>
      <c r="CA227" s="47">
        <f t="shared" si="203"/>
        <v>2.6</v>
      </c>
      <c r="CB227" s="47">
        <f t="shared" si="198"/>
        <v>4.3</v>
      </c>
      <c r="CC227" s="47">
        <v>1.44E-2</v>
      </c>
      <c r="CD227" s="47">
        <f>BD227/1000</f>
        <v>5.8049999999999994E-3</v>
      </c>
      <c r="CE227" s="47">
        <v>3.8999999999999998E-3</v>
      </c>
      <c r="CF227" s="47">
        <f t="shared" si="199"/>
        <v>0</v>
      </c>
      <c r="CG227" s="47">
        <f t="shared" si="166"/>
        <v>1.1676646706586826</v>
      </c>
      <c r="CH227" s="47">
        <f t="shared" si="200"/>
        <v>1.6300656554222324</v>
      </c>
      <c r="CI227" s="47">
        <v>0.19</v>
      </c>
      <c r="CJ227" s="46"/>
      <c r="CK227" s="47">
        <f t="shared" si="207"/>
        <v>0.68201877841861658</v>
      </c>
      <c r="CL227" s="46"/>
      <c r="CM227" s="46">
        <f t="shared" si="208"/>
        <v>0.15155972853747035</v>
      </c>
      <c r="CN227" s="22"/>
    </row>
    <row r="228" spans="1:92">
      <c r="A228" s="42">
        <v>1532</v>
      </c>
      <c r="B228" s="22"/>
      <c r="C228" s="34">
        <v>4.6100000000000003</v>
      </c>
      <c r="D228" s="34">
        <v>10</v>
      </c>
      <c r="E228" s="22"/>
      <c r="F228" s="34">
        <v>4.26</v>
      </c>
      <c r="G228" s="34">
        <v>2.72</v>
      </c>
      <c r="H228" s="34">
        <v>1.85</v>
      </c>
      <c r="I228" s="34">
        <v>0.24</v>
      </c>
      <c r="J228" s="34">
        <v>0.27</v>
      </c>
      <c r="K228" s="22"/>
      <c r="L228" s="22"/>
      <c r="M228" s="22"/>
      <c r="N228" s="22"/>
      <c r="O228" s="34">
        <v>1.79</v>
      </c>
      <c r="P228" s="22"/>
      <c r="Q228" s="22"/>
      <c r="R228" s="22"/>
      <c r="S228" s="22"/>
      <c r="T228" s="22"/>
      <c r="U228" s="22"/>
      <c r="V228" s="22"/>
      <c r="W228" s="34">
        <v>1.36</v>
      </c>
      <c r="X228" s="22"/>
      <c r="Y228" s="22"/>
      <c r="Z228" s="34">
        <v>0.32</v>
      </c>
      <c r="AA228" s="34">
        <v>0.08</v>
      </c>
      <c r="AB228" s="34">
        <v>8.75</v>
      </c>
      <c r="AC228" s="34">
        <v>6.89</v>
      </c>
      <c r="AD228" s="34">
        <v>2.72</v>
      </c>
      <c r="AE228" s="34">
        <v>0.59</v>
      </c>
      <c r="AF228" s="34"/>
      <c r="AG228" s="47">
        <f t="shared" si="218"/>
        <v>0.20745000000000002</v>
      </c>
      <c r="AH228" s="47">
        <f t="shared" si="219"/>
        <v>0.19169999999999998</v>
      </c>
      <c r="AI228" s="47">
        <f t="shared" si="220"/>
        <v>0.12240000000000001</v>
      </c>
      <c r="AJ228" s="47">
        <f t="shared" si="221"/>
        <v>8.3250000000000005E-2</v>
      </c>
      <c r="AK228" s="47">
        <f t="shared" si="222"/>
        <v>0.45</v>
      </c>
      <c r="AL228" s="46"/>
      <c r="AM228" s="47">
        <f t="shared" si="216"/>
        <v>39.375</v>
      </c>
      <c r="AN228" s="47">
        <f t="shared" si="216"/>
        <v>31.004999999999999</v>
      </c>
      <c r="AO228" s="47">
        <f t="shared" si="216"/>
        <v>12.24</v>
      </c>
      <c r="AP228" s="47">
        <f t="shared" si="177"/>
        <v>1.08</v>
      </c>
      <c r="AQ228" s="47">
        <f t="shared" si="178"/>
        <v>1.2150000000000001</v>
      </c>
      <c r="AR228" s="47">
        <f t="shared" si="179"/>
        <v>0</v>
      </c>
      <c r="AS228" s="47">
        <f t="shared" si="180"/>
        <v>0</v>
      </c>
      <c r="AT228" s="47">
        <f t="shared" si="181"/>
        <v>0</v>
      </c>
      <c r="AU228" s="47">
        <f t="shared" si="182"/>
        <v>0</v>
      </c>
      <c r="AV228" s="47">
        <f t="shared" si="183"/>
        <v>8.0549999999999997</v>
      </c>
      <c r="AW228" s="47">
        <f t="shared" si="184"/>
        <v>0</v>
      </c>
      <c r="AX228" s="47">
        <f t="shared" si="185"/>
        <v>0</v>
      </c>
      <c r="AY228" s="47">
        <f t="shared" si="186"/>
        <v>0.85499999999999998</v>
      </c>
      <c r="AZ228" s="47">
        <f t="shared" si="187"/>
        <v>0</v>
      </c>
      <c r="BA228" s="47">
        <f t="shared" si="188"/>
        <v>0</v>
      </c>
      <c r="BB228" s="47">
        <f t="shared" si="189"/>
        <v>0</v>
      </c>
      <c r="BC228" s="47">
        <f t="shared" si="190"/>
        <v>0</v>
      </c>
      <c r="BD228" s="47">
        <f t="shared" si="191"/>
        <v>6.12</v>
      </c>
      <c r="BE228" s="47">
        <f t="shared" si="192"/>
        <v>0</v>
      </c>
      <c r="BF228" s="47">
        <f t="shared" si="193"/>
        <v>0</v>
      </c>
      <c r="BG228" s="47">
        <f t="shared" si="194"/>
        <v>1.44E-2</v>
      </c>
      <c r="BH228" s="47">
        <f t="shared" si="195"/>
        <v>0.36</v>
      </c>
      <c r="BI228" s="47">
        <v>0</v>
      </c>
      <c r="BJ228" s="47">
        <f t="shared" si="196"/>
        <v>2.6549999999999998</v>
      </c>
      <c r="BK228" s="22"/>
      <c r="BL228" s="47">
        <f t="shared" si="223"/>
        <v>0.45</v>
      </c>
      <c r="BM228" s="47">
        <v>0.26</v>
      </c>
      <c r="BN228" s="47">
        <f t="shared" si="170"/>
        <v>1.08</v>
      </c>
      <c r="BO228" s="47">
        <v>2.6</v>
      </c>
      <c r="BP228" s="47">
        <f t="shared" si="206"/>
        <v>1.08</v>
      </c>
      <c r="BQ228" s="47">
        <v>0.04</v>
      </c>
      <c r="BR228" s="47">
        <v>0.24</v>
      </c>
      <c r="BS228" s="47">
        <v>4.3</v>
      </c>
      <c r="BT228" s="47">
        <f t="shared" si="201"/>
        <v>0</v>
      </c>
      <c r="BU228" s="47">
        <f t="shared" si="204"/>
        <v>8.0549999999999997</v>
      </c>
      <c r="BV228" s="47">
        <f t="shared" si="214"/>
        <v>0.36</v>
      </c>
      <c r="BW228" s="47">
        <f t="shared" si="202"/>
        <v>0</v>
      </c>
      <c r="BX228" s="47">
        <f t="shared" si="215"/>
        <v>3.0275000000000003</v>
      </c>
      <c r="BY228" s="47">
        <f t="shared" si="197"/>
        <v>12.24</v>
      </c>
      <c r="BZ228" s="47">
        <f t="shared" si="217"/>
        <v>2.6549999999999998</v>
      </c>
      <c r="CA228" s="47">
        <f t="shared" si="203"/>
        <v>2.6</v>
      </c>
      <c r="CB228" s="47">
        <f t="shared" si="198"/>
        <v>4.3</v>
      </c>
      <c r="CC228" s="47">
        <f>BG228</f>
        <v>1.44E-2</v>
      </c>
      <c r="CD228" s="47">
        <f>BD228/1000</f>
        <v>6.1200000000000004E-3</v>
      </c>
      <c r="CE228" s="47">
        <v>3.8999999999999998E-3</v>
      </c>
      <c r="CF228" s="47">
        <f t="shared" si="199"/>
        <v>0</v>
      </c>
      <c r="CG228" s="47">
        <f t="shared" si="166"/>
        <v>1.1676646706586826</v>
      </c>
      <c r="CH228" s="47">
        <f t="shared" si="200"/>
        <v>1.6300656554222324</v>
      </c>
      <c r="CI228" s="47">
        <v>0.19</v>
      </c>
      <c r="CJ228" s="46"/>
      <c r="CK228" s="47">
        <f t="shared" si="207"/>
        <v>0.6149953726692664</v>
      </c>
      <c r="CL228" s="46"/>
      <c r="CM228" s="46">
        <f t="shared" si="208"/>
        <v>0.13666563837094808</v>
      </c>
      <c r="CN228" s="22"/>
    </row>
    <row r="229" spans="1:92">
      <c r="A229" s="42">
        <v>1533</v>
      </c>
      <c r="B229" s="22"/>
      <c r="C229" s="34">
        <v>4.8499999999999996</v>
      </c>
      <c r="D229" s="34">
        <v>10</v>
      </c>
      <c r="E229" s="22"/>
      <c r="F229" s="34">
        <v>3.59</v>
      </c>
      <c r="G229" s="34">
        <v>2.76</v>
      </c>
      <c r="H229" s="34">
        <v>1.64</v>
      </c>
      <c r="I229" s="34">
        <v>0.24</v>
      </c>
      <c r="J229" s="34">
        <v>0.27</v>
      </c>
      <c r="K229" s="22"/>
      <c r="L229" s="22"/>
      <c r="M229" s="34">
        <v>7.8</v>
      </c>
      <c r="N229" s="22"/>
      <c r="O229" s="34">
        <v>1.79</v>
      </c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34">
        <v>0.32</v>
      </c>
      <c r="AA229" s="34">
        <v>0.08</v>
      </c>
      <c r="AB229" s="34">
        <v>8.75</v>
      </c>
      <c r="AC229" s="34">
        <v>6.89</v>
      </c>
      <c r="AD229" s="34">
        <v>2.72</v>
      </c>
      <c r="AE229" s="34">
        <v>0.59</v>
      </c>
      <c r="AF229" s="34"/>
      <c r="AG229" s="47">
        <f t="shared" si="218"/>
        <v>0.21825</v>
      </c>
      <c r="AH229" s="47">
        <f t="shared" si="219"/>
        <v>0.16155</v>
      </c>
      <c r="AI229" s="47">
        <f t="shared" si="220"/>
        <v>0.12419999999999998</v>
      </c>
      <c r="AJ229" s="47">
        <f t="shared" si="221"/>
        <v>7.3800000000000004E-2</v>
      </c>
      <c r="AK229" s="47">
        <f t="shared" si="222"/>
        <v>0.45</v>
      </c>
      <c r="AL229" s="46"/>
      <c r="AM229" s="47">
        <f t="shared" si="216"/>
        <v>39.375</v>
      </c>
      <c r="AN229" s="47">
        <f t="shared" si="216"/>
        <v>31.004999999999999</v>
      </c>
      <c r="AO229" s="47">
        <f t="shared" si="216"/>
        <v>12.24</v>
      </c>
      <c r="AP229" s="47">
        <f t="shared" si="177"/>
        <v>1.08</v>
      </c>
      <c r="AQ229" s="47">
        <f t="shared" si="178"/>
        <v>1.2150000000000001</v>
      </c>
      <c r="AR229" s="47">
        <f t="shared" si="179"/>
        <v>0</v>
      </c>
      <c r="AS229" s="47">
        <f t="shared" si="180"/>
        <v>0</v>
      </c>
      <c r="AT229" s="47">
        <f t="shared" si="181"/>
        <v>0.35100000000000003</v>
      </c>
      <c r="AU229" s="47">
        <f t="shared" si="182"/>
        <v>0</v>
      </c>
      <c r="AV229" s="47">
        <f t="shared" si="183"/>
        <v>8.0549999999999997</v>
      </c>
      <c r="AW229" s="47">
        <f t="shared" si="184"/>
        <v>0</v>
      </c>
      <c r="AX229" s="47">
        <f t="shared" si="185"/>
        <v>0</v>
      </c>
      <c r="AY229" s="47">
        <f t="shared" si="186"/>
        <v>0.85499999999999998</v>
      </c>
      <c r="AZ229" s="47">
        <f t="shared" si="187"/>
        <v>0</v>
      </c>
      <c r="BA229" s="47">
        <f t="shared" si="188"/>
        <v>0</v>
      </c>
      <c r="BB229" s="47">
        <f t="shared" si="189"/>
        <v>0</v>
      </c>
      <c r="BC229" s="47">
        <f t="shared" si="190"/>
        <v>0</v>
      </c>
      <c r="BD229" s="47">
        <f t="shared" si="191"/>
        <v>0</v>
      </c>
      <c r="BE229" s="47">
        <f t="shared" si="192"/>
        <v>0</v>
      </c>
      <c r="BF229" s="47">
        <f t="shared" si="193"/>
        <v>0</v>
      </c>
      <c r="BG229" s="47">
        <f t="shared" si="194"/>
        <v>1.44E-2</v>
      </c>
      <c r="BH229" s="47">
        <f t="shared" si="195"/>
        <v>0.36</v>
      </c>
      <c r="BI229" s="47">
        <v>0</v>
      </c>
      <c r="BJ229" s="47">
        <f t="shared" si="196"/>
        <v>2.6549999999999998</v>
      </c>
      <c r="BK229" s="22"/>
      <c r="BL229" s="47">
        <f t="shared" si="223"/>
        <v>0.45</v>
      </c>
      <c r="BM229" s="47">
        <f>AT229</f>
        <v>0.35100000000000003</v>
      </c>
      <c r="BN229" s="47">
        <f t="shared" si="170"/>
        <v>1.08</v>
      </c>
      <c r="BO229" s="47">
        <v>2.6</v>
      </c>
      <c r="BP229" s="47">
        <f t="shared" si="206"/>
        <v>1.08</v>
      </c>
      <c r="BQ229" s="47">
        <v>0.04</v>
      </c>
      <c r="BR229" s="47">
        <v>0.24</v>
      </c>
      <c r="BS229" s="47">
        <v>4.3</v>
      </c>
      <c r="BT229" s="47">
        <f t="shared" si="201"/>
        <v>0</v>
      </c>
      <c r="BU229" s="47">
        <f t="shared" si="204"/>
        <v>8.0549999999999997</v>
      </c>
      <c r="BV229" s="47">
        <f t="shared" si="214"/>
        <v>0.36</v>
      </c>
      <c r="BW229" s="47">
        <f t="shared" si="202"/>
        <v>0</v>
      </c>
      <c r="BX229" s="47">
        <f t="shared" si="215"/>
        <v>3.0421428571428573</v>
      </c>
      <c r="BY229" s="47">
        <f t="shared" si="197"/>
        <v>12.24</v>
      </c>
      <c r="BZ229" s="47">
        <f t="shared" si="217"/>
        <v>2.6549999999999998</v>
      </c>
      <c r="CA229" s="47">
        <f t="shared" si="203"/>
        <v>2.6</v>
      </c>
      <c r="CB229" s="47">
        <f t="shared" si="198"/>
        <v>4.3</v>
      </c>
      <c r="CC229" s="47">
        <f>BG229</f>
        <v>1.44E-2</v>
      </c>
      <c r="CD229" s="47">
        <v>5.7000000000000002E-3</v>
      </c>
      <c r="CE229" s="47">
        <v>3.8999999999999998E-3</v>
      </c>
      <c r="CF229" s="47">
        <f t="shared" si="199"/>
        <v>0</v>
      </c>
      <c r="CG229" s="47">
        <f t="shared" si="166"/>
        <v>1.1676646706586826</v>
      </c>
      <c r="CH229" s="47">
        <f t="shared" si="200"/>
        <v>1.6300656554222324</v>
      </c>
      <c r="CI229" s="47">
        <v>0.19</v>
      </c>
      <c r="CJ229" s="46"/>
      <c r="CK229" s="47">
        <f t="shared" si="207"/>
        <v>0.6264923251297605</v>
      </c>
      <c r="CL229" s="46"/>
      <c r="CM229" s="46">
        <f t="shared" si="208"/>
        <v>0.13922051669550234</v>
      </c>
      <c r="CN229" s="22"/>
    </row>
    <row r="230" spans="1:92">
      <c r="A230" s="42">
        <v>1534</v>
      </c>
      <c r="B230" s="22"/>
      <c r="C230" s="34">
        <v>4.0199999999999996</v>
      </c>
      <c r="D230" s="34">
        <v>9.33</v>
      </c>
      <c r="E230" s="22"/>
      <c r="F230" s="34">
        <v>4.18</v>
      </c>
      <c r="G230" s="34">
        <v>2.6</v>
      </c>
      <c r="H230" s="34">
        <v>2.4500000000000002</v>
      </c>
      <c r="I230" s="34">
        <v>0.24</v>
      </c>
      <c r="J230" s="34">
        <v>0.27</v>
      </c>
      <c r="K230" s="22"/>
      <c r="L230" s="22"/>
      <c r="M230" s="34">
        <v>7.09</v>
      </c>
      <c r="N230" s="22"/>
      <c r="O230" s="34">
        <v>1.79</v>
      </c>
      <c r="P230" s="22"/>
      <c r="Q230" s="22"/>
      <c r="R230" s="22"/>
      <c r="S230" s="22"/>
      <c r="T230" s="22"/>
      <c r="U230" s="22"/>
      <c r="V230" s="34">
        <v>0.15</v>
      </c>
      <c r="W230" s="22"/>
      <c r="X230" s="22"/>
      <c r="Y230" s="22"/>
      <c r="Z230" s="34">
        <v>0.32</v>
      </c>
      <c r="AA230" s="34">
        <v>0.08</v>
      </c>
      <c r="AB230" s="34">
        <v>8.75</v>
      </c>
      <c r="AC230" s="34">
        <v>6.89</v>
      </c>
      <c r="AD230" s="34">
        <v>2.72</v>
      </c>
      <c r="AE230" s="34">
        <v>0.59</v>
      </c>
      <c r="AF230" s="34"/>
      <c r="AG230" s="47">
        <f t="shared" si="218"/>
        <v>0.18089999999999995</v>
      </c>
      <c r="AH230" s="47">
        <f t="shared" si="219"/>
        <v>0.18809999999999999</v>
      </c>
      <c r="AI230" s="47">
        <f t="shared" si="220"/>
        <v>0.11700000000000001</v>
      </c>
      <c r="AJ230" s="47">
        <f t="shared" si="221"/>
        <v>0.11025</v>
      </c>
      <c r="AK230" s="47">
        <f t="shared" si="222"/>
        <v>0.41985</v>
      </c>
      <c r="AL230" s="46"/>
      <c r="AM230" s="47">
        <f t="shared" si="216"/>
        <v>39.375</v>
      </c>
      <c r="AN230" s="47">
        <f t="shared" si="216"/>
        <v>31.004999999999999</v>
      </c>
      <c r="AO230" s="47">
        <f t="shared" si="216"/>
        <v>12.24</v>
      </c>
      <c r="AP230" s="47">
        <f t="shared" si="177"/>
        <v>1.08</v>
      </c>
      <c r="AQ230" s="47">
        <f t="shared" si="178"/>
        <v>1.2150000000000001</v>
      </c>
      <c r="AR230" s="47">
        <f t="shared" si="179"/>
        <v>0</v>
      </c>
      <c r="AS230" s="47">
        <f t="shared" si="180"/>
        <v>0</v>
      </c>
      <c r="AT230" s="47">
        <f t="shared" si="181"/>
        <v>0.31905</v>
      </c>
      <c r="AU230" s="47">
        <f t="shared" si="182"/>
        <v>0</v>
      </c>
      <c r="AV230" s="47">
        <f t="shared" si="183"/>
        <v>8.0549999999999997</v>
      </c>
      <c r="AW230" s="47">
        <f t="shared" si="184"/>
        <v>0</v>
      </c>
      <c r="AX230" s="47">
        <f t="shared" si="185"/>
        <v>0</v>
      </c>
      <c r="AY230" s="47">
        <f t="shared" si="186"/>
        <v>0.85499999999999998</v>
      </c>
      <c r="AZ230" s="47">
        <f t="shared" si="187"/>
        <v>0</v>
      </c>
      <c r="BA230" s="47">
        <f t="shared" si="188"/>
        <v>0</v>
      </c>
      <c r="BB230" s="47">
        <f t="shared" si="189"/>
        <v>0</v>
      </c>
      <c r="BC230" s="47">
        <f t="shared" si="190"/>
        <v>0.67499999999999993</v>
      </c>
      <c r="BD230" s="47">
        <f t="shared" si="191"/>
        <v>0</v>
      </c>
      <c r="BE230" s="47">
        <f t="shared" si="192"/>
        <v>0</v>
      </c>
      <c r="BF230" s="47">
        <f t="shared" si="193"/>
        <v>0</v>
      </c>
      <c r="BG230" s="47">
        <f t="shared" si="194"/>
        <v>1.44E-2</v>
      </c>
      <c r="BH230" s="47">
        <f t="shared" si="195"/>
        <v>0.36</v>
      </c>
      <c r="BI230" s="47">
        <v>0</v>
      </c>
      <c r="BJ230" s="47">
        <f t="shared" si="196"/>
        <v>2.6549999999999998</v>
      </c>
      <c r="BK230" s="22"/>
      <c r="BL230" s="47">
        <f t="shared" si="223"/>
        <v>0.41985</v>
      </c>
      <c r="BM230" s="47">
        <f>AT230</f>
        <v>0.31905</v>
      </c>
      <c r="BN230" s="47">
        <f t="shared" si="170"/>
        <v>1.08</v>
      </c>
      <c r="BO230" s="47">
        <v>2.6</v>
      </c>
      <c r="BP230" s="47">
        <f t="shared" si="206"/>
        <v>1.08</v>
      </c>
      <c r="BQ230" s="47">
        <v>0.04</v>
      </c>
      <c r="BR230" s="47">
        <v>0.24</v>
      </c>
      <c r="BS230" s="47">
        <v>4.3</v>
      </c>
      <c r="BT230" s="47">
        <f t="shared" si="201"/>
        <v>0</v>
      </c>
      <c r="BU230" s="47">
        <f t="shared" si="204"/>
        <v>8.0549999999999997</v>
      </c>
      <c r="BV230" s="47">
        <f t="shared" si="214"/>
        <v>0.36</v>
      </c>
      <c r="BW230" s="47">
        <f t="shared" si="202"/>
        <v>0.67499999999999993</v>
      </c>
      <c r="BX230" s="47">
        <f t="shared" si="215"/>
        <v>3.0567857142857147</v>
      </c>
      <c r="BY230" s="47">
        <f t="shared" si="197"/>
        <v>12.24</v>
      </c>
      <c r="BZ230" s="47">
        <f t="shared" si="217"/>
        <v>2.6549999999999998</v>
      </c>
      <c r="CA230" s="47">
        <f t="shared" si="203"/>
        <v>2.6</v>
      </c>
      <c r="CB230" s="47">
        <f t="shared" si="198"/>
        <v>4.3</v>
      </c>
      <c r="CC230" s="47">
        <f>BG230</f>
        <v>1.44E-2</v>
      </c>
      <c r="CD230" s="47">
        <v>5.7000000000000002E-3</v>
      </c>
      <c r="CE230" s="47">
        <v>3.8999999999999998E-3</v>
      </c>
      <c r="CF230" s="47">
        <f t="shared" si="199"/>
        <v>0</v>
      </c>
      <c r="CG230" s="47">
        <f t="shared" si="166"/>
        <v>1.1676646706586826</v>
      </c>
      <c r="CH230" s="47">
        <f t="shared" si="200"/>
        <v>1.6300656554222324</v>
      </c>
      <c r="CI230" s="47">
        <v>0.19</v>
      </c>
      <c r="CJ230" s="46"/>
      <c r="CK230" s="47">
        <f t="shared" si="207"/>
        <v>0.60935409986959321</v>
      </c>
      <c r="CL230" s="46"/>
      <c r="CM230" s="46">
        <f t="shared" si="208"/>
        <v>0.13541202219324294</v>
      </c>
      <c r="CN230" s="22"/>
    </row>
    <row r="231" spans="1:92">
      <c r="A231" s="42">
        <v>1535</v>
      </c>
      <c r="B231" s="22"/>
      <c r="C231" s="34">
        <v>3.74</v>
      </c>
      <c r="D231" s="34">
        <v>8.5</v>
      </c>
      <c r="E231" s="22"/>
      <c r="F231" s="34">
        <v>3.31</v>
      </c>
      <c r="G231" s="34">
        <v>2.0099999999999998</v>
      </c>
      <c r="H231" s="34">
        <v>1.42</v>
      </c>
      <c r="I231" s="34">
        <v>0.24</v>
      </c>
      <c r="J231" s="34">
        <v>0.27</v>
      </c>
      <c r="K231" s="22"/>
      <c r="L231" s="22"/>
      <c r="M231" s="22"/>
      <c r="N231" s="22"/>
      <c r="O231" s="34">
        <v>1.79</v>
      </c>
      <c r="P231" s="22"/>
      <c r="Q231" s="22"/>
      <c r="R231" s="22"/>
      <c r="S231" s="22"/>
      <c r="T231" s="22"/>
      <c r="U231" s="22"/>
      <c r="V231" s="34">
        <v>0.1</v>
      </c>
      <c r="W231" s="22"/>
      <c r="X231" s="22"/>
      <c r="Y231" s="22"/>
      <c r="Z231" s="22"/>
      <c r="AA231" s="34">
        <v>0.08</v>
      </c>
      <c r="AB231" s="34">
        <v>8.75</v>
      </c>
      <c r="AC231" s="34">
        <v>6.89</v>
      </c>
      <c r="AD231" s="34">
        <v>2.72</v>
      </c>
      <c r="AE231" s="34">
        <v>0.59</v>
      </c>
      <c r="AF231" s="34"/>
      <c r="AG231" s="47">
        <f t="shared" si="218"/>
        <v>0.16830000000000001</v>
      </c>
      <c r="AH231" s="47">
        <f t="shared" si="219"/>
        <v>0.14895</v>
      </c>
      <c r="AI231" s="47">
        <f t="shared" si="220"/>
        <v>9.0449999999999975E-2</v>
      </c>
      <c r="AJ231" s="47">
        <f t="shared" si="221"/>
        <v>6.3899999999999998E-2</v>
      </c>
      <c r="AK231" s="47">
        <f t="shared" si="222"/>
        <v>0.38250000000000001</v>
      </c>
      <c r="AL231" s="46"/>
      <c r="AM231" s="47">
        <f t="shared" si="216"/>
        <v>39.375</v>
      </c>
      <c r="AN231" s="47">
        <f t="shared" si="216"/>
        <v>31.004999999999999</v>
      </c>
      <c r="AO231" s="47">
        <f t="shared" si="216"/>
        <v>12.24</v>
      </c>
      <c r="AP231" s="47">
        <f t="shared" si="177"/>
        <v>1.08</v>
      </c>
      <c r="AQ231" s="47">
        <f t="shared" si="178"/>
        <v>1.2150000000000001</v>
      </c>
      <c r="AR231" s="47">
        <f t="shared" si="179"/>
        <v>0</v>
      </c>
      <c r="AS231" s="47">
        <f t="shared" si="180"/>
        <v>0</v>
      </c>
      <c r="AT231" s="47">
        <f t="shared" si="181"/>
        <v>0</v>
      </c>
      <c r="AU231" s="47">
        <f t="shared" si="182"/>
        <v>0</v>
      </c>
      <c r="AV231" s="47">
        <f t="shared" si="183"/>
        <v>8.0549999999999997</v>
      </c>
      <c r="AW231" s="47">
        <f t="shared" si="184"/>
        <v>0</v>
      </c>
      <c r="AX231" s="47">
        <f t="shared" si="185"/>
        <v>0</v>
      </c>
      <c r="AY231" s="47">
        <f t="shared" si="186"/>
        <v>0.85499999999999998</v>
      </c>
      <c r="AZ231" s="47">
        <f t="shared" si="187"/>
        <v>0</v>
      </c>
      <c r="BA231" s="47">
        <f t="shared" si="188"/>
        <v>0</v>
      </c>
      <c r="BB231" s="47">
        <f t="shared" si="189"/>
        <v>0</v>
      </c>
      <c r="BC231" s="47">
        <f t="shared" si="190"/>
        <v>0.45</v>
      </c>
      <c r="BD231" s="47">
        <f t="shared" si="191"/>
        <v>0</v>
      </c>
      <c r="BE231" s="47">
        <f t="shared" si="192"/>
        <v>0</v>
      </c>
      <c r="BF231" s="47">
        <f t="shared" si="193"/>
        <v>0</v>
      </c>
      <c r="BG231" s="47">
        <f t="shared" si="194"/>
        <v>0</v>
      </c>
      <c r="BH231" s="47">
        <f t="shared" si="195"/>
        <v>0.36</v>
      </c>
      <c r="BI231" s="47">
        <v>0.83844580777096112</v>
      </c>
      <c r="BJ231" s="47">
        <f t="shared" si="196"/>
        <v>2.6549999999999998</v>
      </c>
      <c r="BK231" s="22"/>
      <c r="BL231" s="47">
        <f t="shared" si="223"/>
        <v>0.38250000000000001</v>
      </c>
      <c r="BM231" s="47">
        <v>0.26</v>
      </c>
      <c r="BN231" s="47">
        <f t="shared" si="170"/>
        <v>1.08</v>
      </c>
      <c r="BO231" s="47">
        <v>2.6</v>
      </c>
      <c r="BP231" s="47">
        <f t="shared" si="206"/>
        <v>1.08</v>
      </c>
      <c r="BQ231" s="47">
        <v>0.04</v>
      </c>
      <c r="BR231" s="47">
        <v>0.24</v>
      </c>
      <c r="BS231" s="47">
        <v>4.3</v>
      </c>
      <c r="BT231" s="47">
        <f t="shared" si="201"/>
        <v>0</v>
      </c>
      <c r="BU231" s="47">
        <f t="shared" si="204"/>
        <v>8.0549999999999997</v>
      </c>
      <c r="BV231" s="47">
        <f t="shared" si="214"/>
        <v>0.36</v>
      </c>
      <c r="BW231" s="47">
        <f t="shared" si="202"/>
        <v>0.45</v>
      </c>
      <c r="BX231" s="47">
        <f t="shared" si="215"/>
        <v>3.0714285714285716</v>
      </c>
      <c r="BY231" s="47">
        <f t="shared" si="197"/>
        <v>12.24</v>
      </c>
      <c r="BZ231" s="47">
        <f t="shared" si="217"/>
        <v>2.6549999999999998</v>
      </c>
      <c r="CA231" s="47">
        <f t="shared" si="203"/>
        <v>2.6</v>
      </c>
      <c r="CB231" s="47">
        <f t="shared" si="198"/>
        <v>4.3</v>
      </c>
      <c r="CC231" s="47">
        <v>1.44E-2</v>
      </c>
      <c r="CD231" s="47">
        <v>5.7000000000000002E-3</v>
      </c>
      <c r="CE231" s="47">
        <v>3.8999999999999998E-3</v>
      </c>
      <c r="CF231" s="47">
        <f t="shared" si="199"/>
        <v>0</v>
      </c>
      <c r="CG231" s="47">
        <f t="shared" si="166"/>
        <v>1.1676646706586826</v>
      </c>
      <c r="CH231" s="47">
        <f t="shared" si="200"/>
        <v>1.6300656554222324</v>
      </c>
      <c r="CI231" s="47">
        <v>0.19</v>
      </c>
      <c r="CJ231" s="46"/>
      <c r="CK231" s="47">
        <f t="shared" si="207"/>
        <v>0.58566102267905928</v>
      </c>
      <c r="CL231" s="46"/>
      <c r="CM231" s="46">
        <f t="shared" si="208"/>
        <v>0.13014689392867984</v>
      </c>
      <c r="CN231" s="22"/>
    </row>
    <row r="232" spans="1:92">
      <c r="A232" s="42">
        <v>1536</v>
      </c>
      <c r="B232" s="22"/>
      <c r="C232" s="34">
        <v>3.55</v>
      </c>
      <c r="D232" s="34">
        <v>8.5</v>
      </c>
      <c r="E232" s="22"/>
      <c r="F232" s="34">
        <v>2.84</v>
      </c>
      <c r="G232" s="34">
        <v>1.97</v>
      </c>
      <c r="H232" s="34">
        <v>1.42</v>
      </c>
      <c r="I232" s="34">
        <v>0.24</v>
      </c>
      <c r="J232" s="34">
        <v>0.27</v>
      </c>
      <c r="K232" s="34">
        <v>0.06</v>
      </c>
      <c r="L232" s="22"/>
      <c r="M232" s="22"/>
      <c r="N232" s="22"/>
      <c r="O232" s="34">
        <v>1.79</v>
      </c>
      <c r="P232" s="22"/>
      <c r="Q232" s="22"/>
      <c r="R232" s="22"/>
      <c r="S232" s="22"/>
      <c r="T232" s="22"/>
      <c r="U232" s="22"/>
      <c r="V232" s="22"/>
      <c r="W232" s="34">
        <v>1.1499999999999999</v>
      </c>
      <c r="X232" s="34">
        <v>0.77</v>
      </c>
      <c r="Y232" s="34">
        <v>1.93</v>
      </c>
      <c r="Z232" s="22"/>
      <c r="AA232" s="34">
        <v>0.08</v>
      </c>
      <c r="AB232" s="34">
        <v>8.75</v>
      </c>
      <c r="AC232" s="34">
        <v>6.89</v>
      </c>
      <c r="AD232" s="34">
        <v>2.72</v>
      </c>
      <c r="AE232" s="34">
        <v>0.59</v>
      </c>
      <c r="AF232" s="34"/>
      <c r="AG232" s="47">
        <f t="shared" si="218"/>
        <v>0.15975</v>
      </c>
      <c r="AH232" s="47">
        <f t="shared" si="219"/>
        <v>0.1278</v>
      </c>
      <c r="AI232" s="47">
        <f t="shared" si="220"/>
        <v>8.8650000000000007E-2</v>
      </c>
      <c r="AJ232" s="47">
        <f t="shared" si="221"/>
        <v>6.3899999999999998E-2</v>
      </c>
      <c r="AK232" s="47">
        <f t="shared" si="222"/>
        <v>0.38250000000000001</v>
      </c>
      <c r="AL232" s="46"/>
      <c r="AM232" s="47">
        <f t="shared" si="216"/>
        <v>39.375</v>
      </c>
      <c r="AN232" s="47">
        <f t="shared" si="216"/>
        <v>31.004999999999999</v>
      </c>
      <c r="AO232" s="47">
        <f t="shared" si="216"/>
        <v>12.24</v>
      </c>
      <c r="AP232" s="47">
        <f t="shared" si="177"/>
        <v>1.08</v>
      </c>
      <c r="AQ232" s="47">
        <f t="shared" si="178"/>
        <v>1.2150000000000001</v>
      </c>
      <c r="AR232" s="47">
        <f t="shared" si="179"/>
        <v>0.27</v>
      </c>
      <c r="AS232" s="47">
        <f t="shared" si="180"/>
        <v>0</v>
      </c>
      <c r="AT232" s="47">
        <f t="shared" si="181"/>
        <v>0</v>
      </c>
      <c r="AU232" s="47">
        <f t="shared" si="182"/>
        <v>0</v>
      </c>
      <c r="AV232" s="47">
        <f t="shared" si="183"/>
        <v>8.0549999999999997</v>
      </c>
      <c r="AW232" s="47">
        <f t="shared" si="184"/>
        <v>0</v>
      </c>
      <c r="AX232" s="47">
        <f t="shared" si="185"/>
        <v>0</v>
      </c>
      <c r="AY232" s="47">
        <f t="shared" si="186"/>
        <v>0.85499999999999998</v>
      </c>
      <c r="AZ232" s="47">
        <f t="shared" si="187"/>
        <v>0</v>
      </c>
      <c r="BA232" s="47">
        <f t="shared" si="188"/>
        <v>0</v>
      </c>
      <c r="BB232" s="47">
        <f t="shared" si="189"/>
        <v>0</v>
      </c>
      <c r="BC232" s="47">
        <f t="shared" si="190"/>
        <v>0</v>
      </c>
      <c r="BD232" s="47">
        <f t="shared" si="191"/>
        <v>5.1749999999999998</v>
      </c>
      <c r="BE232" s="47">
        <f t="shared" si="192"/>
        <v>3.4649999999999999</v>
      </c>
      <c r="BF232" s="47">
        <f t="shared" si="193"/>
        <v>8.6850000000000011E-2</v>
      </c>
      <c r="BG232" s="47">
        <f t="shared" si="194"/>
        <v>0</v>
      </c>
      <c r="BH232" s="47">
        <f t="shared" si="195"/>
        <v>0.36</v>
      </c>
      <c r="BI232" s="47">
        <v>0</v>
      </c>
      <c r="BJ232" s="47">
        <f t="shared" si="196"/>
        <v>2.6549999999999998</v>
      </c>
      <c r="BK232" s="22"/>
      <c r="BL232" s="47">
        <f t="shared" si="223"/>
        <v>0.38250000000000001</v>
      </c>
      <c r="BM232" s="47">
        <v>0.26</v>
      </c>
      <c r="BN232" s="47">
        <f t="shared" si="170"/>
        <v>1.08</v>
      </c>
      <c r="BO232" s="47">
        <v>2.6</v>
      </c>
      <c r="BP232" s="47">
        <f t="shared" si="206"/>
        <v>1.08</v>
      </c>
      <c r="BQ232" s="47">
        <v>0.04</v>
      </c>
      <c r="BR232" s="47">
        <f>AR232</f>
        <v>0.27</v>
      </c>
      <c r="BS232" s="47">
        <v>4.3</v>
      </c>
      <c r="BT232" s="47">
        <f t="shared" si="201"/>
        <v>0</v>
      </c>
      <c r="BU232" s="47">
        <f t="shared" si="204"/>
        <v>8.0549999999999997</v>
      </c>
      <c r="BV232" s="47">
        <f t="shared" si="214"/>
        <v>0.36</v>
      </c>
      <c r="BW232" s="47">
        <f t="shared" si="202"/>
        <v>0</v>
      </c>
      <c r="BX232" s="47">
        <f t="shared" si="215"/>
        <v>3.086071428571429</v>
      </c>
      <c r="BY232" s="47">
        <f t="shared" si="197"/>
        <v>12.24</v>
      </c>
      <c r="BZ232" s="47">
        <f t="shared" si="217"/>
        <v>2.6549999999999998</v>
      </c>
      <c r="CA232" s="47">
        <f t="shared" si="203"/>
        <v>2.6</v>
      </c>
      <c r="CB232" s="47">
        <f t="shared" si="198"/>
        <v>4.3</v>
      </c>
      <c r="CC232" s="47">
        <v>1.44E-2</v>
      </c>
      <c r="CD232" s="47">
        <f>BD232/1000</f>
        <v>5.1749999999999999E-3</v>
      </c>
      <c r="CE232" s="47">
        <f>BE232/1000</f>
        <v>3.4649999999999998E-3</v>
      </c>
      <c r="CF232" s="47">
        <f t="shared" si="199"/>
        <v>8.6850000000000011E-2</v>
      </c>
      <c r="CG232" s="47">
        <f t="shared" si="166"/>
        <v>1.0374251497005988</v>
      </c>
      <c r="CH232" s="47">
        <f t="shared" si="200"/>
        <v>1.6300656554222324</v>
      </c>
      <c r="CI232" s="47">
        <v>0.19</v>
      </c>
      <c r="CJ232" s="46"/>
      <c r="CK232" s="47">
        <f t="shared" si="207"/>
        <v>0.58418324973460145</v>
      </c>
      <c r="CL232" s="46"/>
      <c r="CM232" s="46">
        <f t="shared" si="208"/>
        <v>0.12981849994102254</v>
      </c>
      <c r="CN232" s="22"/>
    </row>
    <row r="233" spans="1:92">
      <c r="A233" s="42">
        <v>1537</v>
      </c>
      <c r="B233" s="22"/>
      <c r="C233" s="34">
        <v>3.78</v>
      </c>
      <c r="D233" s="34">
        <v>8.5</v>
      </c>
      <c r="E233" s="22"/>
      <c r="F233" s="34">
        <v>2.84</v>
      </c>
      <c r="G233" s="34">
        <v>1.89</v>
      </c>
      <c r="H233" s="34">
        <v>1.42</v>
      </c>
      <c r="I233" s="34">
        <v>0.24</v>
      </c>
      <c r="J233" s="34">
        <v>0.27</v>
      </c>
      <c r="K233" s="22"/>
      <c r="L233" s="22"/>
      <c r="M233" s="34">
        <v>3.78</v>
      </c>
      <c r="N233" s="22"/>
      <c r="O233" s="34">
        <v>1.79</v>
      </c>
      <c r="P233" s="22"/>
      <c r="Q233" s="22"/>
      <c r="R233" s="22"/>
      <c r="S233" s="22"/>
      <c r="T233" s="22"/>
      <c r="U233" s="22"/>
      <c r="V233" s="34">
        <v>0.18</v>
      </c>
      <c r="W233" s="34">
        <v>1.1399999999999999</v>
      </c>
      <c r="X233" s="34">
        <v>0.77</v>
      </c>
      <c r="Y233" s="34">
        <v>1.93</v>
      </c>
      <c r="Z233" s="22"/>
      <c r="AA233" s="34">
        <v>0.08</v>
      </c>
      <c r="AB233" s="34">
        <v>8.75</v>
      </c>
      <c r="AC233" s="34">
        <v>6.89</v>
      </c>
      <c r="AD233" s="34">
        <v>2.72</v>
      </c>
      <c r="AE233" s="34">
        <v>0.59</v>
      </c>
      <c r="AF233" s="34"/>
      <c r="AG233" s="47">
        <f t="shared" si="218"/>
        <v>0.17009999999999997</v>
      </c>
      <c r="AH233" s="47">
        <f t="shared" si="219"/>
        <v>0.1278</v>
      </c>
      <c r="AI233" s="47">
        <f t="shared" si="220"/>
        <v>8.5049999999999987E-2</v>
      </c>
      <c r="AJ233" s="47">
        <f t="shared" si="221"/>
        <v>6.3899999999999998E-2</v>
      </c>
      <c r="AK233" s="47">
        <f t="shared" si="222"/>
        <v>0.38250000000000001</v>
      </c>
      <c r="AL233" s="46"/>
      <c r="AM233" s="47">
        <f t="shared" si="216"/>
        <v>39.375</v>
      </c>
      <c r="AN233" s="47">
        <f t="shared" si="216"/>
        <v>31.004999999999999</v>
      </c>
      <c r="AO233" s="47">
        <f t="shared" si="216"/>
        <v>12.24</v>
      </c>
      <c r="AP233" s="47">
        <f t="shared" si="177"/>
        <v>1.08</v>
      </c>
      <c r="AQ233" s="47">
        <f t="shared" si="178"/>
        <v>1.2150000000000001</v>
      </c>
      <c r="AR233" s="47">
        <f t="shared" si="179"/>
        <v>0</v>
      </c>
      <c r="AS233" s="47">
        <f t="shared" si="180"/>
        <v>0</v>
      </c>
      <c r="AT233" s="47">
        <f t="shared" si="181"/>
        <v>0.17009999999999997</v>
      </c>
      <c r="AU233" s="47">
        <f t="shared" si="182"/>
        <v>0</v>
      </c>
      <c r="AV233" s="47">
        <f t="shared" si="183"/>
        <v>8.0549999999999997</v>
      </c>
      <c r="AW233" s="47">
        <f t="shared" si="184"/>
        <v>0</v>
      </c>
      <c r="AX233" s="47">
        <f t="shared" si="185"/>
        <v>0</v>
      </c>
      <c r="AY233" s="47">
        <f t="shared" si="186"/>
        <v>0.85499999999999998</v>
      </c>
      <c r="AZ233" s="47">
        <f t="shared" si="187"/>
        <v>0</v>
      </c>
      <c r="BA233" s="47">
        <f t="shared" si="188"/>
        <v>0</v>
      </c>
      <c r="BB233" s="47">
        <f t="shared" si="189"/>
        <v>0</v>
      </c>
      <c r="BC233" s="47">
        <f t="shared" si="190"/>
        <v>0.80999999999999994</v>
      </c>
      <c r="BD233" s="47">
        <f t="shared" si="191"/>
        <v>5.13</v>
      </c>
      <c r="BE233" s="47">
        <f t="shared" si="192"/>
        <v>3.4649999999999999</v>
      </c>
      <c r="BF233" s="47">
        <f t="shared" si="193"/>
        <v>8.6850000000000011E-2</v>
      </c>
      <c r="BG233" s="47">
        <f t="shared" si="194"/>
        <v>0</v>
      </c>
      <c r="BH233" s="47">
        <f t="shared" si="195"/>
        <v>0.36</v>
      </c>
      <c r="BI233" s="47">
        <v>0</v>
      </c>
      <c r="BJ233" s="47">
        <f t="shared" si="196"/>
        <v>2.6549999999999998</v>
      </c>
      <c r="BK233" s="22"/>
      <c r="BL233" s="47">
        <f t="shared" si="223"/>
        <v>0.38250000000000001</v>
      </c>
      <c r="BM233" s="47">
        <f>AT233</f>
        <v>0.17009999999999997</v>
      </c>
      <c r="BN233" s="47">
        <f t="shared" si="170"/>
        <v>1.08</v>
      </c>
      <c r="BO233" s="47">
        <v>2.6</v>
      </c>
      <c r="BP233" s="47">
        <f t="shared" si="206"/>
        <v>1.08</v>
      </c>
      <c r="BQ233" s="47">
        <v>0.04</v>
      </c>
      <c r="BR233" s="47">
        <v>0.25</v>
      </c>
      <c r="BS233" s="47">
        <v>4.3</v>
      </c>
      <c r="BT233" s="47">
        <f t="shared" si="201"/>
        <v>0</v>
      </c>
      <c r="BU233" s="47">
        <f t="shared" si="204"/>
        <v>8.0549999999999997</v>
      </c>
      <c r="BV233" s="47">
        <f t="shared" si="214"/>
        <v>0.36</v>
      </c>
      <c r="BW233" s="47">
        <f t="shared" si="202"/>
        <v>0.80999999999999994</v>
      </c>
      <c r="BX233" s="47">
        <f t="shared" si="215"/>
        <v>3.100714285714286</v>
      </c>
      <c r="BY233" s="47">
        <f t="shared" si="197"/>
        <v>12.24</v>
      </c>
      <c r="BZ233" s="47">
        <f t="shared" si="217"/>
        <v>2.6549999999999998</v>
      </c>
      <c r="CA233" s="47">
        <f t="shared" si="203"/>
        <v>2.6</v>
      </c>
      <c r="CB233" s="47">
        <f t="shared" si="198"/>
        <v>4.3</v>
      </c>
      <c r="CC233" s="47">
        <v>1.44E-2</v>
      </c>
      <c r="CD233" s="47">
        <f>BD233/1000</f>
        <v>5.13E-3</v>
      </c>
      <c r="CE233" s="47">
        <f>BE233/1000</f>
        <v>3.4649999999999998E-3</v>
      </c>
      <c r="CF233" s="47">
        <f t="shared" si="199"/>
        <v>8.6850000000000011E-2</v>
      </c>
      <c r="CG233" s="47">
        <f t="shared" si="166"/>
        <v>1.0374251497005988</v>
      </c>
      <c r="CH233" s="47">
        <f t="shared" si="200"/>
        <v>1.6300656554222324</v>
      </c>
      <c r="CI233" s="47">
        <v>0.19</v>
      </c>
      <c r="CJ233" s="46"/>
      <c r="CK233" s="47">
        <f t="shared" si="207"/>
        <v>0.5730076837590844</v>
      </c>
      <c r="CL233" s="46"/>
      <c r="CM233" s="46">
        <f t="shared" si="208"/>
        <v>0.12733504083535208</v>
      </c>
      <c r="CN233" s="22"/>
    </row>
    <row r="234" spans="1:92">
      <c r="A234" s="42">
        <v>1538</v>
      </c>
      <c r="B234" s="22"/>
      <c r="C234" s="34">
        <v>4.7300000000000004</v>
      </c>
      <c r="D234" s="34">
        <v>10</v>
      </c>
      <c r="E234" s="22"/>
      <c r="F234" s="34">
        <v>3.94</v>
      </c>
      <c r="G234" s="34">
        <v>3.55</v>
      </c>
      <c r="H234" s="34">
        <v>2.0499999999999998</v>
      </c>
      <c r="I234" s="34">
        <v>0.24</v>
      </c>
      <c r="J234" s="34">
        <v>0.27</v>
      </c>
      <c r="K234" s="22"/>
      <c r="L234" s="22"/>
      <c r="M234" s="22"/>
      <c r="N234" s="22"/>
      <c r="O234" s="34">
        <v>1.79</v>
      </c>
      <c r="P234" s="34">
        <v>0.76</v>
      </c>
      <c r="Q234" s="22"/>
      <c r="R234" s="22"/>
      <c r="S234" s="22"/>
      <c r="T234" s="22"/>
      <c r="U234" s="22"/>
      <c r="V234" s="34">
        <v>0.18</v>
      </c>
      <c r="W234" s="22"/>
      <c r="X234" s="22"/>
      <c r="Y234" s="34">
        <v>2.39</v>
      </c>
      <c r="Z234" s="22"/>
      <c r="AA234" s="34">
        <v>0.08</v>
      </c>
      <c r="AB234" s="34">
        <v>8.75</v>
      </c>
      <c r="AC234" s="34">
        <v>6.89</v>
      </c>
      <c r="AD234" s="34">
        <v>2.72</v>
      </c>
      <c r="AE234" s="34">
        <v>0.59</v>
      </c>
      <c r="AF234" s="34"/>
      <c r="AG234" s="47">
        <f t="shared" si="218"/>
        <v>0.21285000000000004</v>
      </c>
      <c r="AH234" s="47">
        <f t="shared" si="219"/>
        <v>0.17730000000000001</v>
      </c>
      <c r="AI234" s="47">
        <f t="shared" si="220"/>
        <v>0.15975</v>
      </c>
      <c r="AJ234" s="47">
        <f t="shared" si="221"/>
        <v>9.2249999999999999E-2</v>
      </c>
      <c r="AK234" s="47">
        <f t="shared" si="222"/>
        <v>0.45</v>
      </c>
      <c r="AL234" s="46"/>
      <c r="AM234" s="47">
        <f t="shared" si="216"/>
        <v>39.375</v>
      </c>
      <c r="AN234" s="47">
        <f t="shared" si="216"/>
        <v>31.004999999999999</v>
      </c>
      <c r="AO234" s="47">
        <f t="shared" si="216"/>
        <v>12.24</v>
      </c>
      <c r="AP234" s="47">
        <f t="shared" si="177"/>
        <v>1.08</v>
      </c>
      <c r="AQ234" s="47">
        <f t="shared" si="178"/>
        <v>1.2150000000000001</v>
      </c>
      <c r="AR234" s="47">
        <f t="shared" si="179"/>
        <v>0</v>
      </c>
      <c r="AS234" s="47">
        <f t="shared" si="180"/>
        <v>0</v>
      </c>
      <c r="AT234" s="47">
        <f t="shared" si="181"/>
        <v>0</v>
      </c>
      <c r="AU234" s="47">
        <f t="shared" si="182"/>
        <v>0</v>
      </c>
      <c r="AV234" s="47">
        <f t="shared" si="183"/>
        <v>8.0549999999999997</v>
      </c>
      <c r="AW234" s="47">
        <f t="shared" si="184"/>
        <v>3.5625</v>
      </c>
      <c r="AX234" s="47">
        <f t="shared" si="185"/>
        <v>0</v>
      </c>
      <c r="AY234" s="47">
        <f t="shared" si="186"/>
        <v>0.85499999999999998</v>
      </c>
      <c r="AZ234" s="47">
        <f t="shared" si="187"/>
        <v>0</v>
      </c>
      <c r="BA234" s="47">
        <f t="shared" si="188"/>
        <v>0</v>
      </c>
      <c r="BB234" s="47">
        <f t="shared" si="189"/>
        <v>0</v>
      </c>
      <c r="BC234" s="47">
        <f t="shared" si="190"/>
        <v>0.80999999999999994</v>
      </c>
      <c r="BD234" s="47">
        <f t="shared" si="191"/>
        <v>0</v>
      </c>
      <c r="BE234" s="47">
        <f t="shared" si="192"/>
        <v>0</v>
      </c>
      <c r="BF234" s="47">
        <f t="shared" si="193"/>
        <v>0.10755000000000001</v>
      </c>
      <c r="BG234" s="47">
        <f t="shared" si="194"/>
        <v>0</v>
      </c>
      <c r="BH234" s="47">
        <f t="shared" si="195"/>
        <v>0.36</v>
      </c>
      <c r="BI234" s="47">
        <v>0</v>
      </c>
      <c r="BJ234" s="47">
        <f t="shared" si="196"/>
        <v>2.6549999999999998</v>
      </c>
      <c r="BK234" s="22"/>
      <c r="BL234" s="47">
        <f t="shared" si="223"/>
        <v>0.45</v>
      </c>
      <c r="BM234" s="47">
        <v>0.3</v>
      </c>
      <c r="BN234" s="47">
        <f t="shared" si="170"/>
        <v>1.08</v>
      </c>
      <c r="BO234" s="47">
        <v>2.6</v>
      </c>
      <c r="BP234" s="47">
        <f t="shared" si="206"/>
        <v>1.08</v>
      </c>
      <c r="BQ234" s="47">
        <v>0.04</v>
      </c>
      <c r="BR234" s="47">
        <v>0.25</v>
      </c>
      <c r="BS234" s="47">
        <f>AW234</f>
        <v>3.5625</v>
      </c>
      <c r="BT234" s="47">
        <f t="shared" si="201"/>
        <v>0</v>
      </c>
      <c r="BU234" s="47">
        <f t="shared" si="204"/>
        <v>8.0549999999999997</v>
      </c>
      <c r="BV234" s="47">
        <f t="shared" si="214"/>
        <v>0.36</v>
      </c>
      <c r="BW234" s="47">
        <f t="shared" si="202"/>
        <v>0.80999999999999994</v>
      </c>
      <c r="BX234" s="47">
        <f t="shared" si="215"/>
        <v>3.1153571428571434</v>
      </c>
      <c r="BY234" s="47">
        <f t="shared" si="197"/>
        <v>12.24</v>
      </c>
      <c r="BZ234" s="47">
        <f t="shared" si="217"/>
        <v>2.6549999999999998</v>
      </c>
      <c r="CA234" s="47">
        <f t="shared" si="203"/>
        <v>2.6</v>
      </c>
      <c r="CB234" s="47">
        <f t="shared" si="198"/>
        <v>3.5625</v>
      </c>
      <c r="CC234" s="47">
        <v>1.44E-2</v>
      </c>
      <c r="CD234" s="47">
        <v>7.0000000000000001E-3</v>
      </c>
      <c r="CE234" s="47">
        <v>4.3E-3</v>
      </c>
      <c r="CF234" s="47">
        <f t="shared" si="199"/>
        <v>0.10755000000000001</v>
      </c>
      <c r="CG234" s="47">
        <f t="shared" si="166"/>
        <v>1.2874251497005988</v>
      </c>
      <c r="CH234" s="47">
        <f t="shared" si="200"/>
        <v>1.6300656554222324</v>
      </c>
      <c r="CI234" s="47">
        <v>0.19</v>
      </c>
      <c r="CJ234" s="46"/>
      <c r="CK234" s="47">
        <f t="shared" si="207"/>
        <v>0.61738084845144459</v>
      </c>
      <c r="CL234" s="46"/>
      <c r="CM234" s="46">
        <f t="shared" si="208"/>
        <v>0.13719574410032101</v>
      </c>
      <c r="CN234" s="22"/>
    </row>
    <row r="235" spans="1:92">
      <c r="A235" s="42">
        <v>1539</v>
      </c>
      <c r="B235" s="22"/>
      <c r="C235" s="34">
        <v>3.51</v>
      </c>
      <c r="D235" s="34">
        <v>8.5</v>
      </c>
      <c r="E235" s="22"/>
      <c r="F235" s="34">
        <v>3.15</v>
      </c>
      <c r="G235" s="34">
        <v>1.89</v>
      </c>
      <c r="H235" s="34">
        <v>1.42</v>
      </c>
      <c r="I235" s="34">
        <v>0.24</v>
      </c>
      <c r="J235" s="34">
        <v>0.27</v>
      </c>
      <c r="K235" s="34">
        <v>5.3999999999999999E-2</v>
      </c>
      <c r="L235" s="22"/>
      <c r="M235" s="34">
        <v>9.4600000000000009</v>
      </c>
      <c r="N235" s="22"/>
      <c r="O235" s="34">
        <v>1.79</v>
      </c>
      <c r="P235" s="22"/>
      <c r="Q235" s="22"/>
      <c r="R235" s="22"/>
      <c r="S235" s="22"/>
      <c r="T235" s="22"/>
      <c r="U235" s="22"/>
      <c r="V235" s="22"/>
      <c r="W235" s="34">
        <v>1.85</v>
      </c>
      <c r="X235" s="34">
        <v>1.1499999999999999</v>
      </c>
      <c r="Y235" s="22"/>
      <c r="Z235" s="22"/>
      <c r="AA235" s="34">
        <v>0.08</v>
      </c>
      <c r="AB235" s="34">
        <v>8.75</v>
      </c>
      <c r="AC235" s="34">
        <v>6.89</v>
      </c>
      <c r="AD235" s="34">
        <v>2.72</v>
      </c>
      <c r="AE235" s="34">
        <v>0.59</v>
      </c>
      <c r="AF235" s="34"/>
      <c r="AG235" s="47">
        <f t="shared" si="218"/>
        <v>0.15794999999999998</v>
      </c>
      <c r="AH235" s="47">
        <f t="shared" si="219"/>
        <v>0.14174999999999999</v>
      </c>
      <c r="AI235" s="47">
        <f t="shared" si="220"/>
        <v>8.5049999999999987E-2</v>
      </c>
      <c r="AJ235" s="47">
        <f t="shared" si="221"/>
        <v>6.3899999999999998E-2</v>
      </c>
      <c r="AK235" s="47">
        <f t="shared" si="222"/>
        <v>0.38250000000000001</v>
      </c>
      <c r="AL235" s="46"/>
      <c r="AM235" s="47">
        <f t="shared" si="216"/>
        <v>39.375</v>
      </c>
      <c r="AN235" s="47">
        <f t="shared" si="216"/>
        <v>31.004999999999999</v>
      </c>
      <c r="AO235" s="47">
        <f t="shared" si="216"/>
        <v>12.24</v>
      </c>
      <c r="AP235" s="47">
        <f t="shared" si="177"/>
        <v>1.08</v>
      </c>
      <c r="AQ235" s="47">
        <f t="shared" si="178"/>
        <v>1.2150000000000001</v>
      </c>
      <c r="AR235" s="47">
        <f t="shared" si="179"/>
        <v>0.24299999999999999</v>
      </c>
      <c r="AS235" s="47">
        <f t="shared" si="180"/>
        <v>0</v>
      </c>
      <c r="AT235" s="47">
        <f t="shared" si="181"/>
        <v>0.42570000000000008</v>
      </c>
      <c r="AU235" s="47">
        <f t="shared" si="182"/>
        <v>0</v>
      </c>
      <c r="AV235" s="47">
        <f t="shared" si="183"/>
        <v>8.0549999999999997</v>
      </c>
      <c r="AW235" s="47">
        <f t="shared" si="184"/>
        <v>0</v>
      </c>
      <c r="AX235" s="47">
        <f t="shared" si="185"/>
        <v>0</v>
      </c>
      <c r="AY235" s="47">
        <f t="shared" si="186"/>
        <v>0.85499999999999998</v>
      </c>
      <c r="AZ235" s="47">
        <f t="shared" si="187"/>
        <v>0</v>
      </c>
      <c r="BA235" s="47">
        <f t="shared" si="188"/>
        <v>0</v>
      </c>
      <c r="BB235" s="47">
        <f t="shared" si="189"/>
        <v>0</v>
      </c>
      <c r="BC235" s="47">
        <f t="shared" si="190"/>
        <v>0</v>
      </c>
      <c r="BD235" s="47">
        <f t="shared" si="191"/>
        <v>8.3250000000000011</v>
      </c>
      <c r="BE235" s="47">
        <f t="shared" si="192"/>
        <v>5.1749999999999998</v>
      </c>
      <c r="BF235" s="47">
        <f t="shared" si="193"/>
        <v>0</v>
      </c>
      <c r="BG235" s="47">
        <f t="shared" si="194"/>
        <v>0</v>
      </c>
      <c r="BH235" s="47">
        <f t="shared" si="195"/>
        <v>0.36</v>
      </c>
      <c r="BI235" s="47">
        <v>0</v>
      </c>
      <c r="BJ235" s="47">
        <f t="shared" si="196"/>
        <v>2.6549999999999998</v>
      </c>
      <c r="BK235" s="22"/>
      <c r="BL235" s="47">
        <f t="shared" si="223"/>
        <v>0.38250000000000001</v>
      </c>
      <c r="BM235" s="47">
        <f>AT235</f>
        <v>0.42570000000000008</v>
      </c>
      <c r="BN235" s="47">
        <f t="shared" si="170"/>
        <v>1.08</v>
      </c>
      <c r="BO235" s="47">
        <v>2.6</v>
      </c>
      <c r="BP235" s="47">
        <f t="shared" si="206"/>
        <v>1.08</v>
      </c>
      <c r="BQ235" s="47">
        <v>0.04</v>
      </c>
      <c r="BR235" s="47">
        <f>AR235</f>
        <v>0.24299999999999999</v>
      </c>
      <c r="BS235" s="47">
        <v>5.5</v>
      </c>
      <c r="BT235" s="47">
        <f t="shared" si="201"/>
        <v>0</v>
      </c>
      <c r="BU235" s="47">
        <f t="shared" si="204"/>
        <v>8.0549999999999997</v>
      </c>
      <c r="BV235" s="47">
        <f t="shared" si="214"/>
        <v>0.36</v>
      </c>
      <c r="BW235" s="47">
        <f t="shared" si="202"/>
        <v>0</v>
      </c>
      <c r="BX235" s="47">
        <f t="shared" si="215"/>
        <v>3.1300000000000003</v>
      </c>
      <c r="BY235" s="47">
        <f t="shared" si="197"/>
        <v>12.24</v>
      </c>
      <c r="BZ235" s="47">
        <f t="shared" si="217"/>
        <v>2.6549999999999998</v>
      </c>
      <c r="CA235" s="47">
        <f t="shared" si="203"/>
        <v>2.6</v>
      </c>
      <c r="CB235" s="47">
        <f t="shared" si="198"/>
        <v>5.5</v>
      </c>
      <c r="CC235" s="47">
        <v>1.44E-2</v>
      </c>
      <c r="CD235" s="47">
        <f>BD235/1000</f>
        <v>8.3250000000000008E-3</v>
      </c>
      <c r="CE235" s="47">
        <f>BE235/1000</f>
        <v>5.1749999999999999E-3</v>
      </c>
      <c r="CF235" s="47">
        <f t="shared" si="199"/>
        <v>0</v>
      </c>
      <c r="CG235" s="47">
        <f t="shared" si="166"/>
        <v>1.5494011976047903</v>
      </c>
      <c r="CH235" s="47">
        <f t="shared" si="200"/>
        <v>1.6300656554222324</v>
      </c>
      <c r="CI235" s="47">
        <v>0.19</v>
      </c>
      <c r="CJ235" s="46"/>
      <c r="CK235" s="47">
        <f t="shared" si="207"/>
        <v>0.6189158052046263</v>
      </c>
      <c r="CL235" s="46"/>
      <c r="CM235" s="46">
        <f t="shared" si="208"/>
        <v>0.13753684560102808</v>
      </c>
      <c r="CN235" s="22"/>
    </row>
    <row r="236" spans="1:92">
      <c r="A236" s="42">
        <v>1540</v>
      </c>
      <c r="B236" s="22"/>
      <c r="C236" s="34">
        <v>3.39</v>
      </c>
      <c r="D236" s="34">
        <v>7.67</v>
      </c>
      <c r="E236" s="22"/>
      <c r="F236" s="34">
        <v>2.39</v>
      </c>
      <c r="G236" s="34">
        <v>3.15</v>
      </c>
      <c r="H236" s="34">
        <v>2.64</v>
      </c>
      <c r="I236" s="34">
        <v>0.24</v>
      </c>
      <c r="J236" s="34">
        <v>0.27</v>
      </c>
      <c r="K236" s="22"/>
      <c r="L236" s="22"/>
      <c r="M236" s="22"/>
      <c r="N236" s="22"/>
      <c r="O236" s="34">
        <v>1.79</v>
      </c>
      <c r="P236" s="22"/>
      <c r="Q236" s="22"/>
      <c r="R236" s="22"/>
      <c r="S236" s="22"/>
      <c r="T236" s="22"/>
      <c r="U236" s="22"/>
      <c r="V236" s="34">
        <v>0.18</v>
      </c>
      <c r="W236" s="34">
        <v>1.42</v>
      </c>
      <c r="X236" s="34">
        <v>1.01</v>
      </c>
      <c r="Y236" s="34">
        <v>2.29</v>
      </c>
      <c r="Z236" s="34">
        <v>0.42</v>
      </c>
      <c r="AA236" s="34">
        <v>0.08</v>
      </c>
      <c r="AB236" s="34">
        <v>8.75</v>
      </c>
      <c r="AC236" s="34">
        <v>6.89</v>
      </c>
      <c r="AD236" s="34">
        <v>2.72</v>
      </c>
      <c r="AE236" s="34">
        <v>0.59</v>
      </c>
      <c r="AF236" s="34"/>
      <c r="AG236" s="47">
        <f t="shared" si="218"/>
        <v>0.15255000000000002</v>
      </c>
      <c r="AH236" s="47">
        <f t="shared" si="219"/>
        <v>0.10755000000000001</v>
      </c>
      <c r="AI236" s="47">
        <f t="shared" si="220"/>
        <v>0.14174999999999999</v>
      </c>
      <c r="AJ236" s="47">
        <f t="shared" si="221"/>
        <v>0.1188</v>
      </c>
      <c r="AK236" s="47">
        <f t="shared" si="222"/>
        <v>0.34515000000000001</v>
      </c>
      <c r="AL236" s="46"/>
      <c r="AM236" s="47">
        <f t="shared" si="216"/>
        <v>39.375</v>
      </c>
      <c r="AN236" s="47">
        <f t="shared" si="216"/>
        <v>31.004999999999999</v>
      </c>
      <c r="AO236" s="47">
        <f t="shared" si="216"/>
        <v>12.24</v>
      </c>
      <c r="AP236" s="47">
        <f t="shared" si="177"/>
        <v>1.08</v>
      </c>
      <c r="AQ236" s="47">
        <f t="shared" si="178"/>
        <v>1.2150000000000001</v>
      </c>
      <c r="AR236" s="47">
        <f t="shared" si="179"/>
        <v>0</v>
      </c>
      <c r="AS236" s="47">
        <f t="shared" si="180"/>
        <v>0</v>
      </c>
      <c r="AT236" s="47">
        <f t="shared" si="181"/>
        <v>0</v>
      </c>
      <c r="AU236" s="47">
        <f t="shared" si="182"/>
        <v>0</v>
      </c>
      <c r="AV236" s="47">
        <f t="shared" si="183"/>
        <v>8.0549999999999997</v>
      </c>
      <c r="AW236" s="47">
        <f t="shared" si="184"/>
        <v>0</v>
      </c>
      <c r="AX236" s="47">
        <f t="shared" si="185"/>
        <v>0</v>
      </c>
      <c r="AY236" s="47">
        <f t="shared" si="186"/>
        <v>0.85499999999999998</v>
      </c>
      <c r="AZ236" s="47">
        <f t="shared" si="187"/>
        <v>0</v>
      </c>
      <c r="BA236" s="47">
        <f t="shared" si="188"/>
        <v>0</v>
      </c>
      <c r="BB236" s="47">
        <f t="shared" si="189"/>
        <v>0</v>
      </c>
      <c r="BC236" s="47">
        <f t="shared" si="190"/>
        <v>0.80999999999999994</v>
      </c>
      <c r="BD236" s="47">
        <f t="shared" si="191"/>
        <v>6.39</v>
      </c>
      <c r="BE236" s="47">
        <f t="shared" si="192"/>
        <v>4.5449999999999999</v>
      </c>
      <c r="BF236" s="47">
        <f t="shared" si="193"/>
        <v>0.10305</v>
      </c>
      <c r="BG236" s="47">
        <f t="shared" si="194"/>
        <v>1.89E-2</v>
      </c>
      <c r="BH236" s="47">
        <f t="shared" si="195"/>
        <v>0.36</v>
      </c>
      <c r="BI236" s="47">
        <v>0</v>
      </c>
      <c r="BJ236" s="47">
        <f t="shared" si="196"/>
        <v>2.6549999999999998</v>
      </c>
      <c r="BK236" s="22"/>
      <c r="BL236" s="47">
        <f t="shared" si="223"/>
        <v>0.34515000000000001</v>
      </c>
      <c r="BM236" s="47">
        <v>0.44</v>
      </c>
      <c r="BN236" s="47">
        <f t="shared" si="170"/>
        <v>1.08</v>
      </c>
      <c r="BO236" s="47">
        <v>2.6</v>
      </c>
      <c r="BP236" s="47">
        <f t="shared" si="206"/>
        <v>1.08</v>
      </c>
      <c r="BQ236" s="47">
        <v>0.04</v>
      </c>
      <c r="BR236" s="47">
        <v>0.22</v>
      </c>
      <c r="BS236" s="47">
        <v>5.5</v>
      </c>
      <c r="BT236" s="47">
        <f t="shared" si="201"/>
        <v>0</v>
      </c>
      <c r="BU236" s="47">
        <f t="shared" si="204"/>
        <v>8.0549999999999997</v>
      </c>
      <c r="BV236" s="47">
        <f t="shared" si="214"/>
        <v>0.36</v>
      </c>
      <c r="BW236" s="47">
        <f t="shared" si="202"/>
        <v>0.80999999999999994</v>
      </c>
      <c r="BX236" s="47">
        <f t="shared" si="215"/>
        <v>3.1446428571428573</v>
      </c>
      <c r="BY236" s="47">
        <f t="shared" si="197"/>
        <v>12.24</v>
      </c>
      <c r="BZ236" s="47">
        <f t="shared" si="217"/>
        <v>2.6549999999999998</v>
      </c>
      <c r="CA236" s="47">
        <f t="shared" si="203"/>
        <v>2.6</v>
      </c>
      <c r="CB236" s="47">
        <f t="shared" si="198"/>
        <v>5.5</v>
      </c>
      <c r="CC236" s="47">
        <f>BG236</f>
        <v>1.89E-2</v>
      </c>
      <c r="CD236" s="47">
        <f>BD236/1000</f>
        <v>6.3899999999999998E-3</v>
      </c>
      <c r="CE236" s="47">
        <f>BE236/1000</f>
        <v>4.5449999999999996E-3</v>
      </c>
      <c r="CF236" s="47">
        <f t="shared" si="199"/>
        <v>0.10305</v>
      </c>
      <c r="CG236" s="47">
        <f t="shared" si="166"/>
        <v>1.3607784431137724</v>
      </c>
      <c r="CH236" s="47">
        <f t="shared" si="200"/>
        <v>2.1394611727416799</v>
      </c>
      <c r="CI236" s="47">
        <v>0.19</v>
      </c>
      <c r="CJ236" s="46"/>
      <c r="CK236" s="47">
        <f t="shared" si="207"/>
        <v>0.60214269606118465</v>
      </c>
      <c r="CL236" s="46"/>
      <c r="CM236" s="46">
        <f t="shared" si="208"/>
        <v>0.1338094880135966</v>
      </c>
      <c r="CN236" s="22"/>
    </row>
    <row r="237" spans="1:92">
      <c r="A237" s="42">
        <v>1541</v>
      </c>
      <c r="B237" s="22"/>
      <c r="C237" s="34">
        <v>3.23</v>
      </c>
      <c r="D237" s="34">
        <v>7.67</v>
      </c>
      <c r="E237" s="22"/>
      <c r="F237" s="34">
        <v>2.52</v>
      </c>
      <c r="G237" s="34">
        <v>1.65</v>
      </c>
      <c r="H237" s="34">
        <v>1.42</v>
      </c>
      <c r="I237" s="34">
        <v>0.24</v>
      </c>
      <c r="J237" s="34">
        <v>0.27</v>
      </c>
      <c r="K237" s="22"/>
      <c r="L237" s="22"/>
      <c r="M237" s="22"/>
      <c r="N237" s="22"/>
      <c r="O237" s="34">
        <v>1.79</v>
      </c>
      <c r="P237" s="22"/>
      <c r="Q237" s="22"/>
      <c r="R237" s="22"/>
      <c r="S237" s="34">
        <v>0.04</v>
      </c>
      <c r="T237" s="22"/>
      <c r="U237" s="34">
        <v>0.57999999999999996</v>
      </c>
      <c r="V237" s="22"/>
      <c r="W237" s="22"/>
      <c r="X237" s="34">
        <v>0.77</v>
      </c>
      <c r="Y237" s="34">
        <v>1.93</v>
      </c>
      <c r="Z237" s="22"/>
      <c r="AA237" s="34">
        <v>0.08</v>
      </c>
      <c r="AB237" s="34">
        <v>8.75</v>
      </c>
      <c r="AC237" s="34">
        <v>6.89</v>
      </c>
      <c r="AD237" s="34">
        <v>2.72</v>
      </c>
      <c r="AE237" s="34">
        <v>0.59</v>
      </c>
      <c r="AF237" s="34"/>
      <c r="AG237" s="47">
        <f t="shared" si="218"/>
        <v>0.14535000000000001</v>
      </c>
      <c r="AH237" s="47">
        <f t="shared" si="219"/>
        <v>0.1134</v>
      </c>
      <c r="AI237" s="47">
        <f t="shared" si="220"/>
        <v>7.4249999999999997E-2</v>
      </c>
      <c r="AJ237" s="47">
        <f t="shared" si="221"/>
        <v>6.3899999999999998E-2</v>
      </c>
      <c r="AK237" s="47">
        <f t="shared" si="222"/>
        <v>0.34515000000000001</v>
      </c>
      <c r="AL237" s="46"/>
      <c r="AM237" s="47">
        <f t="shared" si="216"/>
        <v>39.375</v>
      </c>
      <c r="AN237" s="47">
        <f t="shared" si="216"/>
        <v>31.004999999999999</v>
      </c>
      <c r="AO237" s="47">
        <f t="shared" si="216"/>
        <v>12.24</v>
      </c>
      <c r="AP237" s="47">
        <f t="shared" si="177"/>
        <v>1.08</v>
      </c>
      <c r="AQ237" s="47">
        <f t="shared" si="178"/>
        <v>1.2150000000000001</v>
      </c>
      <c r="AR237" s="47">
        <f t="shared" si="179"/>
        <v>0</v>
      </c>
      <c r="AS237" s="47">
        <f t="shared" si="180"/>
        <v>0</v>
      </c>
      <c r="AT237" s="47">
        <f t="shared" si="181"/>
        <v>0</v>
      </c>
      <c r="AU237" s="47">
        <f t="shared" si="182"/>
        <v>0</v>
      </c>
      <c r="AV237" s="47">
        <f t="shared" si="183"/>
        <v>8.0549999999999997</v>
      </c>
      <c r="AW237" s="47">
        <f t="shared" si="184"/>
        <v>0</v>
      </c>
      <c r="AX237" s="47">
        <f t="shared" si="185"/>
        <v>0</v>
      </c>
      <c r="AY237" s="47">
        <f t="shared" si="186"/>
        <v>0.85499999999999998</v>
      </c>
      <c r="AZ237" s="47">
        <f t="shared" si="187"/>
        <v>0.18</v>
      </c>
      <c r="BA237" s="47">
        <f t="shared" si="188"/>
        <v>0</v>
      </c>
      <c r="BB237" s="47">
        <f t="shared" si="189"/>
        <v>2.61</v>
      </c>
      <c r="BC237" s="47">
        <f t="shared" si="190"/>
        <v>0</v>
      </c>
      <c r="BD237" s="47">
        <f t="shared" si="191"/>
        <v>0</v>
      </c>
      <c r="BE237" s="47">
        <f t="shared" si="192"/>
        <v>3.4649999999999999</v>
      </c>
      <c r="BF237" s="47">
        <f t="shared" si="193"/>
        <v>8.6850000000000011E-2</v>
      </c>
      <c r="BG237" s="47">
        <f t="shared" si="194"/>
        <v>0</v>
      </c>
      <c r="BH237" s="47">
        <f t="shared" si="195"/>
        <v>0.36</v>
      </c>
      <c r="BI237" s="47">
        <v>0</v>
      </c>
      <c r="BJ237" s="47">
        <f t="shared" si="196"/>
        <v>2.6549999999999998</v>
      </c>
      <c r="BK237" s="22"/>
      <c r="BL237" s="47">
        <f t="shared" si="223"/>
        <v>0.34515000000000001</v>
      </c>
      <c r="BM237" s="47">
        <v>0.44</v>
      </c>
      <c r="BN237" s="47">
        <f t="shared" si="170"/>
        <v>1.08</v>
      </c>
      <c r="BO237" s="47">
        <f>BB237</f>
        <v>2.61</v>
      </c>
      <c r="BP237" s="47">
        <f t="shared" si="206"/>
        <v>1.08</v>
      </c>
      <c r="BQ237" s="47">
        <v>0.04</v>
      </c>
      <c r="BR237" s="47">
        <v>0.22</v>
      </c>
      <c r="BS237" s="47">
        <v>5.5</v>
      </c>
      <c r="BT237" s="47">
        <f t="shared" si="201"/>
        <v>0</v>
      </c>
      <c r="BU237" s="47">
        <f t="shared" si="204"/>
        <v>8.0549999999999997</v>
      </c>
      <c r="BV237" s="47">
        <f t="shared" si="214"/>
        <v>0.36</v>
      </c>
      <c r="BW237" s="47">
        <f t="shared" si="202"/>
        <v>0</v>
      </c>
      <c r="BX237" s="47">
        <f t="shared" si="215"/>
        <v>3.1592857142857147</v>
      </c>
      <c r="BY237" s="47">
        <f t="shared" si="197"/>
        <v>12.24</v>
      </c>
      <c r="BZ237" s="47">
        <f t="shared" si="217"/>
        <v>2.6549999999999998</v>
      </c>
      <c r="CA237" s="47">
        <f t="shared" si="203"/>
        <v>2.61</v>
      </c>
      <c r="CB237" s="47">
        <f t="shared" si="198"/>
        <v>5.5</v>
      </c>
      <c r="CC237" s="47">
        <v>1.7999999999999999E-2</v>
      </c>
      <c r="CD237" s="47">
        <v>6.0000000000000001E-3</v>
      </c>
      <c r="CE237" s="47">
        <f>BE237/1000</f>
        <v>3.4649999999999998E-3</v>
      </c>
      <c r="CF237" s="47">
        <f t="shared" si="199"/>
        <v>8.6850000000000011E-2</v>
      </c>
      <c r="CG237" s="47">
        <f t="shared" si="166"/>
        <v>1.0374251497005988</v>
      </c>
      <c r="CH237" s="47">
        <f t="shared" si="200"/>
        <v>2.0375820692777906</v>
      </c>
      <c r="CI237" s="47">
        <v>0.19</v>
      </c>
      <c r="CJ237" s="46"/>
      <c r="CK237" s="47">
        <f t="shared" si="207"/>
        <v>0.59852568114356186</v>
      </c>
      <c r="CL237" s="46"/>
      <c r="CM237" s="46">
        <f t="shared" si="208"/>
        <v>0.13300570692079153</v>
      </c>
      <c r="CN237" s="22"/>
    </row>
    <row r="238" spans="1:92">
      <c r="A238" s="42">
        <v>1542</v>
      </c>
      <c r="B238" s="22"/>
      <c r="C238" s="34">
        <v>2.76</v>
      </c>
      <c r="D238" s="34">
        <v>7</v>
      </c>
      <c r="E238" s="22"/>
      <c r="F238" s="34">
        <v>2.48</v>
      </c>
      <c r="G238" s="34">
        <v>1.85</v>
      </c>
      <c r="H238" s="34">
        <v>1.64</v>
      </c>
      <c r="I238" s="34">
        <v>0.24</v>
      </c>
      <c r="J238" s="34">
        <v>0.27</v>
      </c>
      <c r="K238" s="22"/>
      <c r="L238" s="22"/>
      <c r="M238" s="22"/>
      <c r="N238" s="22"/>
      <c r="O238" s="34">
        <v>1.79</v>
      </c>
      <c r="P238" s="22"/>
      <c r="Q238" s="22"/>
      <c r="R238" s="22"/>
      <c r="S238" s="22"/>
      <c r="T238" s="22"/>
      <c r="U238" s="22"/>
      <c r="V238" s="34">
        <v>0.09</v>
      </c>
      <c r="W238" s="22"/>
      <c r="X238" s="22"/>
      <c r="Y238" s="22"/>
      <c r="Z238" s="22"/>
      <c r="AA238" s="34">
        <v>0.08</v>
      </c>
      <c r="AB238" s="34">
        <v>8.75</v>
      </c>
      <c r="AC238" s="34">
        <v>6.89</v>
      </c>
      <c r="AD238" s="34">
        <v>2.72</v>
      </c>
      <c r="AE238" s="34">
        <v>0.59</v>
      </c>
      <c r="AF238" s="34"/>
      <c r="AG238" s="47">
        <f t="shared" si="218"/>
        <v>0.12419999999999998</v>
      </c>
      <c r="AH238" s="47">
        <f t="shared" si="219"/>
        <v>0.1116</v>
      </c>
      <c r="AI238" s="47">
        <f t="shared" si="220"/>
        <v>8.3250000000000005E-2</v>
      </c>
      <c r="AJ238" s="47">
        <f t="shared" si="221"/>
        <v>7.3800000000000004E-2</v>
      </c>
      <c r="AK238" s="47">
        <f t="shared" si="222"/>
        <v>0.315</v>
      </c>
      <c r="AL238" s="46"/>
      <c r="AM238" s="47">
        <f t="shared" si="216"/>
        <v>39.375</v>
      </c>
      <c r="AN238" s="47">
        <f t="shared" si="216"/>
        <v>31.004999999999999</v>
      </c>
      <c r="AO238" s="47">
        <f t="shared" si="216"/>
        <v>12.24</v>
      </c>
      <c r="AP238" s="47">
        <f t="shared" si="177"/>
        <v>1.08</v>
      </c>
      <c r="AQ238" s="47">
        <f t="shared" si="178"/>
        <v>1.2150000000000001</v>
      </c>
      <c r="AR238" s="47">
        <f t="shared" si="179"/>
        <v>0</v>
      </c>
      <c r="AS238" s="47">
        <f t="shared" si="180"/>
        <v>0</v>
      </c>
      <c r="AT238" s="47">
        <f t="shared" si="181"/>
        <v>0</v>
      </c>
      <c r="AU238" s="47">
        <f t="shared" si="182"/>
        <v>0</v>
      </c>
      <c r="AV238" s="47">
        <f t="shared" si="183"/>
        <v>8.0549999999999997</v>
      </c>
      <c r="AW238" s="47">
        <f t="shared" si="184"/>
        <v>0</v>
      </c>
      <c r="AX238" s="47">
        <f t="shared" si="185"/>
        <v>0</v>
      </c>
      <c r="AY238" s="47">
        <f t="shared" si="186"/>
        <v>0.85499999999999998</v>
      </c>
      <c r="AZ238" s="47">
        <f t="shared" si="187"/>
        <v>0</v>
      </c>
      <c r="BA238" s="47">
        <f t="shared" si="188"/>
        <v>0</v>
      </c>
      <c r="BB238" s="47">
        <f t="shared" si="189"/>
        <v>0</v>
      </c>
      <c r="BC238" s="47">
        <f t="shared" si="190"/>
        <v>0.40499999999999997</v>
      </c>
      <c r="BD238" s="47">
        <f t="shared" si="191"/>
        <v>0</v>
      </c>
      <c r="BE238" s="47">
        <f t="shared" si="192"/>
        <v>0</v>
      </c>
      <c r="BF238" s="47">
        <f t="shared" si="193"/>
        <v>0</v>
      </c>
      <c r="BG238" s="47">
        <f t="shared" si="194"/>
        <v>0</v>
      </c>
      <c r="BH238" s="47">
        <f t="shared" si="195"/>
        <v>0.36</v>
      </c>
      <c r="BI238" s="47">
        <v>0</v>
      </c>
      <c r="BJ238" s="47">
        <f t="shared" si="196"/>
        <v>2.6549999999999998</v>
      </c>
      <c r="BK238" s="22"/>
      <c r="BL238" s="47">
        <f t="shared" si="223"/>
        <v>0.315</v>
      </c>
      <c r="BM238" s="47">
        <v>0.44</v>
      </c>
      <c r="BN238" s="47">
        <f t="shared" si="170"/>
        <v>1.08</v>
      </c>
      <c r="BO238" s="47">
        <v>2.6</v>
      </c>
      <c r="BP238" s="47">
        <f t="shared" si="206"/>
        <v>1.08</v>
      </c>
      <c r="BQ238" s="47">
        <v>0.04</v>
      </c>
      <c r="BR238" s="47">
        <v>0.22</v>
      </c>
      <c r="BS238" s="47">
        <v>5.5</v>
      </c>
      <c r="BT238" s="47">
        <f t="shared" si="201"/>
        <v>0</v>
      </c>
      <c r="BU238" s="47">
        <f t="shared" si="204"/>
        <v>8.0549999999999997</v>
      </c>
      <c r="BV238" s="47">
        <f t="shared" si="214"/>
        <v>0.36</v>
      </c>
      <c r="BW238" s="47">
        <f t="shared" si="202"/>
        <v>0.40499999999999997</v>
      </c>
      <c r="BX238" s="47">
        <f t="shared" si="215"/>
        <v>3.1739285714285717</v>
      </c>
      <c r="BY238" s="47">
        <f t="shared" si="197"/>
        <v>12.24</v>
      </c>
      <c r="BZ238" s="47">
        <f t="shared" si="217"/>
        <v>2.6549999999999998</v>
      </c>
      <c r="CA238" s="47">
        <f t="shared" si="203"/>
        <v>2.6</v>
      </c>
      <c r="CB238" s="47">
        <f t="shared" si="198"/>
        <v>5.5</v>
      </c>
      <c r="CC238" s="47">
        <v>1.7999999999999999E-2</v>
      </c>
      <c r="CD238" s="47">
        <v>6.0000000000000001E-3</v>
      </c>
      <c r="CE238" s="47">
        <v>3.8999999999999998E-3</v>
      </c>
      <c r="CF238" s="47">
        <f t="shared" si="199"/>
        <v>0</v>
      </c>
      <c r="CG238" s="47">
        <f t="shared" si="166"/>
        <v>1.1676646706586826</v>
      </c>
      <c r="CH238" s="47">
        <f t="shared" si="200"/>
        <v>2.0375820692777906</v>
      </c>
      <c r="CI238" s="47">
        <v>0.19</v>
      </c>
      <c r="CJ238" s="46"/>
      <c r="CK238" s="47">
        <f t="shared" si="207"/>
        <v>0.58677334219879163</v>
      </c>
      <c r="CL238" s="46"/>
      <c r="CM238" s="46">
        <f t="shared" si="208"/>
        <v>0.13039407604417591</v>
      </c>
      <c r="CN238" s="22"/>
    </row>
    <row r="239" spans="1:92">
      <c r="A239" s="42">
        <v>1543</v>
      </c>
      <c r="B239" s="22"/>
      <c r="C239" s="34">
        <v>6.38</v>
      </c>
      <c r="D239" s="34">
        <v>12.67</v>
      </c>
      <c r="E239" s="22"/>
      <c r="F239" s="34">
        <v>4.1399999999999997</v>
      </c>
      <c r="G239" s="34">
        <v>3.31</v>
      </c>
      <c r="H239" s="34">
        <v>2.16</v>
      </c>
      <c r="I239" s="34">
        <v>0.24</v>
      </c>
      <c r="J239" s="34">
        <v>0.27</v>
      </c>
      <c r="K239" s="22"/>
      <c r="L239" s="22"/>
      <c r="M239" s="22"/>
      <c r="N239" s="22"/>
      <c r="O239" s="34">
        <v>1.79</v>
      </c>
      <c r="P239" s="22"/>
      <c r="Q239" s="22"/>
      <c r="R239" s="22"/>
      <c r="S239" s="22"/>
      <c r="T239" s="22"/>
      <c r="U239" s="22"/>
      <c r="V239" s="34">
        <v>2.06</v>
      </c>
      <c r="W239" s="22"/>
      <c r="X239" s="22"/>
      <c r="Y239" s="34">
        <v>2.2000000000000002</v>
      </c>
      <c r="Z239" s="22"/>
      <c r="AA239" s="34">
        <v>0.08</v>
      </c>
      <c r="AB239" s="34">
        <v>8.75</v>
      </c>
      <c r="AC239" s="34">
        <v>6.89</v>
      </c>
      <c r="AD239" s="34">
        <v>2.72</v>
      </c>
      <c r="AE239" s="34">
        <v>0.59</v>
      </c>
      <c r="AF239" s="34"/>
      <c r="AG239" s="47">
        <f t="shared" si="218"/>
        <v>0.28710000000000002</v>
      </c>
      <c r="AH239" s="47">
        <f t="shared" si="219"/>
        <v>0.18629999999999999</v>
      </c>
      <c r="AI239" s="47">
        <f t="shared" si="220"/>
        <v>0.14895</v>
      </c>
      <c r="AJ239" s="47">
        <f t="shared" si="221"/>
        <v>9.7200000000000009E-2</v>
      </c>
      <c r="AK239" s="47">
        <f t="shared" si="222"/>
        <v>0.57015000000000005</v>
      </c>
      <c r="AL239" s="46"/>
      <c r="AM239" s="47">
        <f t="shared" si="216"/>
        <v>39.375</v>
      </c>
      <c r="AN239" s="47">
        <f t="shared" si="216"/>
        <v>31.004999999999999</v>
      </c>
      <c r="AO239" s="47">
        <f t="shared" si="216"/>
        <v>12.24</v>
      </c>
      <c r="AP239" s="47">
        <f t="shared" si="177"/>
        <v>1.08</v>
      </c>
      <c r="AQ239" s="47">
        <f t="shared" si="178"/>
        <v>1.2150000000000001</v>
      </c>
      <c r="AR239" s="47">
        <f t="shared" si="179"/>
        <v>0</v>
      </c>
      <c r="AS239" s="47">
        <f t="shared" si="180"/>
        <v>0</v>
      </c>
      <c r="AT239" s="47">
        <f t="shared" si="181"/>
        <v>0</v>
      </c>
      <c r="AU239" s="47">
        <f t="shared" si="182"/>
        <v>0</v>
      </c>
      <c r="AV239" s="47">
        <f t="shared" si="183"/>
        <v>8.0549999999999997</v>
      </c>
      <c r="AW239" s="47">
        <f t="shared" si="184"/>
        <v>0</v>
      </c>
      <c r="AX239" s="47">
        <f t="shared" si="185"/>
        <v>0</v>
      </c>
      <c r="AY239" s="47">
        <f t="shared" si="186"/>
        <v>0.85499999999999998</v>
      </c>
      <c r="AZ239" s="47">
        <f t="shared" si="187"/>
        <v>0</v>
      </c>
      <c r="BA239" s="47">
        <f t="shared" si="188"/>
        <v>0</v>
      </c>
      <c r="BB239" s="47">
        <f t="shared" si="189"/>
        <v>0</v>
      </c>
      <c r="BC239" s="47">
        <f t="shared" si="190"/>
        <v>9.27</v>
      </c>
      <c r="BD239" s="47">
        <f t="shared" si="191"/>
        <v>0</v>
      </c>
      <c r="BE239" s="47">
        <f t="shared" si="192"/>
        <v>0</v>
      </c>
      <c r="BF239" s="47">
        <f t="shared" si="193"/>
        <v>9.9000000000000005E-2</v>
      </c>
      <c r="BG239" s="47">
        <f t="shared" si="194"/>
        <v>0</v>
      </c>
      <c r="BH239" s="47">
        <f t="shared" si="195"/>
        <v>0.36</v>
      </c>
      <c r="BI239" s="47">
        <v>0</v>
      </c>
      <c r="BJ239" s="47">
        <f t="shared" si="196"/>
        <v>2.6549999999999998</v>
      </c>
      <c r="BK239" s="22"/>
      <c r="BL239" s="47">
        <f t="shared" si="223"/>
        <v>0.57015000000000005</v>
      </c>
      <c r="BM239" s="47">
        <v>0.44</v>
      </c>
      <c r="BN239" s="47">
        <f t="shared" si="170"/>
        <v>1.08</v>
      </c>
      <c r="BO239" s="47">
        <v>2.6</v>
      </c>
      <c r="BP239" s="47">
        <f t="shared" si="206"/>
        <v>1.08</v>
      </c>
      <c r="BQ239" s="47">
        <v>0.04</v>
      </c>
      <c r="BR239" s="47">
        <v>0.22</v>
      </c>
      <c r="BS239" s="47">
        <v>5.5</v>
      </c>
      <c r="BT239" s="47">
        <f t="shared" si="201"/>
        <v>0</v>
      </c>
      <c r="BU239" s="47">
        <f t="shared" si="204"/>
        <v>8.0549999999999997</v>
      </c>
      <c r="BV239" s="47">
        <f t="shared" si="214"/>
        <v>0.36</v>
      </c>
      <c r="BW239" s="47">
        <f t="shared" si="202"/>
        <v>9.27</v>
      </c>
      <c r="BX239" s="47">
        <f t="shared" si="215"/>
        <v>3.1885714285714286</v>
      </c>
      <c r="BY239" s="47">
        <f t="shared" si="197"/>
        <v>12.24</v>
      </c>
      <c r="BZ239" s="47">
        <f t="shared" si="217"/>
        <v>2.6549999999999998</v>
      </c>
      <c r="CA239" s="47">
        <f t="shared" si="203"/>
        <v>2.6</v>
      </c>
      <c r="CB239" s="47">
        <f t="shared" si="198"/>
        <v>5.5</v>
      </c>
      <c r="CC239" s="47">
        <v>1.7999999999999999E-2</v>
      </c>
      <c r="CD239" s="47">
        <v>6.0000000000000001E-3</v>
      </c>
      <c r="CE239" s="47">
        <v>3.8999999999999998E-3</v>
      </c>
      <c r="CF239" s="47">
        <f t="shared" si="199"/>
        <v>9.9000000000000005E-2</v>
      </c>
      <c r="CG239" s="47">
        <f t="shared" si="166"/>
        <v>1.1676646706586826</v>
      </c>
      <c r="CH239" s="47">
        <f t="shared" si="200"/>
        <v>2.0375820692777906</v>
      </c>
      <c r="CI239" s="47">
        <v>0.19</v>
      </c>
      <c r="CJ239" s="46"/>
      <c r="CK239" s="47">
        <f t="shared" si="207"/>
        <v>0.69878951300445769</v>
      </c>
      <c r="CL239" s="46"/>
      <c r="CM239" s="46">
        <f t="shared" si="208"/>
        <v>0.15528655844543504</v>
      </c>
      <c r="CN239" s="22"/>
    </row>
    <row r="240" spans="1:92">
      <c r="A240" s="42">
        <v>1544</v>
      </c>
      <c r="B240" s="22"/>
      <c r="C240" s="34">
        <v>6.78</v>
      </c>
      <c r="D240" s="34">
        <v>13.4</v>
      </c>
      <c r="E240" s="22"/>
      <c r="F240" s="34">
        <v>5.91</v>
      </c>
      <c r="G240" s="34">
        <v>4.0599999999999996</v>
      </c>
      <c r="H240" s="34">
        <v>2.64</v>
      </c>
      <c r="I240" s="34">
        <v>0.24</v>
      </c>
      <c r="J240" s="34">
        <v>0.27</v>
      </c>
      <c r="K240" s="22"/>
      <c r="L240" s="22"/>
      <c r="M240" s="22"/>
      <c r="N240" s="22"/>
      <c r="O240" s="34">
        <v>1.79</v>
      </c>
      <c r="P240" s="22"/>
      <c r="Q240" s="22"/>
      <c r="R240" s="22"/>
      <c r="S240" s="22"/>
      <c r="T240" s="34">
        <v>0.92</v>
      </c>
      <c r="U240" s="34">
        <v>0.57999999999999996</v>
      </c>
      <c r="V240" s="22"/>
      <c r="W240" s="34">
        <v>1.24</v>
      </c>
      <c r="X240" s="34">
        <v>0.97</v>
      </c>
      <c r="Y240" s="34">
        <v>1.79</v>
      </c>
      <c r="Z240" s="34">
        <v>0.43</v>
      </c>
      <c r="AA240" s="34">
        <v>0.08</v>
      </c>
      <c r="AB240" s="34">
        <v>8.75</v>
      </c>
      <c r="AC240" s="34">
        <v>6.89</v>
      </c>
      <c r="AD240" s="34">
        <v>2.72</v>
      </c>
      <c r="AE240" s="34">
        <v>0.59</v>
      </c>
      <c r="AF240" s="34"/>
      <c r="AG240" s="47">
        <f t="shared" si="218"/>
        <v>0.30510000000000004</v>
      </c>
      <c r="AH240" s="47">
        <f t="shared" si="219"/>
        <v>0.26594999999999996</v>
      </c>
      <c r="AI240" s="47">
        <f t="shared" si="220"/>
        <v>0.1827</v>
      </c>
      <c r="AJ240" s="47">
        <f t="shared" si="221"/>
        <v>0.1188</v>
      </c>
      <c r="AK240" s="47">
        <f t="shared" si="222"/>
        <v>0.60300000000000009</v>
      </c>
      <c r="AL240" s="46"/>
      <c r="AM240" s="47">
        <f t="shared" si="216"/>
        <v>39.375</v>
      </c>
      <c r="AN240" s="47">
        <f t="shared" si="216"/>
        <v>31.004999999999999</v>
      </c>
      <c r="AO240" s="47">
        <f t="shared" si="216"/>
        <v>12.24</v>
      </c>
      <c r="AP240" s="47">
        <f t="shared" si="177"/>
        <v>1.08</v>
      </c>
      <c r="AQ240" s="47">
        <f t="shared" si="178"/>
        <v>1.2150000000000001</v>
      </c>
      <c r="AR240" s="47">
        <f t="shared" si="179"/>
        <v>0</v>
      </c>
      <c r="AS240" s="47">
        <f t="shared" si="180"/>
        <v>0</v>
      </c>
      <c r="AT240" s="47">
        <f t="shared" si="181"/>
        <v>0</v>
      </c>
      <c r="AU240" s="47">
        <f t="shared" si="182"/>
        <v>0</v>
      </c>
      <c r="AV240" s="47">
        <f t="shared" si="183"/>
        <v>8.0549999999999997</v>
      </c>
      <c r="AW240" s="47">
        <f t="shared" si="184"/>
        <v>0</v>
      </c>
      <c r="AX240" s="47">
        <f t="shared" si="185"/>
        <v>0</v>
      </c>
      <c r="AY240" s="47">
        <f t="shared" si="186"/>
        <v>0.85499999999999998</v>
      </c>
      <c r="AZ240" s="47">
        <f t="shared" si="187"/>
        <v>0</v>
      </c>
      <c r="BA240" s="47">
        <f t="shared" si="188"/>
        <v>4.1400000000000006E-2</v>
      </c>
      <c r="BB240" s="47">
        <f t="shared" si="189"/>
        <v>2.61</v>
      </c>
      <c r="BC240" s="47">
        <f t="shared" si="190"/>
        <v>0</v>
      </c>
      <c r="BD240" s="47">
        <f t="shared" si="191"/>
        <v>5.58</v>
      </c>
      <c r="BE240" s="47">
        <f t="shared" si="192"/>
        <v>4.3650000000000002</v>
      </c>
      <c r="BF240" s="47">
        <f t="shared" si="193"/>
        <v>8.0549999999999997E-2</v>
      </c>
      <c r="BG240" s="47">
        <f t="shared" si="194"/>
        <v>1.9349999999999999E-2</v>
      </c>
      <c r="BH240" s="47">
        <f t="shared" si="195"/>
        <v>0.36</v>
      </c>
      <c r="BI240" s="47">
        <v>0</v>
      </c>
      <c r="BJ240" s="47">
        <f t="shared" si="196"/>
        <v>2.6549999999999998</v>
      </c>
      <c r="BK240" s="22"/>
      <c r="BL240" s="47">
        <f t="shared" si="223"/>
        <v>0.60300000000000009</v>
      </c>
      <c r="BM240" s="47">
        <v>0.44</v>
      </c>
      <c r="BN240" s="47">
        <f t="shared" si="170"/>
        <v>1.08</v>
      </c>
      <c r="BO240" s="47">
        <f>BB240</f>
        <v>2.61</v>
      </c>
      <c r="BP240" s="47">
        <f t="shared" si="206"/>
        <v>1.08</v>
      </c>
      <c r="BQ240" s="47">
        <f>BA240</f>
        <v>4.1400000000000006E-2</v>
      </c>
      <c r="BR240" s="47">
        <v>0.22</v>
      </c>
      <c r="BS240" s="47">
        <v>5.5</v>
      </c>
      <c r="BT240" s="47">
        <f t="shared" si="201"/>
        <v>0</v>
      </c>
      <c r="BU240" s="47">
        <f t="shared" si="204"/>
        <v>8.0549999999999997</v>
      </c>
      <c r="BV240" s="47">
        <f t="shared" si="214"/>
        <v>0.36</v>
      </c>
      <c r="BW240" s="47">
        <f t="shared" si="202"/>
        <v>0</v>
      </c>
      <c r="BX240" s="47">
        <f t="shared" si="215"/>
        <v>3.203214285714286</v>
      </c>
      <c r="BY240" s="47">
        <f t="shared" si="197"/>
        <v>12.24</v>
      </c>
      <c r="BZ240" s="47">
        <f t="shared" si="217"/>
        <v>2.6549999999999998</v>
      </c>
      <c r="CA240" s="47">
        <f t="shared" si="203"/>
        <v>2.61</v>
      </c>
      <c r="CB240" s="47">
        <f t="shared" si="198"/>
        <v>5.5</v>
      </c>
      <c r="CC240" s="47">
        <f>BG240</f>
        <v>1.9349999999999999E-2</v>
      </c>
      <c r="CD240" s="47">
        <f>BD240/1000</f>
        <v>5.5799999999999999E-3</v>
      </c>
      <c r="CE240" s="47">
        <f>BE240/1000</f>
        <v>4.365E-3</v>
      </c>
      <c r="CF240" s="47">
        <f t="shared" si="199"/>
        <v>8.0549999999999997E-2</v>
      </c>
      <c r="CG240" s="47">
        <f t="shared" si="166"/>
        <v>1.3068862275449102</v>
      </c>
      <c r="CH240" s="47">
        <f t="shared" si="200"/>
        <v>2.1904007244736245</v>
      </c>
      <c r="CI240" s="47">
        <v>0.19</v>
      </c>
      <c r="CJ240" s="46"/>
      <c r="CK240" s="47">
        <f t="shared" si="207"/>
        <v>0.71533253438214883</v>
      </c>
      <c r="CL240" s="46"/>
      <c r="CM240" s="46">
        <f t="shared" si="208"/>
        <v>0.15896278541825529</v>
      </c>
      <c r="CN240" s="22"/>
    </row>
    <row r="241" spans="1:92">
      <c r="A241" s="42">
        <v>1545</v>
      </c>
      <c r="B241" s="22"/>
      <c r="C241" s="34">
        <v>7.57</v>
      </c>
      <c r="D241" s="34">
        <v>14.2</v>
      </c>
      <c r="E241" s="22"/>
      <c r="F241" s="34">
        <v>6.15</v>
      </c>
      <c r="G241" s="34">
        <v>3.94</v>
      </c>
      <c r="H241" s="34">
        <v>2.84</v>
      </c>
      <c r="I241" s="34">
        <v>0.24</v>
      </c>
      <c r="J241" s="34">
        <v>0.27</v>
      </c>
      <c r="K241" s="34">
        <v>4.4999999999999998E-2</v>
      </c>
      <c r="L241" s="22"/>
      <c r="M241" s="22"/>
      <c r="N241" s="22"/>
      <c r="O241" s="34">
        <v>1.79</v>
      </c>
      <c r="P241" s="22"/>
      <c r="Q241" s="22"/>
      <c r="R241" s="22"/>
      <c r="S241" s="22"/>
      <c r="T241" s="22"/>
      <c r="U241" s="22"/>
      <c r="V241" s="34">
        <v>0.18</v>
      </c>
      <c r="W241" s="22"/>
      <c r="X241" s="22"/>
      <c r="Y241" s="34">
        <v>2.2000000000000002</v>
      </c>
      <c r="Z241" s="22"/>
      <c r="AA241" s="34">
        <v>0.08</v>
      </c>
      <c r="AB241" s="34">
        <v>8.75</v>
      </c>
      <c r="AC241" s="34">
        <v>6.89</v>
      </c>
      <c r="AD241" s="34">
        <v>2.72</v>
      </c>
      <c r="AE241" s="34">
        <v>0.59</v>
      </c>
      <c r="AF241" s="34"/>
      <c r="AG241" s="47">
        <f t="shared" si="218"/>
        <v>0.34064999999999995</v>
      </c>
      <c r="AH241" s="47">
        <f t="shared" si="219"/>
        <v>0.27675</v>
      </c>
      <c r="AI241" s="47">
        <f t="shared" si="220"/>
        <v>0.17730000000000001</v>
      </c>
      <c r="AJ241" s="47">
        <f t="shared" si="221"/>
        <v>0.1278</v>
      </c>
      <c r="AK241" s="47">
        <f t="shared" si="222"/>
        <v>0.63900000000000001</v>
      </c>
      <c r="AL241" s="46"/>
      <c r="AM241" s="47">
        <f t="shared" si="216"/>
        <v>39.375</v>
      </c>
      <c r="AN241" s="47">
        <f t="shared" si="216"/>
        <v>31.004999999999999</v>
      </c>
      <c r="AO241" s="47">
        <f t="shared" si="216"/>
        <v>12.24</v>
      </c>
      <c r="AP241" s="47">
        <f t="shared" si="177"/>
        <v>1.08</v>
      </c>
      <c r="AQ241" s="47">
        <f t="shared" si="178"/>
        <v>1.2150000000000001</v>
      </c>
      <c r="AR241" s="47">
        <f t="shared" si="179"/>
        <v>0.20249999999999999</v>
      </c>
      <c r="AS241" s="47">
        <f t="shared" si="180"/>
        <v>0</v>
      </c>
      <c r="AT241" s="47">
        <f t="shared" si="181"/>
        <v>0</v>
      </c>
      <c r="AU241" s="47">
        <f t="shared" si="182"/>
        <v>0</v>
      </c>
      <c r="AV241" s="47">
        <f t="shared" si="183"/>
        <v>8.0549999999999997</v>
      </c>
      <c r="AW241" s="47">
        <f t="shared" si="184"/>
        <v>0</v>
      </c>
      <c r="AX241" s="47">
        <f t="shared" si="185"/>
        <v>0</v>
      </c>
      <c r="AY241" s="47">
        <f t="shared" si="186"/>
        <v>0.85499999999999998</v>
      </c>
      <c r="AZ241" s="47">
        <f t="shared" si="187"/>
        <v>0</v>
      </c>
      <c r="BA241" s="47">
        <f t="shared" si="188"/>
        <v>0</v>
      </c>
      <c r="BB241" s="47">
        <f t="shared" si="189"/>
        <v>0</v>
      </c>
      <c r="BC241" s="47">
        <f t="shared" si="190"/>
        <v>0.80999999999999994</v>
      </c>
      <c r="BD241" s="47">
        <f t="shared" si="191"/>
        <v>0</v>
      </c>
      <c r="BE241" s="47">
        <f t="shared" si="192"/>
        <v>0</v>
      </c>
      <c r="BF241" s="47">
        <f t="shared" si="193"/>
        <v>9.9000000000000005E-2</v>
      </c>
      <c r="BG241" s="47">
        <f t="shared" si="194"/>
        <v>0</v>
      </c>
      <c r="BH241" s="47">
        <f t="shared" si="195"/>
        <v>0.36</v>
      </c>
      <c r="BI241" s="47">
        <v>0</v>
      </c>
      <c r="BJ241" s="47">
        <f t="shared" si="196"/>
        <v>2.6549999999999998</v>
      </c>
      <c r="BK241" s="22"/>
      <c r="BL241" s="47">
        <f t="shared" si="223"/>
        <v>0.63900000000000001</v>
      </c>
      <c r="BM241" s="47">
        <v>0.44</v>
      </c>
      <c r="BN241" s="47">
        <f t="shared" si="170"/>
        <v>1.08</v>
      </c>
      <c r="BO241" s="47">
        <v>3</v>
      </c>
      <c r="BP241" s="47">
        <f t="shared" si="206"/>
        <v>1.08</v>
      </c>
      <c r="BQ241" s="47">
        <v>0.06</v>
      </c>
      <c r="BR241" s="47">
        <f>AR241</f>
        <v>0.20249999999999999</v>
      </c>
      <c r="BS241" s="47">
        <v>5.5</v>
      </c>
      <c r="BT241" s="47">
        <f t="shared" si="201"/>
        <v>0</v>
      </c>
      <c r="BU241" s="47">
        <f t="shared" si="204"/>
        <v>8.0549999999999997</v>
      </c>
      <c r="BV241" s="47">
        <f t="shared" si="214"/>
        <v>0.36</v>
      </c>
      <c r="BW241" s="47">
        <f t="shared" si="202"/>
        <v>0.80999999999999994</v>
      </c>
      <c r="BX241" s="47">
        <f t="shared" si="215"/>
        <v>3.2178571428571434</v>
      </c>
      <c r="BY241" s="47">
        <f t="shared" si="197"/>
        <v>12.24</v>
      </c>
      <c r="BZ241" s="47">
        <f t="shared" si="217"/>
        <v>2.6549999999999998</v>
      </c>
      <c r="CA241" s="47">
        <f t="shared" si="203"/>
        <v>3</v>
      </c>
      <c r="CB241" s="47">
        <f t="shared" si="198"/>
        <v>5.5</v>
      </c>
      <c r="CC241" s="47">
        <v>1.7999999999999999E-2</v>
      </c>
      <c r="CD241" s="47">
        <v>6.1999999999999998E-3</v>
      </c>
      <c r="CE241" s="47">
        <v>4.8999999999999998E-3</v>
      </c>
      <c r="CF241" s="47">
        <f t="shared" si="199"/>
        <v>9.9000000000000005E-2</v>
      </c>
      <c r="CG241" s="47">
        <f t="shared" ref="CG241:CG304" si="224">1000*CE241/3.34</f>
        <v>1.467065868263473</v>
      </c>
      <c r="CH241" s="47">
        <f t="shared" si="200"/>
        <v>2.0375820692777906</v>
      </c>
      <c r="CI241" s="47">
        <v>0.19</v>
      </c>
      <c r="CJ241" s="46"/>
      <c r="CK241" s="47">
        <f t="shared" si="207"/>
        <v>0.74280952508662801</v>
      </c>
      <c r="CL241" s="46"/>
      <c r="CM241" s="46">
        <f t="shared" si="208"/>
        <v>0.16506878335258401</v>
      </c>
      <c r="CN241" s="22"/>
    </row>
    <row r="242" spans="1:92">
      <c r="A242" s="42">
        <v>1546</v>
      </c>
      <c r="B242" s="22"/>
      <c r="C242" s="34">
        <v>6.96</v>
      </c>
      <c r="D242" s="34">
        <v>13.4</v>
      </c>
      <c r="E242" s="22"/>
      <c r="F242" s="34">
        <v>5.64</v>
      </c>
      <c r="G242" s="34">
        <v>2.09</v>
      </c>
      <c r="H242" s="34">
        <v>2</v>
      </c>
      <c r="I242" s="34">
        <v>0.24</v>
      </c>
      <c r="J242" s="34">
        <v>0.27</v>
      </c>
      <c r="K242" s="22"/>
      <c r="L242" s="22"/>
      <c r="M242" s="22"/>
      <c r="N242" s="22"/>
      <c r="O242" s="34">
        <v>1.79</v>
      </c>
      <c r="P242" s="22"/>
      <c r="Q242" s="22"/>
      <c r="R242" s="22"/>
      <c r="S242" s="22"/>
      <c r="T242" s="22"/>
      <c r="U242" s="34">
        <v>0.71</v>
      </c>
      <c r="V242" s="22"/>
      <c r="W242" s="22"/>
      <c r="X242" s="22"/>
      <c r="Y242" s="34">
        <v>1.8</v>
      </c>
      <c r="Z242" s="22"/>
      <c r="AA242" s="34">
        <v>0.08</v>
      </c>
      <c r="AB242" s="34">
        <v>8.75</v>
      </c>
      <c r="AC242" s="34">
        <v>6.89</v>
      </c>
      <c r="AD242" s="34">
        <v>2.72</v>
      </c>
      <c r="AE242" s="34">
        <v>0.59</v>
      </c>
      <c r="AF242" s="34"/>
      <c r="AG242" s="47">
        <f t="shared" si="218"/>
        <v>0.31319999999999998</v>
      </c>
      <c r="AH242" s="47">
        <f t="shared" si="219"/>
        <v>0.25379999999999997</v>
      </c>
      <c r="AI242" s="47">
        <f t="shared" si="220"/>
        <v>9.4049999999999995E-2</v>
      </c>
      <c r="AJ242" s="47">
        <f t="shared" si="221"/>
        <v>0.09</v>
      </c>
      <c r="AK242" s="47">
        <f t="shared" si="222"/>
        <v>0.60300000000000009</v>
      </c>
      <c r="AL242" s="46"/>
      <c r="AM242" s="47">
        <f t="shared" si="216"/>
        <v>39.375</v>
      </c>
      <c r="AN242" s="47">
        <f t="shared" si="216"/>
        <v>31.004999999999999</v>
      </c>
      <c r="AO242" s="47">
        <f t="shared" si="216"/>
        <v>12.24</v>
      </c>
      <c r="AP242" s="47">
        <f t="shared" si="177"/>
        <v>1.08</v>
      </c>
      <c r="AQ242" s="47">
        <f t="shared" si="178"/>
        <v>1.2150000000000001</v>
      </c>
      <c r="AR242" s="47">
        <f t="shared" si="179"/>
        <v>0</v>
      </c>
      <c r="AS242" s="47">
        <f t="shared" si="180"/>
        <v>0</v>
      </c>
      <c r="AT242" s="47">
        <f t="shared" si="181"/>
        <v>0</v>
      </c>
      <c r="AU242" s="47">
        <f t="shared" si="182"/>
        <v>0</v>
      </c>
      <c r="AV242" s="47">
        <f t="shared" si="183"/>
        <v>8.0549999999999997</v>
      </c>
      <c r="AW242" s="47">
        <f t="shared" si="184"/>
        <v>0</v>
      </c>
      <c r="AX242" s="47">
        <f t="shared" si="185"/>
        <v>0</v>
      </c>
      <c r="AY242" s="47">
        <f t="shared" si="186"/>
        <v>0.85499999999999998</v>
      </c>
      <c r="AZ242" s="47">
        <f t="shared" si="187"/>
        <v>0</v>
      </c>
      <c r="BA242" s="47">
        <f t="shared" si="188"/>
        <v>0</v>
      </c>
      <c r="BB242" s="47">
        <f t="shared" si="189"/>
        <v>3.1949999999999998</v>
      </c>
      <c r="BC242" s="47">
        <f t="shared" si="190"/>
        <v>0</v>
      </c>
      <c r="BD242" s="47">
        <f t="shared" si="191"/>
        <v>0</v>
      </c>
      <c r="BE242" s="47">
        <f t="shared" si="192"/>
        <v>0</v>
      </c>
      <c r="BF242" s="47">
        <f t="shared" si="193"/>
        <v>8.1000000000000003E-2</v>
      </c>
      <c r="BG242" s="47">
        <f t="shared" si="194"/>
        <v>0</v>
      </c>
      <c r="BH242" s="47">
        <f t="shared" si="195"/>
        <v>0.36</v>
      </c>
      <c r="BI242" s="47">
        <v>0</v>
      </c>
      <c r="BJ242" s="47">
        <f t="shared" si="196"/>
        <v>2.6549999999999998</v>
      </c>
      <c r="BK242" s="22"/>
      <c r="BL242" s="47">
        <f t="shared" si="223"/>
        <v>0.60300000000000009</v>
      </c>
      <c r="BM242" s="47">
        <v>0.44</v>
      </c>
      <c r="BN242" s="47">
        <f t="shared" si="170"/>
        <v>1.08</v>
      </c>
      <c r="BO242" s="47">
        <f t="shared" ref="BO242:BO251" si="225">BB242</f>
        <v>3.1949999999999998</v>
      </c>
      <c r="BP242" s="47">
        <f t="shared" si="206"/>
        <v>1.08</v>
      </c>
      <c r="BQ242" s="47">
        <v>0.06</v>
      </c>
      <c r="BR242" s="47">
        <v>0.35</v>
      </c>
      <c r="BS242" s="47">
        <v>5.5</v>
      </c>
      <c r="BT242" s="47">
        <f t="shared" si="201"/>
        <v>0</v>
      </c>
      <c r="BU242" s="47">
        <f t="shared" si="204"/>
        <v>8.0549999999999997</v>
      </c>
      <c r="BV242" s="47">
        <f t="shared" si="214"/>
        <v>0.36</v>
      </c>
      <c r="BW242" s="47">
        <f t="shared" si="202"/>
        <v>0</v>
      </c>
      <c r="BX242" s="47">
        <f t="shared" si="215"/>
        <v>3.2325000000000004</v>
      </c>
      <c r="BY242" s="47">
        <f t="shared" si="197"/>
        <v>12.24</v>
      </c>
      <c r="BZ242" s="47">
        <f t="shared" si="217"/>
        <v>2.6549999999999998</v>
      </c>
      <c r="CA242" s="47">
        <f t="shared" si="203"/>
        <v>3.1949999999999998</v>
      </c>
      <c r="CB242" s="47">
        <f t="shared" si="198"/>
        <v>5.5</v>
      </c>
      <c r="CC242" s="47">
        <v>1.7999999999999999E-2</v>
      </c>
      <c r="CD242" s="47">
        <v>6.1999999999999998E-3</v>
      </c>
      <c r="CE242" s="47">
        <v>4.8999999999999998E-3</v>
      </c>
      <c r="CF242" s="47">
        <f t="shared" si="199"/>
        <v>8.1000000000000003E-2</v>
      </c>
      <c r="CG242" s="47">
        <f t="shared" si="224"/>
        <v>1.467065868263473</v>
      </c>
      <c r="CH242" s="47">
        <f t="shared" si="200"/>
        <v>2.0375820692777906</v>
      </c>
      <c r="CI242" s="47">
        <v>0.19</v>
      </c>
      <c r="CJ242" s="46"/>
      <c r="CK242" s="47">
        <f t="shared" si="207"/>
        <v>0.73077543643954301</v>
      </c>
      <c r="CL242" s="46"/>
      <c r="CM242" s="46">
        <f t="shared" si="208"/>
        <v>0.16239454143100956</v>
      </c>
      <c r="CN242" s="22"/>
    </row>
    <row r="243" spans="1:92">
      <c r="A243" s="42">
        <v>1547</v>
      </c>
      <c r="B243" s="22"/>
      <c r="C243" s="34">
        <v>3.4</v>
      </c>
      <c r="D243" s="34">
        <v>7.67</v>
      </c>
      <c r="E243" s="22"/>
      <c r="F243" s="34">
        <v>2.9</v>
      </c>
      <c r="G243" s="34">
        <v>2.2799999999999998</v>
      </c>
      <c r="H243" s="34">
        <v>1.6</v>
      </c>
      <c r="I243" s="34">
        <v>0.24</v>
      </c>
      <c r="J243" s="34">
        <v>0.27</v>
      </c>
      <c r="K243" s="22"/>
      <c r="L243" s="22"/>
      <c r="M243" s="34">
        <v>10.210000000000001</v>
      </c>
      <c r="N243" s="22"/>
      <c r="O243" s="34">
        <v>1.79</v>
      </c>
      <c r="P243" s="22"/>
      <c r="Q243" s="22"/>
      <c r="R243" s="22"/>
      <c r="S243" s="22"/>
      <c r="T243" s="22"/>
      <c r="U243" s="34">
        <v>0.69</v>
      </c>
      <c r="V243" s="34">
        <v>0.09</v>
      </c>
      <c r="W243" s="34">
        <v>1.68</v>
      </c>
      <c r="X243" s="22"/>
      <c r="Y243" s="34">
        <v>2.02</v>
      </c>
      <c r="Z243" s="34">
        <v>0.41</v>
      </c>
      <c r="AA243" s="34">
        <v>0.08</v>
      </c>
      <c r="AB243" s="34">
        <v>8.75</v>
      </c>
      <c r="AC243" s="34">
        <v>6.89</v>
      </c>
      <c r="AD243" s="34">
        <v>2.72</v>
      </c>
      <c r="AE243" s="34">
        <v>0.59</v>
      </c>
      <c r="AF243" s="34"/>
      <c r="AG243" s="47">
        <f t="shared" si="218"/>
        <v>0.153</v>
      </c>
      <c r="AH243" s="47">
        <f t="shared" si="219"/>
        <v>0.13049999999999998</v>
      </c>
      <c r="AI243" s="47">
        <f t="shared" si="220"/>
        <v>0.1026</v>
      </c>
      <c r="AJ243" s="47">
        <f t="shared" si="221"/>
        <v>7.2000000000000008E-2</v>
      </c>
      <c r="AK243" s="47">
        <f t="shared" si="222"/>
        <v>0.34515000000000001</v>
      </c>
      <c r="AL243" s="46"/>
      <c r="AM243" s="47">
        <f t="shared" si="216"/>
        <v>39.375</v>
      </c>
      <c r="AN243" s="47">
        <f t="shared" si="216"/>
        <v>31.004999999999999</v>
      </c>
      <c r="AO243" s="47">
        <f t="shared" si="216"/>
        <v>12.24</v>
      </c>
      <c r="AP243" s="47">
        <f t="shared" si="177"/>
        <v>1.08</v>
      </c>
      <c r="AQ243" s="47">
        <f t="shared" si="178"/>
        <v>1.2150000000000001</v>
      </c>
      <c r="AR243" s="47">
        <f t="shared" si="179"/>
        <v>0</v>
      </c>
      <c r="AS243" s="47">
        <f t="shared" si="180"/>
        <v>0</v>
      </c>
      <c r="AT243" s="47">
        <f t="shared" si="181"/>
        <v>0.45945000000000008</v>
      </c>
      <c r="AU243" s="47">
        <f t="shared" si="182"/>
        <v>0</v>
      </c>
      <c r="AV243" s="47">
        <f t="shared" si="183"/>
        <v>8.0549999999999997</v>
      </c>
      <c r="AW243" s="47">
        <f t="shared" si="184"/>
        <v>0</v>
      </c>
      <c r="AX243" s="47">
        <f t="shared" si="185"/>
        <v>0</v>
      </c>
      <c r="AY243" s="47">
        <f t="shared" si="186"/>
        <v>0.85499999999999998</v>
      </c>
      <c r="AZ243" s="47">
        <f t="shared" si="187"/>
        <v>0</v>
      </c>
      <c r="BA243" s="47">
        <f t="shared" si="188"/>
        <v>0</v>
      </c>
      <c r="BB243" s="47">
        <f t="shared" si="189"/>
        <v>3.1049999999999995</v>
      </c>
      <c r="BC243" s="47">
        <f t="shared" si="190"/>
        <v>0.40499999999999997</v>
      </c>
      <c r="BD243" s="47">
        <f t="shared" si="191"/>
        <v>7.56</v>
      </c>
      <c r="BE243" s="47">
        <f t="shared" si="192"/>
        <v>0</v>
      </c>
      <c r="BF243" s="47">
        <f t="shared" si="193"/>
        <v>9.0899999999999995E-2</v>
      </c>
      <c r="BG243" s="47">
        <f t="shared" si="194"/>
        <v>1.8450000000000001E-2</v>
      </c>
      <c r="BH243" s="47">
        <f t="shared" si="195"/>
        <v>0.36</v>
      </c>
      <c r="BI243" s="47">
        <v>0</v>
      </c>
      <c r="BJ243" s="47">
        <f t="shared" si="196"/>
        <v>2.6549999999999998</v>
      </c>
      <c r="BK243" s="22"/>
      <c r="BL243" s="47">
        <f t="shared" si="223"/>
        <v>0.34515000000000001</v>
      </c>
      <c r="BM243" s="47">
        <f t="shared" ref="BM243:BM249" si="226">AT243</f>
        <v>0.45945000000000008</v>
      </c>
      <c r="BN243" s="47">
        <f t="shared" si="170"/>
        <v>1.08</v>
      </c>
      <c r="BO243" s="47">
        <f t="shared" si="225"/>
        <v>3.1049999999999995</v>
      </c>
      <c r="BP243" s="47">
        <f t="shared" si="206"/>
        <v>1.08</v>
      </c>
      <c r="BQ243" s="47">
        <v>0.06</v>
      </c>
      <c r="BR243" s="47">
        <v>0.35</v>
      </c>
      <c r="BS243" s="47">
        <v>5.5</v>
      </c>
      <c r="BT243" s="47">
        <f t="shared" si="201"/>
        <v>0</v>
      </c>
      <c r="BU243" s="47">
        <f t="shared" si="204"/>
        <v>8.0549999999999997</v>
      </c>
      <c r="BV243" s="47">
        <f t="shared" si="214"/>
        <v>0.36</v>
      </c>
      <c r="BW243" s="47">
        <f t="shared" si="202"/>
        <v>0.40499999999999997</v>
      </c>
      <c r="BX243" s="47">
        <f t="shared" si="215"/>
        <v>3.2471428571428573</v>
      </c>
      <c r="BY243" s="47">
        <f t="shared" si="197"/>
        <v>12.24</v>
      </c>
      <c r="BZ243" s="47">
        <f t="shared" si="217"/>
        <v>2.6549999999999998</v>
      </c>
      <c r="CA243" s="47">
        <f t="shared" si="203"/>
        <v>3.1049999999999995</v>
      </c>
      <c r="CB243" s="47">
        <f t="shared" si="198"/>
        <v>5.5</v>
      </c>
      <c r="CC243" s="47">
        <f>BG243</f>
        <v>1.8450000000000001E-2</v>
      </c>
      <c r="CD243" s="47">
        <f>BD243/1000</f>
        <v>7.5599999999999999E-3</v>
      </c>
      <c r="CE243" s="47">
        <v>4.8999999999999998E-3</v>
      </c>
      <c r="CF243" s="47">
        <f t="shared" si="199"/>
        <v>9.0899999999999995E-2</v>
      </c>
      <c r="CG243" s="47">
        <f t="shared" si="224"/>
        <v>1.467065868263473</v>
      </c>
      <c r="CH243" s="47">
        <f t="shared" si="200"/>
        <v>2.0885216210097357</v>
      </c>
      <c r="CI243" s="47">
        <v>0.19</v>
      </c>
      <c r="CJ243" s="46"/>
      <c r="CK243" s="47">
        <f t="shared" si="207"/>
        <v>0.61850412594524617</v>
      </c>
      <c r="CL243" s="46"/>
      <c r="CM243" s="46">
        <f t="shared" si="208"/>
        <v>0.1374453613211658</v>
      </c>
      <c r="CN243" s="22"/>
    </row>
    <row r="244" spans="1:92">
      <c r="A244" s="42">
        <v>1548</v>
      </c>
      <c r="B244" s="22"/>
      <c r="C244" s="34">
        <v>3.79</v>
      </c>
      <c r="D244" s="34">
        <v>8.5</v>
      </c>
      <c r="E244" s="22"/>
      <c r="F244" s="34">
        <v>3.44</v>
      </c>
      <c r="G244" s="34">
        <v>2.98</v>
      </c>
      <c r="H244" s="34">
        <v>2.4</v>
      </c>
      <c r="I244" s="34">
        <v>0.24</v>
      </c>
      <c r="J244" s="34">
        <v>0.27</v>
      </c>
      <c r="K244" s="34">
        <v>0.11</v>
      </c>
      <c r="L244" s="22"/>
      <c r="M244" s="34">
        <v>8.35</v>
      </c>
      <c r="N244" s="22"/>
      <c r="O244" s="34">
        <v>1.79</v>
      </c>
      <c r="P244" s="22"/>
      <c r="Q244" s="34">
        <v>0.51</v>
      </c>
      <c r="R244" s="22"/>
      <c r="S244" s="34">
        <v>6.5000000000000002E-2</v>
      </c>
      <c r="T244" s="22"/>
      <c r="U244" s="34">
        <v>0.76</v>
      </c>
      <c r="V244" s="34">
        <v>0.12</v>
      </c>
      <c r="W244" s="34">
        <v>1.68</v>
      </c>
      <c r="X244" s="34">
        <v>1.2</v>
      </c>
      <c r="Y244" s="34">
        <v>1.98</v>
      </c>
      <c r="Z244" s="22"/>
      <c r="AA244" s="34">
        <v>0.08</v>
      </c>
      <c r="AB244" s="34">
        <v>8.75</v>
      </c>
      <c r="AC244" s="34">
        <v>6.89</v>
      </c>
      <c r="AD244" s="34">
        <v>2.72</v>
      </c>
      <c r="AE244" s="34">
        <v>0.59</v>
      </c>
      <c r="AF244" s="34"/>
      <c r="AG244" s="47">
        <f t="shared" si="218"/>
        <v>0.17055000000000001</v>
      </c>
      <c r="AH244" s="47">
        <f t="shared" si="219"/>
        <v>0.15479999999999999</v>
      </c>
      <c r="AI244" s="47">
        <f t="shared" si="220"/>
        <v>0.1341</v>
      </c>
      <c r="AJ244" s="47">
        <f t="shared" si="221"/>
        <v>0.10799999999999998</v>
      </c>
      <c r="AK244" s="47">
        <f t="shared" si="222"/>
        <v>0.38250000000000001</v>
      </c>
      <c r="AL244" s="46"/>
      <c r="AM244" s="47">
        <f t="shared" si="216"/>
        <v>39.375</v>
      </c>
      <c r="AN244" s="47">
        <f t="shared" si="216"/>
        <v>31.004999999999999</v>
      </c>
      <c r="AO244" s="47">
        <f t="shared" si="216"/>
        <v>12.24</v>
      </c>
      <c r="AP244" s="47">
        <f t="shared" si="177"/>
        <v>1.08</v>
      </c>
      <c r="AQ244" s="47">
        <f t="shared" si="178"/>
        <v>1.2150000000000001</v>
      </c>
      <c r="AR244" s="47">
        <f t="shared" si="179"/>
        <v>0.495</v>
      </c>
      <c r="AS244" s="47">
        <f t="shared" si="180"/>
        <v>0</v>
      </c>
      <c r="AT244" s="47">
        <f t="shared" si="181"/>
        <v>0.37574999999999997</v>
      </c>
      <c r="AU244" s="47">
        <f t="shared" si="182"/>
        <v>0</v>
      </c>
      <c r="AV244" s="47">
        <f t="shared" si="183"/>
        <v>8.0549999999999997</v>
      </c>
      <c r="AW244" s="47">
        <f t="shared" si="184"/>
        <v>0</v>
      </c>
      <c r="AX244" s="47">
        <f t="shared" si="185"/>
        <v>2.2949999999999999</v>
      </c>
      <c r="AY244" s="47">
        <f t="shared" si="186"/>
        <v>0.85499999999999998</v>
      </c>
      <c r="AZ244" s="47">
        <f t="shared" si="187"/>
        <v>0.29249999999999998</v>
      </c>
      <c r="BA244" s="47">
        <f t="shared" si="188"/>
        <v>0</v>
      </c>
      <c r="BB244" s="47">
        <f t="shared" si="189"/>
        <v>3.42</v>
      </c>
      <c r="BC244" s="47">
        <f t="shared" si="190"/>
        <v>0.54</v>
      </c>
      <c r="BD244" s="47">
        <f t="shared" si="191"/>
        <v>7.56</v>
      </c>
      <c r="BE244" s="47">
        <f t="shared" si="192"/>
        <v>5.3999999999999995</v>
      </c>
      <c r="BF244" s="47">
        <f t="shared" si="193"/>
        <v>8.9099999999999999E-2</v>
      </c>
      <c r="BG244" s="47">
        <f t="shared" si="194"/>
        <v>0</v>
      </c>
      <c r="BH244" s="47">
        <f t="shared" si="195"/>
        <v>0.36</v>
      </c>
      <c r="BI244" s="47">
        <v>0</v>
      </c>
      <c r="BJ244" s="47">
        <f t="shared" si="196"/>
        <v>2.6549999999999998</v>
      </c>
      <c r="BK244" s="22"/>
      <c r="BL244" s="47">
        <f t="shared" si="223"/>
        <v>0.38250000000000001</v>
      </c>
      <c r="BM244" s="47">
        <f t="shared" si="226"/>
        <v>0.37574999999999997</v>
      </c>
      <c r="BN244" s="47">
        <f t="shared" si="170"/>
        <v>1.08</v>
      </c>
      <c r="BO244" s="47">
        <f t="shared" si="225"/>
        <v>3.42</v>
      </c>
      <c r="BP244" s="47">
        <f t="shared" si="206"/>
        <v>1.08</v>
      </c>
      <c r="BQ244" s="47">
        <v>0.06</v>
      </c>
      <c r="BR244" s="47">
        <f t="shared" ref="BR244:BR255" si="227">AR244</f>
        <v>0.495</v>
      </c>
      <c r="BS244" s="47">
        <v>5.5</v>
      </c>
      <c r="BT244" s="47">
        <f t="shared" si="201"/>
        <v>0</v>
      </c>
      <c r="BU244" s="47">
        <f t="shared" si="204"/>
        <v>8.0549999999999997</v>
      </c>
      <c r="BV244" s="47">
        <f t="shared" si="214"/>
        <v>0.36</v>
      </c>
      <c r="BW244" s="47">
        <f t="shared" si="202"/>
        <v>0.54</v>
      </c>
      <c r="BX244" s="47">
        <f t="shared" si="215"/>
        <v>3.2617857142857147</v>
      </c>
      <c r="BY244" s="47">
        <f t="shared" si="197"/>
        <v>12.24</v>
      </c>
      <c r="BZ244" s="47">
        <f t="shared" si="217"/>
        <v>2.6549999999999998</v>
      </c>
      <c r="CA244" s="47">
        <f t="shared" si="203"/>
        <v>3.42</v>
      </c>
      <c r="CB244" s="47">
        <f t="shared" si="198"/>
        <v>5.5</v>
      </c>
      <c r="CC244" s="47">
        <v>1.7999999999999999E-2</v>
      </c>
      <c r="CD244" s="47">
        <f>BD244/1000</f>
        <v>7.5599999999999999E-3</v>
      </c>
      <c r="CE244" s="47">
        <f>BE244/1000</f>
        <v>5.3999999999999994E-3</v>
      </c>
      <c r="CF244" s="47">
        <f t="shared" si="199"/>
        <v>8.9099999999999999E-2</v>
      </c>
      <c r="CG244" s="47">
        <f t="shared" si="224"/>
        <v>1.6167664670658681</v>
      </c>
      <c r="CH244" s="47">
        <f t="shared" si="200"/>
        <v>2.0375820692777906</v>
      </c>
      <c r="CI244" s="47">
        <v>0.19</v>
      </c>
      <c r="CJ244" s="46"/>
      <c r="CK244" s="47">
        <f t="shared" si="207"/>
        <v>0.63221560171024305</v>
      </c>
      <c r="CL244" s="46"/>
      <c r="CM244" s="46">
        <f t="shared" si="208"/>
        <v>0.14049235593560958</v>
      </c>
      <c r="CN244" s="22"/>
    </row>
    <row r="245" spans="1:92">
      <c r="A245" s="42">
        <v>1549</v>
      </c>
      <c r="B245" s="22"/>
      <c r="C245" s="34">
        <v>4.3</v>
      </c>
      <c r="D245" s="34">
        <v>9.33</v>
      </c>
      <c r="E245" s="22"/>
      <c r="F245" s="34">
        <v>3.91</v>
      </c>
      <c r="G245" s="34">
        <v>3.21</v>
      </c>
      <c r="H245" s="34">
        <v>2.54</v>
      </c>
      <c r="I245" s="34">
        <v>0.24</v>
      </c>
      <c r="J245" s="34">
        <v>0.27</v>
      </c>
      <c r="K245" s="34">
        <v>5.5E-2</v>
      </c>
      <c r="L245" s="34">
        <v>0.36</v>
      </c>
      <c r="M245" s="34">
        <v>6.73</v>
      </c>
      <c r="N245" s="22"/>
      <c r="O245" s="34">
        <v>1.79</v>
      </c>
      <c r="P245" s="22"/>
      <c r="Q245" s="34">
        <v>0.51</v>
      </c>
      <c r="R245" s="22"/>
      <c r="S245" s="34">
        <v>6.5000000000000002E-2</v>
      </c>
      <c r="T245" s="22"/>
      <c r="U245" s="34">
        <v>0.76</v>
      </c>
      <c r="V245" s="22"/>
      <c r="W245" s="22"/>
      <c r="X245" s="22"/>
      <c r="Y245" s="34">
        <v>2.4300000000000002</v>
      </c>
      <c r="Z245" s="34">
        <v>0.45</v>
      </c>
      <c r="AA245" s="34">
        <v>0.08</v>
      </c>
      <c r="AB245" s="34">
        <v>8.75</v>
      </c>
      <c r="AC245" s="34">
        <v>6.89</v>
      </c>
      <c r="AD245" s="34">
        <v>2.72</v>
      </c>
      <c r="AE245" s="34">
        <v>0.59</v>
      </c>
      <c r="AF245" s="34"/>
      <c r="AG245" s="47">
        <f t="shared" si="218"/>
        <v>0.19349999999999998</v>
      </c>
      <c r="AH245" s="47">
        <f t="shared" si="219"/>
        <v>0.17595</v>
      </c>
      <c r="AI245" s="47">
        <f t="shared" si="220"/>
        <v>0.14445</v>
      </c>
      <c r="AJ245" s="47">
        <f t="shared" si="221"/>
        <v>0.1143</v>
      </c>
      <c r="AK245" s="47">
        <f t="shared" si="222"/>
        <v>0.41985</v>
      </c>
      <c r="AL245" s="46"/>
      <c r="AM245" s="47">
        <f t="shared" si="216"/>
        <v>39.375</v>
      </c>
      <c r="AN245" s="47">
        <f t="shared" si="216"/>
        <v>31.004999999999999</v>
      </c>
      <c r="AO245" s="47">
        <f t="shared" si="216"/>
        <v>12.24</v>
      </c>
      <c r="AP245" s="47">
        <f t="shared" si="177"/>
        <v>1.08</v>
      </c>
      <c r="AQ245" s="47">
        <f t="shared" si="178"/>
        <v>1.2150000000000001</v>
      </c>
      <c r="AR245" s="47">
        <f t="shared" si="179"/>
        <v>0.2475</v>
      </c>
      <c r="AS245" s="47">
        <f t="shared" si="180"/>
        <v>1.6199999999999999</v>
      </c>
      <c r="AT245" s="47">
        <f t="shared" si="181"/>
        <v>0.30285000000000006</v>
      </c>
      <c r="AU245" s="47">
        <f t="shared" si="182"/>
        <v>0</v>
      </c>
      <c r="AV245" s="47">
        <f t="shared" si="183"/>
        <v>8.0549999999999997</v>
      </c>
      <c r="AW245" s="47">
        <f t="shared" si="184"/>
        <v>0</v>
      </c>
      <c r="AX245" s="47">
        <f t="shared" si="185"/>
        <v>2.2949999999999999</v>
      </c>
      <c r="AY245" s="47">
        <f t="shared" si="186"/>
        <v>0.85499999999999998</v>
      </c>
      <c r="AZ245" s="47">
        <f t="shared" si="187"/>
        <v>0.29249999999999998</v>
      </c>
      <c r="BA245" s="47">
        <f t="shared" si="188"/>
        <v>0</v>
      </c>
      <c r="BB245" s="47">
        <f t="shared" si="189"/>
        <v>3.42</v>
      </c>
      <c r="BC245" s="47">
        <f t="shared" si="190"/>
        <v>0</v>
      </c>
      <c r="BD245" s="47">
        <f t="shared" si="191"/>
        <v>0</v>
      </c>
      <c r="BE245" s="47">
        <f t="shared" si="192"/>
        <v>0</v>
      </c>
      <c r="BF245" s="47">
        <f t="shared" si="193"/>
        <v>0.10935</v>
      </c>
      <c r="BG245" s="47">
        <f t="shared" si="194"/>
        <v>2.0250000000000001E-2</v>
      </c>
      <c r="BH245" s="47">
        <f t="shared" si="195"/>
        <v>0.36</v>
      </c>
      <c r="BI245" s="47">
        <v>0</v>
      </c>
      <c r="BJ245" s="47">
        <f t="shared" si="196"/>
        <v>2.6549999999999998</v>
      </c>
      <c r="BK245" s="22"/>
      <c r="BL245" s="47">
        <f t="shared" si="223"/>
        <v>0.41985</v>
      </c>
      <c r="BM245" s="47">
        <f t="shared" si="226"/>
        <v>0.30285000000000006</v>
      </c>
      <c r="BN245" s="47">
        <f t="shared" si="170"/>
        <v>1.08</v>
      </c>
      <c r="BO245" s="47">
        <f t="shared" si="225"/>
        <v>3.42</v>
      </c>
      <c r="BP245" s="47">
        <f t="shared" si="206"/>
        <v>1.08</v>
      </c>
      <c r="BQ245" s="47">
        <v>0.06</v>
      </c>
      <c r="BR245" s="47">
        <f t="shared" si="227"/>
        <v>0.2475</v>
      </c>
      <c r="BS245" s="47">
        <v>5.5</v>
      </c>
      <c r="BT245" s="47">
        <f t="shared" si="201"/>
        <v>1.6199999999999999</v>
      </c>
      <c r="BU245" s="47">
        <f t="shared" si="204"/>
        <v>8.0549999999999997</v>
      </c>
      <c r="BV245" s="47">
        <f t="shared" si="214"/>
        <v>0.36</v>
      </c>
      <c r="BW245" s="47">
        <f t="shared" si="202"/>
        <v>0</v>
      </c>
      <c r="BX245" s="47">
        <f t="shared" si="215"/>
        <v>3.2764285714285717</v>
      </c>
      <c r="BY245" s="47">
        <f t="shared" si="197"/>
        <v>12.24</v>
      </c>
      <c r="BZ245" s="47">
        <f t="shared" si="217"/>
        <v>2.6549999999999998</v>
      </c>
      <c r="CA245" s="47">
        <f t="shared" si="203"/>
        <v>3.42</v>
      </c>
      <c r="CB245" s="47">
        <f t="shared" si="198"/>
        <v>5.5</v>
      </c>
      <c r="CC245" s="47">
        <f>BG245</f>
        <v>2.0250000000000001E-2</v>
      </c>
      <c r="CD245" s="47">
        <v>8.0000000000000002E-3</v>
      </c>
      <c r="CE245" s="47">
        <v>5.7999999999999996E-3</v>
      </c>
      <c r="CF245" s="47">
        <f t="shared" si="199"/>
        <v>0.10935</v>
      </c>
      <c r="CG245" s="47">
        <f t="shared" si="224"/>
        <v>1.7365269461077844</v>
      </c>
      <c r="CH245" s="47">
        <f t="shared" si="200"/>
        <v>2.2922798279375143</v>
      </c>
      <c r="CI245" s="47">
        <v>0.19</v>
      </c>
      <c r="CJ245" s="46"/>
      <c r="CK245" s="47">
        <f t="shared" si="207"/>
        <v>0.64099792186123272</v>
      </c>
      <c r="CL245" s="46"/>
      <c r="CM245" s="46">
        <f t="shared" si="208"/>
        <v>0.1424439826358295</v>
      </c>
      <c r="CN245" s="22"/>
    </row>
    <row r="246" spans="1:92">
      <c r="A246" s="42">
        <v>1550</v>
      </c>
      <c r="B246" s="34"/>
      <c r="C246" s="34">
        <v>6.5</v>
      </c>
      <c r="D246" s="34">
        <v>13.4</v>
      </c>
      <c r="E246" s="22"/>
      <c r="F246" s="34">
        <v>4.8</v>
      </c>
      <c r="G246" s="34">
        <v>3.71</v>
      </c>
      <c r="H246" s="22"/>
      <c r="I246" s="34">
        <v>0.24</v>
      </c>
      <c r="J246" s="34">
        <v>0.27</v>
      </c>
      <c r="K246" s="34">
        <v>4.4999999999999998E-2</v>
      </c>
      <c r="L246" s="34">
        <v>0.32</v>
      </c>
      <c r="M246" s="34">
        <v>8.1199999999999992</v>
      </c>
      <c r="N246" s="22"/>
      <c r="O246" s="34">
        <v>1.79</v>
      </c>
      <c r="P246" s="22"/>
      <c r="Q246" s="34">
        <v>0.51</v>
      </c>
      <c r="R246" s="22"/>
      <c r="S246" s="34">
        <v>6.5000000000000002E-2</v>
      </c>
      <c r="T246" s="22"/>
      <c r="U246" s="34">
        <v>0.76</v>
      </c>
      <c r="V246" s="34">
        <v>0.21</v>
      </c>
      <c r="W246" s="34">
        <v>1.98</v>
      </c>
      <c r="X246" s="34">
        <v>1.38</v>
      </c>
      <c r="Y246" s="22"/>
      <c r="Z246" s="34">
        <v>0.46</v>
      </c>
      <c r="AA246" s="34">
        <v>0.08</v>
      </c>
      <c r="AB246" s="34">
        <v>8.75</v>
      </c>
      <c r="AC246" s="34">
        <v>6.89</v>
      </c>
      <c r="AD246" s="34">
        <v>2.72</v>
      </c>
      <c r="AE246" s="34">
        <v>0.59</v>
      </c>
      <c r="AF246" s="34"/>
      <c r="AG246" s="47">
        <f t="shared" si="218"/>
        <v>0.29249999999999998</v>
      </c>
      <c r="AH246" s="47">
        <f>4.5*F246/100</f>
        <v>0.21599999999999997</v>
      </c>
      <c r="AI246" s="47">
        <f>4.5*G246/100</f>
        <v>0.16695000000000002</v>
      </c>
      <c r="AJ246" s="46"/>
      <c r="AK246" s="47">
        <f t="shared" si="222"/>
        <v>0.60300000000000009</v>
      </c>
      <c r="AL246" s="46"/>
      <c r="AM246" s="47">
        <f t="shared" si="216"/>
        <v>39.375</v>
      </c>
      <c r="AN246" s="47">
        <f t="shared" si="216"/>
        <v>31.004999999999999</v>
      </c>
      <c r="AO246" s="47">
        <f t="shared" si="216"/>
        <v>12.24</v>
      </c>
      <c r="AP246" s="47">
        <f t="shared" si="177"/>
        <v>1.08</v>
      </c>
      <c r="AQ246" s="47">
        <f t="shared" si="178"/>
        <v>1.2150000000000001</v>
      </c>
      <c r="AR246" s="47">
        <f t="shared" si="179"/>
        <v>0.20249999999999999</v>
      </c>
      <c r="AS246" s="47">
        <f t="shared" si="180"/>
        <v>1.44</v>
      </c>
      <c r="AT246" s="47">
        <f t="shared" si="181"/>
        <v>0.3654</v>
      </c>
      <c r="AU246" s="47">
        <f t="shared" si="182"/>
        <v>0</v>
      </c>
      <c r="AV246" s="47">
        <f t="shared" si="183"/>
        <v>8.0549999999999997</v>
      </c>
      <c r="AW246" s="47">
        <f t="shared" si="184"/>
        <v>0</v>
      </c>
      <c r="AX246" s="47">
        <f t="shared" si="185"/>
        <v>2.2949999999999999</v>
      </c>
      <c r="AY246" s="47">
        <f t="shared" si="186"/>
        <v>0.85499999999999998</v>
      </c>
      <c r="AZ246" s="47">
        <f t="shared" si="187"/>
        <v>0.29249999999999998</v>
      </c>
      <c r="BA246" s="47">
        <f t="shared" si="188"/>
        <v>0</v>
      </c>
      <c r="BB246" s="47">
        <f t="shared" si="189"/>
        <v>3.42</v>
      </c>
      <c r="BC246" s="47">
        <f t="shared" si="190"/>
        <v>0.94499999999999995</v>
      </c>
      <c r="BD246" s="47">
        <f t="shared" si="191"/>
        <v>8.91</v>
      </c>
      <c r="BE246" s="47">
        <f t="shared" si="192"/>
        <v>6.2099999999999991</v>
      </c>
      <c r="BF246" s="47">
        <f t="shared" si="193"/>
        <v>0</v>
      </c>
      <c r="BG246" s="47">
        <f t="shared" si="194"/>
        <v>2.0700000000000003E-2</v>
      </c>
      <c r="BH246" s="47">
        <f t="shared" si="195"/>
        <v>0.36</v>
      </c>
      <c r="BI246" s="47">
        <v>0</v>
      </c>
      <c r="BJ246" s="47">
        <f t="shared" si="196"/>
        <v>2.6549999999999998</v>
      </c>
      <c r="BK246" s="22"/>
      <c r="BL246" s="47">
        <f t="shared" si="223"/>
        <v>0.60300000000000009</v>
      </c>
      <c r="BM246" s="47">
        <f t="shared" si="226"/>
        <v>0.3654</v>
      </c>
      <c r="BN246" s="47">
        <f t="shared" si="170"/>
        <v>1.08</v>
      </c>
      <c r="BO246" s="47">
        <f t="shared" si="225"/>
        <v>3.42</v>
      </c>
      <c r="BP246" s="47">
        <f t="shared" si="206"/>
        <v>1.08</v>
      </c>
      <c r="BQ246" s="47">
        <v>0.06</v>
      </c>
      <c r="BR246" s="47">
        <f t="shared" si="227"/>
        <v>0.20249999999999999</v>
      </c>
      <c r="BS246" s="47">
        <v>5.5</v>
      </c>
      <c r="BT246" s="47">
        <f t="shared" si="201"/>
        <v>1.44</v>
      </c>
      <c r="BU246" s="47">
        <f t="shared" si="204"/>
        <v>8.0549999999999997</v>
      </c>
      <c r="BV246" s="47">
        <f t="shared" si="214"/>
        <v>0.36</v>
      </c>
      <c r="BW246" s="47">
        <f t="shared" si="202"/>
        <v>0.94499999999999995</v>
      </c>
      <c r="BX246" s="47">
        <f t="shared" si="215"/>
        <v>3.2910714285714286</v>
      </c>
      <c r="BY246" s="47">
        <f t="shared" si="197"/>
        <v>12.24</v>
      </c>
      <c r="BZ246" s="47">
        <f t="shared" si="217"/>
        <v>2.6549999999999998</v>
      </c>
      <c r="CA246" s="47">
        <f t="shared" si="203"/>
        <v>3.42</v>
      </c>
      <c r="CB246" s="47">
        <f t="shared" si="198"/>
        <v>5.5</v>
      </c>
      <c r="CC246" s="47">
        <f>BG246</f>
        <v>2.0700000000000003E-2</v>
      </c>
      <c r="CD246" s="47">
        <f>BD246/1000</f>
        <v>8.9099999999999995E-3</v>
      </c>
      <c r="CE246" s="47">
        <f>BE246/1000</f>
        <v>6.2099999999999994E-3</v>
      </c>
      <c r="CF246" s="47">
        <f t="shared" si="199"/>
        <v>0</v>
      </c>
      <c r="CG246" s="47">
        <f t="shared" si="224"/>
        <v>1.8592814371257482</v>
      </c>
      <c r="CH246" s="47">
        <f t="shared" si="200"/>
        <v>2.3432193796694594</v>
      </c>
      <c r="CI246" s="47">
        <v>0.19</v>
      </c>
      <c r="CJ246" s="46"/>
      <c r="CK246" s="47">
        <f t="shared" si="207"/>
        <v>0.7307493181615432</v>
      </c>
      <c r="CL246" s="46"/>
      <c r="CM246" s="46">
        <f t="shared" si="208"/>
        <v>0.16238873736923182</v>
      </c>
      <c r="CN246" s="22"/>
    </row>
    <row r="247" spans="1:92">
      <c r="A247" s="42">
        <v>1551</v>
      </c>
      <c r="B247" s="22"/>
      <c r="C247" s="22"/>
      <c r="D247" s="22"/>
      <c r="E247" s="22"/>
      <c r="F247" s="22"/>
      <c r="G247" s="34">
        <v>4.18</v>
      </c>
      <c r="H247" s="22"/>
      <c r="I247" s="34">
        <v>0.31</v>
      </c>
      <c r="J247" s="34">
        <v>0.28000000000000003</v>
      </c>
      <c r="K247" s="34">
        <v>4.4999999999999998E-2</v>
      </c>
      <c r="L247" s="22"/>
      <c r="M247" s="34">
        <v>11.14</v>
      </c>
      <c r="N247" s="22"/>
      <c r="O247" s="34">
        <v>2.86</v>
      </c>
      <c r="P247" s="22"/>
      <c r="Q247" s="22"/>
      <c r="R247" s="22"/>
      <c r="S247" s="34">
        <v>6.5000000000000002E-2</v>
      </c>
      <c r="T247" s="22"/>
      <c r="U247" s="34">
        <v>0.76</v>
      </c>
      <c r="V247" s="22"/>
      <c r="W247" s="22"/>
      <c r="X247" s="34">
        <v>1.2</v>
      </c>
      <c r="Y247" s="34">
        <v>1.89</v>
      </c>
      <c r="Z247" s="22"/>
      <c r="AA247" s="34">
        <v>0.1</v>
      </c>
      <c r="AB247" s="22"/>
      <c r="AC247" s="34">
        <v>8.5399999999999991</v>
      </c>
      <c r="AD247" s="34">
        <v>3.55</v>
      </c>
      <c r="AE247" s="34">
        <v>0.74</v>
      </c>
      <c r="AF247" s="34"/>
      <c r="AG247" s="46"/>
      <c r="AH247" s="46"/>
      <c r="AI247" s="47">
        <f>4.5*G247/100</f>
        <v>0.18809999999999999</v>
      </c>
      <c r="AJ247" s="46"/>
      <c r="AK247" s="46"/>
      <c r="AL247" s="46"/>
      <c r="AM247" s="47">
        <f t="shared" si="216"/>
        <v>0</v>
      </c>
      <c r="AN247" s="47">
        <f t="shared" si="216"/>
        <v>38.429999999999993</v>
      </c>
      <c r="AO247" s="47">
        <f t="shared" si="216"/>
        <v>15.975</v>
      </c>
      <c r="AP247" s="47">
        <f t="shared" si="177"/>
        <v>1.395</v>
      </c>
      <c r="AQ247" s="47">
        <f t="shared" si="178"/>
        <v>1.2600000000000002</v>
      </c>
      <c r="AR247" s="47">
        <f t="shared" si="179"/>
        <v>0.20249999999999999</v>
      </c>
      <c r="AS247" s="47">
        <f t="shared" si="180"/>
        <v>0</v>
      </c>
      <c r="AT247" s="47">
        <f t="shared" si="181"/>
        <v>0.50130000000000008</v>
      </c>
      <c r="AU247" s="47">
        <f t="shared" si="182"/>
        <v>0</v>
      </c>
      <c r="AV247" s="47">
        <f t="shared" si="183"/>
        <v>12.87</v>
      </c>
      <c r="AW247" s="47">
        <f t="shared" si="184"/>
        <v>0</v>
      </c>
      <c r="AX247" s="47">
        <f t="shared" si="185"/>
        <v>0</v>
      </c>
      <c r="AY247" s="47">
        <f t="shared" si="186"/>
        <v>0</v>
      </c>
      <c r="AZ247" s="47">
        <f t="shared" si="187"/>
        <v>0.29249999999999998</v>
      </c>
      <c r="BA247" s="47">
        <f t="shared" si="188"/>
        <v>0</v>
      </c>
      <c r="BB247" s="47">
        <f t="shared" si="189"/>
        <v>3.42</v>
      </c>
      <c r="BC247" s="47">
        <f t="shared" si="190"/>
        <v>0</v>
      </c>
      <c r="BD247" s="47">
        <f t="shared" si="191"/>
        <v>0</v>
      </c>
      <c r="BE247" s="47">
        <f t="shared" si="192"/>
        <v>5.3999999999999995</v>
      </c>
      <c r="BF247" s="47">
        <f t="shared" si="193"/>
        <v>8.5049999999999987E-2</v>
      </c>
      <c r="BG247" s="47">
        <f t="shared" si="194"/>
        <v>0</v>
      </c>
      <c r="BH247" s="47">
        <f t="shared" si="195"/>
        <v>0.45</v>
      </c>
      <c r="BI247" s="47">
        <v>0</v>
      </c>
      <c r="BJ247" s="47">
        <f t="shared" si="196"/>
        <v>3.33</v>
      </c>
      <c r="BK247" s="22"/>
      <c r="BL247" s="47">
        <v>0.52</v>
      </c>
      <c r="BM247" s="47">
        <f t="shared" si="226"/>
        <v>0.50130000000000008</v>
      </c>
      <c r="BN247" s="47">
        <f t="shared" si="170"/>
        <v>1.395</v>
      </c>
      <c r="BO247" s="47">
        <f t="shared" si="225"/>
        <v>3.42</v>
      </c>
      <c r="BP247" s="47">
        <f t="shared" si="206"/>
        <v>1.395</v>
      </c>
      <c r="BQ247" s="47">
        <v>0.06</v>
      </c>
      <c r="BR247" s="47">
        <f t="shared" si="227"/>
        <v>0.20249999999999999</v>
      </c>
      <c r="BS247" s="47">
        <v>5.5</v>
      </c>
      <c r="BT247" s="47">
        <f t="shared" si="201"/>
        <v>0</v>
      </c>
      <c r="BU247" s="47">
        <f t="shared" si="204"/>
        <v>12.87</v>
      </c>
      <c r="BV247" s="47">
        <f t="shared" si="214"/>
        <v>0.45</v>
      </c>
      <c r="BW247" s="47">
        <f t="shared" si="202"/>
        <v>0</v>
      </c>
      <c r="BX247" s="47">
        <f t="shared" si="215"/>
        <v>3.305714285714286</v>
      </c>
      <c r="BY247" s="47">
        <f t="shared" si="197"/>
        <v>15.975</v>
      </c>
      <c r="BZ247" s="47">
        <f t="shared" si="217"/>
        <v>3.33</v>
      </c>
      <c r="CA247" s="47">
        <f t="shared" si="203"/>
        <v>3.42</v>
      </c>
      <c r="CB247" s="47">
        <f t="shared" si="198"/>
        <v>5.5</v>
      </c>
      <c r="CC247" s="47">
        <v>2.5000000000000001E-2</v>
      </c>
      <c r="CD247" s="47">
        <v>8.9999999999999993E-3</v>
      </c>
      <c r="CE247" s="47">
        <f>BE247/1000</f>
        <v>5.3999999999999994E-3</v>
      </c>
      <c r="CF247" s="47">
        <f t="shared" si="199"/>
        <v>8.5049999999999987E-2</v>
      </c>
      <c r="CG247" s="47">
        <f t="shared" si="224"/>
        <v>1.6167664670658681</v>
      </c>
      <c r="CH247" s="47">
        <f t="shared" si="200"/>
        <v>2.8299750962191532</v>
      </c>
      <c r="CI247" s="46"/>
      <c r="CJ247" s="46"/>
      <c r="CK247" s="47">
        <f t="shared" si="207"/>
        <v>0.77984393611870673</v>
      </c>
      <c r="CL247" s="46"/>
      <c r="CM247" s="46">
        <f t="shared" si="208"/>
        <v>0.17329865247082371</v>
      </c>
      <c r="CN247" s="22"/>
    </row>
    <row r="248" spans="1:92">
      <c r="A248" s="42">
        <v>1552</v>
      </c>
      <c r="B248" s="22"/>
      <c r="C248" s="22"/>
      <c r="D248" s="22"/>
      <c r="E248" s="22"/>
      <c r="F248" s="34">
        <v>6.03</v>
      </c>
      <c r="G248" s="34">
        <v>5.57</v>
      </c>
      <c r="H248" s="34">
        <v>3.6</v>
      </c>
      <c r="I248" s="34">
        <v>0.31</v>
      </c>
      <c r="J248" s="34">
        <v>0.28000000000000003</v>
      </c>
      <c r="K248" s="34">
        <v>4.4999999999999998E-2</v>
      </c>
      <c r="L248" s="22"/>
      <c r="M248" s="34">
        <v>6.73</v>
      </c>
      <c r="N248" s="22"/>
      <c r="O248" s="34">
        <v>2.86</v>
      </c>
      <c r="P248" s="22"/>
      <c r="Q248" s="22"/>
      <c r="R248" s="22"/>
      <c r="S248" s="34">
        <v>6.5000000000000002E-2</v>
      </c>
      <c r="T248" s="22"/>
      <c r="U248" s="34">
        <v>0.76</v>
      </c>
      <c r="V248" s="34">
        <v>0.12</v>
      </c>
      <c r="W248" s="22"/>
      <c r="X248" s="22"/>
      <c r="Y248" s="22"/>
      <c r="Z248" s="22"/>
      <c r="AA248" s="34">
        <v>0.1</v>
      </c>
      <c r="AB248" s="22"/>
      <c r="AC248" s="34">
        <v>8.5399999999999991</v>
      </c>
      <c r="AD248" s="34">
        <v>3.55</v>
      </c>
      <c r="AE248" s="34">
        <v>0.74</v>
      </c>
      <c r="AF248" s="34"/>
      <c r="AG248" s="46"/>
      <c r="AH248" s="47">
        <f>4.5*F248/100</f>
        <v>0.27135000000000004</v>
      </c>
      <c r="AI248" s="47">
        <f>4.5*G248/100</f>
        <v>0.25065000000000004</v>
      </c>
      <c r="AJ248" s="47">
        <f>4.5*H248/100</f>
        <v>0.16200000000000001</v>
      </c>
      <c r="AK248" s="46"/>
      <c r="AL248" s="46"/>
      <c r="AM248" s="47">
        <f t="shared" si="216"/>
        <v>0</v>
      </c>
      <c r="AN248" s="47">
        <f t="shared" si="216"/>
        <v>38.429999999999993</v>
      </c>
      <c r="AO248" s="47">
        <f t="shared" si="216"/>
        <v>15.975</v>
      </c>
      <c r="AP248" s="47">
        <f t="shared" si="177"/>
        <v>1.395</v>
      </c>
      <c r="AQ248" s="47">
        <f t="shared" si="178"/>
        <v>1.2600000000000002</v>
      </c>
      <c r="AR248" s="47">
        <f t="shared" si="179"/>
        <v>0.20249999999999999</v>
      </c>
      <c r="AS248" s="47">
        <f t="shared" si="180"/>
        <v>0</v>
      </c>
      <c r="AT248" s="47">
        <f t="shared" si="181"/>
        <v>0.30285000000000006</v>
      </c>
      <c r="AU248" s="47">
        <f t="shared" si="182"/>
        <v>0</v>
      </c>
      <c r="AV248" s="47">
        <f t="shared" si="183"/>
        <v>12.87</v>
      </c>
      <c r="AW248" s="47">
        <f t="shared" si="184"/>
        <v>0</v>
      </c>
      <c r="AX248" s="47">
        <f t="shared" si="185"/>
        <v>0</v>
      </c>
      <c r="AY248" s="47">
        <f t="shared" si="186"/>
        <v>0</v>
      </c>
      <c r="AZ248" s="47">
        <f t="shared" si="187"/>
        <v>0.29249999999999998</v>
      </c>
      <c r="BA248" s="47">
        <f t="shared" si="188"/>
        <v>0</v>
      </c>
      <c r="BB248" s="47">
        <f t="shared" si="189"/>
        <v>3.42</v>
      </c>
      <c r="BC248" s="47">
        <f t="shared" si="190"/>
        <v>0.54</v>
      </c>
      <c r="BD248" s="47">
        <f t="shared" si="191"/>
        <v>0</v>
      </c>
      <c r="BE248" s="47">
        <f t="shared" si="192"/>
        <v>0</v>
      </c>
      <c r="BF248" s="47">
        <f t="shared" si="193"/>
        <v>0</v>
      </c>
      <c r="BG248" s="47">
        <f t="shared" si="194"/>
        <v>0</v>
      </c>
      <c r="BH248" s="47">
        <f t="shared" si="195"/>
        <v>0.45</v>
      </c>
      <c r="BI248" s="47">
        <v>0</v>
      </c>
      <c r="BJ248" s="47">
        <f t="shared" si="196"/>
        <v>3.33</v>
      </c>
      <c r="BK248" s="22"/>
      <c r="BL248" s="47">
        <v>0.52</v>
      </c>
      <c r="BM248" s="47">
        <f t="shared" si="226"/>
        <v>0.30285000000000006</v>
      </c>
      <c r="BN248" s="47">
        <f t="shared" si="170"/>
        <v>1.395</v>
      </c>
      <c r="BO248" s="47">
        <f t="shared" si="225"/>
        <v>3.42</v>
      </c>
      <c r="BP248" s="47">
        <f t="shared" si="206"/>
        <v>1.395</v>
      </c>
      <c r="BQ248" s="47">
        <v>0.06</v>
      </c>
      <c r="BR248" s="47">
        <f t="shared" si="227"/>
        <v>0.20249999999999999</v>
      </c>
      <c r="BS248" s="47">
        <v>5.5</v>
      </c>
      <c r="BT248" s="47">
        <f t="shared" si="201"/>
        <v>0</v>
      </c>
      <c r="BU248" s="47">
        <f t="shared" si="204"/>
        <v>12.87</v>
      </c>
      <c r="BV248" s="47">
        <f t="shared" si="214"/>
        <v>0.45</v>
      </c>
      <c r="BW248" s="47">
        <f t="shared" si="202"/>
        <v>0.54</v>
      </c>
      <c r="BX248" s="47">
        <f t="shared" si="215"/>
        <v>3.320357142857143</v>
      </c>
      <c r="BY248" s="47">
        <f t="shared" si="197"/>
        <v>15.975</v>
      </c>
      <c r="BZ248" s="47">
        <f t="shared" si="217"/>
        <v>3.33</v>
      </c>
      <c r="CA248" s="47">
        <f t="shared" si="203"/>
        <v>3.42</v>
      </c>
      <c r="CB248" s="47">
        <f t="shared" si="198"/>
        <v>5.5</v>
      </c>
      <c r="CC248" s="47">
        <v>2.5000000000000001E-2</v>
      </c>
      <c r="CD248" s="47">
        <v>8.9999999999999993E-3</v>
      </c>
      <c r="CE248" s="47">
        <v>6.8999999999999999E-3</v>
      </c>
      <c r="CF248" s="47">
        <f t="shared" si="199"/>
        <v>0</v>
      </c>
      <c r="CG248" s="47">
        <f t="shared" si="224"/>
        <v>2.0658682634730536</v>
      </c>
      <c r="CH248" s="47">
        <f t="shared" si="200"/>
        <v>2.8299750962191532</v>
      </c>
      <c r="CI248" s="46"/>
      <c r="CJ248" s="46"/>
      <c r="CK248" s="47">
        <f t="shared" si="207"/>
        <v>0.76047579096956319</v>
      </c>
      <c r="CL248" s="46"/>
      <c r="CM248" s="46">
        <f t="shared" si="208"/>
        <v>0.1689946202154585</v>
      </c>
      <c r="CN248" s="22"/>
    </row>
    <row r="249" spans="1:92">
      <c r="A249" s="42">
        <v>1553</v>
      </c>
      <c r="B249" s="22"/>
      <c r="C249" s="22"/>
      <c r="D249" s="22"/>
      <c r="E249" s="22"/>
      <c r="F249" s="22"/>
      <c r="G249" s="22"/>
      <c r="H249" s="22"/>
      <c r="I249" s="34">
        <v>0.31</v>
      </c>
      <c r="J249" s="34">
        <v>0.28000000000000003</v>
      </c>
      <c r="K249" s="34">
        <v>4.4999999999999998E-2</v>
      </c>
      <c r="L249" s="22"/>
      <c r="M249" s="34">
        <v>8.35</v>
      </c>
      <c r="N249" s="22"/>
      <c r="O249" s="34">
        <v>2.86</v>
      </c>
      <c r="P249" s="22"/>
      <c r="Q249" s="22"/>
      <c r="R249" s="22"/>
      <c r="S249" s="34">
        <v>6.5000000000000002E-2</v>
      </c>
      <c r="T249" s="22"/>
      <c r="U249" s="34">
        <v>0.76</v>
      </c>
      <c r="V249" s="22"/>
      <c r="W249" s="34">
        <v>2.14</v>
      </c>
      <c r="X249" s="34">
        <v>1.8</v>
      </c>
      <c r="Y249" s="22"/>
      <c r="Z249" s="22"/>
      <c r="AA249" s="34">
        <v>0.1</v>
      </c>
      <c r="AB249" s="22"/>
      <c r="AC249" s="34">
        <v>8.5399999999999991</v>
      </c>
      <c r="AD249" s="34">
        <v>3.55</v>
      </c>
      <c r="AE249" s="34">
        <v>0.74</v>
      </c>
      <c r="AF249" s="34"/>
      <c r="AG249" s="46"/>
      <c r="AH249" s="46"/>
      <c r="AI249" s="46"/>
      <c r="AJ249" s="46"/>
      <c r="AK249" s="46"/>
      <c r="AL249" s="46"/>
      <c r="AM249" s="47">
        <f t="shared" si="216"/>
        <v>0</v>
      </c>
      <c r="AN249" s="47">
        <f t="shared" si="216"/>
        <v>38.429999999999993</v>
      </c>
      <c r="AO249" s="47">
        <f t="shared" si="216"/>
        <v>15.975</v>
      </c>
      <c r="AP249" s="47">
        <f t="shared" si="177"/>
        <v>1.395</v>
      </c>
      <c r="AQ249" s="47">
        <f t="shared" si="178"/>
        <v>1.2600000000000002</v>
      </c>
      <c r="AR249" s="47">
        <f t="shared" si="179"/>
        <v>0.20249999999999999</v>
      </c>
      <c r="AS249" s="47">
        <f t="shared" si="180"/>
        <v>0</v>
      </c>
      <c r="AT249" s="47">
        <f t="shared" si="181"/>
        <v>0.37574999999999997</v>
      </c>
      <c r="AU249" s="47">
        <f t="shared" si="182"/>
        <v>0</v>
      </c>
      <c r="AV249" s="47">
        <f t="shared" si="183"/>
        <v>12.87</v>
      </c>
      <c r="AW249" s="47">
        <f t="shared" si="184"/>
        <v>0</v>
      </c>
      <c r="AX249" s="47">
        <f t="shared" si="185"/>
        <v>0</v>
      </c>
      <c r="AY249" s="47">
        <f t="shared" si="186"/>
        <v>0</v>
      </c>
      <c r="AZ249" s="47">
        <f t="shared" si="187"/>
        <v>0.29249999999999998</v>
      </c>
      <c r="BA249" s="47">
        <f t="shared" si="188"/>
        <v>0</v>
      </c>
      <c r="BB249" s="47">
        <f t="shared" si="189"/>
        <v>3.42</v>
      </c>
      <c r="BC249" s="47">
        <f t="shared" si="190"/>
        <v>0</v>
      </c>
      <c r="BD249" s="47">
        <f t="shared" si="191"/>
        <v>9.6300000000000008</v>
      </c>
      <c r="BE249" s="47">
        <f t="shared" si="192"/>
        <v>8.1</v>
      </c>
      <c r="BF249" s="47">
        <f t="shared" si="193"/>
        <v>0</v>
      </c>
      <c r="BG249" s="47">
        <f t="shared" si="194"/>
        <v>0</v>
      </c>
      <c r="BH249" s="47">
        <f t="shared" si="195"/>
        <v>0.45</v>
      </c>
      <c r="BI249" s="47">
        <v>0</v>
      </c>
      <c r="BJ249" s="47">
        <f t="shared" si="196"/>
        <v>3.33</v>
      </c>
      <c r="BK249" s="22"/>
      <c r="BL249" s="47">
        <v>0.52</v>
      </c>
      <c r="BM249" s="47">
        <f t="shared" si="226"/>
        <v>0.37574999999999997</v>
      </c>
      <c r="BN249" s="47">
        <f t="shared" si="170"/>
        <v>1.395</v>
      </c>
      <c r="BO249" s="47">
        <f t="shared" si="225"/>
        <v>3.42</v>
      </c>
      <c r="BP249" s="47">
        <f t="shared" si="206"/>
        <v>1.395</v>
      </c>
      <c r="BQ249" s="47">
        <v>0.06</v>
      </c>
      <c r="BR249" s="47">
        <f t="shared" si="227"/>
        <v>0.20249999999999999</v>
      </c>
      <c r="BS249" s="47">
        <v>5.5</v>
      </c>
      <c r="BT249" s="47">
        <f t="shared" si="201"/>
        <v>0</v>
      </c>
      <c r="BU249" s="47">
        <f t="shared" si="204"/>
        <v>12.87</v>
      </c>
      <c r="BV249" s="47">
        <f t="shared" si="214"/>
        <v>0.45</v>
      </c>
      <c r="BW249" s="47">
        <f t="shared" si="202"/>
        <v>0</v>
      </c>
      <c r="BX249" s="47">
        <f t="shared" si="215"/>
        <v>3.3350000000000004</v>
      </c>
      <c r="BY249" s="47">
        <f t="shared" si="197"/>
        <v>15.975</v>
      </c>
      <c r="BZ249" s="47">
        <f t="shared" si="217"/>
        <v>3.33</v>
      </c>
      <c r="CA249" s="47">
        <f t="shared" si="203"/>
        <v>3.42</v>
      </c>
      <c r="CB249" s="47">
        <f t="shared" si="198"/>
        <v>5.5</v>
      </c>
      <c r="CC249" s="47">
        <v>2.5000000000000001E-2</v>
      </c>
      <c r="CD249" s="47">
        <f>BD249/1000</f>
        <v>9.6300000000000014E-3</v>
      </c>
      <c r="CE249" s="47">
        <f>BE249/1000</f>
        <v>8.0999999999999996E-3</v>
      </c>
      <c r="CF249" s="47">
        <f t="shared" si="199"/>
        <v>0</v>
      </c>
      <c r="CG249" s="47">
        <f t="shared" si="224"/>
        <v>2.4251497005988023</v>
      </c>
      <c r="CH249" s="47">
        <f t="shared" si="200"/>
        <v>2.8299750962191532</v>
      </c>
      <c r="CI249" s="46"/>
      <c r="CJ249" s="46"/>
      <c r="CK249" s="47">
        <f t="shared" si="207"/>
        <v>0.77403398643328625</v>
      </c>
      <c r="CL249" s="46"/>
      <c r="CM249" s="46">
        <f t="shared" si="208"/>
        <v>0.17200755254073027</v>
      </c>
      <c r="CN249" s="22"/>
    </row>
    <row r="250" spans="1:92">
      <c r="A250" s="42">
        <v>1554</v>
      </c>
      <c r="B250" s="22"/>
      <c r="C250" s="34">
        <v>4.6399999999999997</v>
      </c>
      <c r="D250" s="34">
        <v>10</v>
      </c>
      <c r="E250" s="22"/>
      <c r="F250" s="34">
        <v>3.71</v>
      </c>
      <c r="G250" s="34">
        <v>3.25</v>
      </c>
      <c r="H250" s="22"/>
      <c r="I250" s="34">
        <v>0.31</v>
      </c>
      <c r="J250" s="34">
        <v>0.28000000000000003</v>
      </c>
      <c r="K250" s="34">
        <v>4.4999999999999998E-2</v>
      </c>
      <c r="L250" s="22"/>
      <c r="M250" s="22"/>
      <c r="N250" s="22"/>
      <c r="O250" s="34">
        <v>2.86</v>
      </c>
      <c r="P250" s="22"/>
      <c r="Q250" s="22"/>
      <c r="R250" s="22"/>
      <c r="S250" s="34">
        <v>6.5000000000000002E-2</v>
      </c>
      <c r="T250" s="22"/>
      <c r="U250" s="34">
        <v>0.76</v>
      </c>
      <c r="V250" s="34">
        <v>0.06</v>
      </c>
      <c r="W250" s="22"/>
      <c r="X250" s="22"/>
      <c r="Y250" s="22"/>
      <c r="Z250" s="22"/>
      <c r="AA250" s="34">
        <v>0.1</v>
      </c>
      <c r="AB250" s="22"/>
      <c r="AC250" s="34">
        <v>8.5399999999999991</v>
      </c>
      <c r="AD250" s="34">
        <v>3.55</v>
      </c>
      <c r="AE250" s="34">
        <v>0.74</v>
      </c>
      <c r="AF250" s="34"/>
      <c r="AG250" s="47">
        <f>4.5*C250/100</f>
        <v>0.20879999999999999</v>
      </c>
      <c r="AH250" s="47">
        <f t="shared" ref="AH250:AH313" si="228">4.5*F250/100</f>
        <v>0.16695000000000002</v>
      </c>
      <c r="AI250" s="47">
        <f t="shared" ref="AI250:AI313" si="229">4.5*G250/100</f>
        <v>0.14624999999999999</v>
      </c>
      <c r="AJ250" s="46"/>
      <c r="AK250" s="47">
        <f>4.5*D250/100</f>
        <v>0.45</v>
      </c>
      <c r="AL250" s="46"/>
      <c r="AM250" s="47">
        <f t="shared" si="216"/>
        <v>0</v>
      </c>
      <c r="AN250" s="47">
        <f t="shared" si="216"/>
        <v>38.429999999999993</v>
      </c>
      <c r="AO250" s="47">
        <f t="shared" si="216"/>
        <v>15.975</v>
      </c>
      <c r="AP250" s="47">
        <f t="shared" si="177"/>
        <v>1.395</v>
      </c>
      <c r="AQ250" s="47">
        <f t="shared" si="178"/>
        <v>1.2600000000000002</v>
      </c>
      <c r="AR250" s="47">
        <f t="shared" si="179"/>
        <v>0.20249999999999999</v>
      </c>
      <c r="AS250" s="47">
        <f t="shared" si="180"/>
        <v>0</v>
      </c>
      <c r="AT250" s="47">
        <f t="shared" si="181"/>
        <v>0</v>
      </c>
      <c r="AU250" s="47">
        <f t="shared" si="182"/>
        <v>0</v>
      </c>
      <c r="AV250" s="47">
        <f t="shared" si="183"/>
        <v>12.87</v>
      </c>
      <c r="AW250" s="47">
        <f t="shared" si="184"/>
        <v>0</v>
      </c>
      <c r="AX250" s="47">
        <f t="shared" si="185"/>
        <v>0</v>
      </c>
      <c r="AY250" s="47">
        <f t="shared" si="186"/>
        <v>0</v>
      </c>
      <c r="AZ250" s="47">
        <f t="shared" si="187"/>
        <v>0.29249999999999998</v>
      </c>
      <c r="BA250" s="47">
        <f t="shared" si="188"/>
        <v>0</v>
      </c>
      <c r="BB250" s="47">
        <f t="shared" si="189"/>
        <v>3.42</v>
      </c>
      <c r="BC250" s="47">
        <f t="shared" si="190"/>
        <v>0.27</v>
      </c>
      <c r="BD250" s="47">
        <f t="shared" si="191"/>
        <v>0</v>
      </c>
      <c r="BE250" s="47">
        <f t="shared" si="192"/>
        <v>0</v>
      </c>
      <c r="BF250" s="47">
        <f t="shared" si="193"/>
        <v>0</v>
      </c>
      <c r="BG250" s="47">
        <f t="shared" si="194"/>
        <v>0</v>
      </c>
      <c r="BH250" s="47">
        <f t="shared" si="195"/>
        <v>0.45</v>
      </c>
      <c r="BI250" s="47">
        <v>0</v>
      </c>
      <c r="BJ250" s="47">
        <f t="shared" si="196"/>
        <v>3.33</v>
      </c>
      <c r="BK250" s="22"/>
      <c r="BL250" s="47">
        <f>AK250</f>
        <v>0.45</v>
      </c>
      <c r="BM250" s="47">
        <v>0.42</v>
      </c>
      <c r="BN250" s="47">
        <f t="shared" ref="BN250:BN313" si="230">AP250</f>
        <v>1.395</v>
      </c>
      <c r="BO250" s="47">
        <f t="shared" si="225"/>
        <v>3.42</v>
      </c>
      <c r="BP250" s="47">
        <f t="shared" si="206"/>
        <v>1.395</v>
      </c>
      <c r="BQ250" s="47">
        <v>0.06</v>
      </c>
      <c r="BR250" s="47">
        <f t="shared" si="227"/>
        <v>0.20249999999999999</v>
      </c>
      <c r="BS250" s="47">
        <v>5.5</v>
      </c>
      <c r="BT250" s="47">
        <f t="shared" si="201"/>
        <v>0</v>
      </c>
      <c r="BU250" s="47">
        <f t="shared" si="204"/>
        <v>12.87</v>
      </c>
      <c r="BV250" s="47">
        <f t="shared" si="214"/>
        <v>0.45</v>
      </c>
      <c r="BW250" s="47">
        <f t="shared" si="202"/>
        <v>0.27</v>
      </c>
      <c r="BX250" s="47">
        <f t="shared" si="215"/>
        <v>3.3496428571428574</v>
      </c>
      <c r="BY250" s="47">
        <f t="shared" si="197"/>
        <v>15.975</v>
      </c>
      <c r="BZ250" s="47">
        <f t="shared" si="217"/>
        <v>3.33</v>
      </c>
      <c r="CA250" s="47">
        <f t="shared" si="203"/>
        <v>3.42</v>
      </c>
      <c r="CB250" s="47">
        <f t="shared" si="198"/>
        <v>5.5</v>
      </c>
      <c r="CC250" s="47">
        <v>2.5000000000000001E-2</v>
      </c>
      <c r="CD250" s="47">
        <v>9.4000000000000004E-3</v>
      </c>
      <c r="CE250" s="47">
        <v>7.4999999999999997E-3</v>
      </c>
      <c r="CF250" s="47">
        <f t="shared" si="199"/>
        <v>0</v>
      </c>
      <c r="CG250" s="47">
        <f t="shared" si="224"/>
        <v>2.2455089820359282</v>
      </c>
      <c r="CH250" s="47">
        <f t="shared" si="200"/>
        <v>2.8299750962191532</v>
      </c>
      <c r="CI250" s="46"/>
      <c r="CJ250" s="46"/>
      <c r="CK250" s="47">
        <f t="shared" si="207"/>
        <v>0.74680051890929078</v>
      </c>
      <c r="CL250" s="46"/>
      <c r="CM250" s="46">
        <f t="shared" si="208"/>
        <v>0.16595567086873128</v>
      </c>
      <c r="CN250" s="22"/>
    </row>
    <row r="251" spans="1:92">
      <c r="A251" s="42">
        <v>1555</v>
      </c>
      <c r="B251" s="22"/>
      <c r="C251" s="22"/>
      <c r="D251" s="22"/>
      <c r="E251" s="22"/>
      <c r="F251" s="34">
        <v>4.34</v>
      </c>
      <c r="G251" s="34">
        <v>3.04</v>
      </c>
      <c r="H251" s="34">
        <v>2.6</v>
      </c>
      <c r="I251" s="34">
        <v>0.31</v>
      </c>
      <c r="J251" s="34">
        <v>0.28000000000000003</v>
      </c>
      <c r="K251" s="34">
        <v>4.4999999999999998E-2</v>
      </c>
      <c r="L251" s="34">
        <v>0.47</v>
      </c>
      <c r="M251" s="22"/>
      <c r="N251" s="22"/>
      <c r="O251" s="34">
        <v>2.86</v>
      </c>
      <c r="P251" s="22"/>
      <c r="Q251" s="22"/>
      <c r="R251" s="22"/>
      <c r="S251" s="34">
        <v>6.5000000000000002E-2</v>
      </c>
      <c r="T251" s="22"/>
      <c r="U251" s="34">
        <v>0.76</v>
      </c>
      <c r="V251" s="22"/>
      <c r="W251" s="22"/>
      <c r="X251" s="22"/>
      <c r="Y251" s="34">
        <v>1.75</v>
      </c>
      <c r="Z251" s="22"/>
      <c r="AA251" s="34">
        <v>0.1</v>
      </c>
      <c r="AB251" s="22"/>
      <c r="AC251" s="34">
        <v>8.5399999999999991</v>
      </c>
      <c r="AD251" s="34">
        <v>3.55</v>
      </c>
      <c r="AE251" s="34">
        <v>0.74</v>
      </c>
      <c r="AF251" s="34"/>
      <c r="AG251" s="46"/>
      <c r="AH251" s="47">
        <f t="shared" si="228"/>
        <v>0.1953</v>
      </c>
      <c r="AI251" s="47">
        <f t="shared" si="229"/>
        <v>0.1368</v>
      </c>
      <c r="AJ251" s="47">
        <f t="shared" ref="AJ251:AJ261" si="231">4.5*H251/100</f>
        <v>0.11700000000000001</v>
      </c>
      <c r="AK251" s="46"/>
      <c r="AL251" s="46"/>
      <c r="AM251" s="47">
        <f t="shared" si="216"/>
        <v>0</v>
      </c>
      <c r="AN251" s="47">
        <f t="shared" si="216"/>
        <v>38.429999999999993</v>
      </c>
      <c r="AO251" s="47">
        <f t="shared" si="216"/>
        <v>15.975</v>
      </c>
      <c r="AP251" s="47">
        <f t="shared" si="177"/>
        <v>1.395</v>
      </c>
      <c r="AQ251" s="47">
        <f t="shared" si="178"/>
        <v>1.2600000000000002</v>
      </c>
      <c r="AR251" s="47">
        <f t="shared" si="179"/>
        <v>0.20249999999999999</v>
      </c>
      <c r="AS251" s="47">
        <f t="shared" si="180"/>
        <v>2.1149999999999998</v>
      </c>
      <c r="AT251" s="47">
        <f t="shared" si="181"/>
        <v>0</v>
      </c>
      <c r="AU251" s="47">
        <f t="shared" si="182"/>
        <v>0</v>
      </c>
      <c r="AV251" s="47">
        <f t="shared" si="183"/>
        <v>12.87</v>
      </c>
      <c r="AW251" s="47">
        <f t="shared" si="184"/>
        <v>0</v>
      </c>
      <c r="AX251" s="47">
        <f t="shared" si="185"/>
        <v>0</v>
      </c>
      <c r="AY251" s="47">
        <f t="shared" si="186"/>
        <v>0</v>
      </c>
      <c r="AZ251" s="47">
        <f t="shared" si="187"/>
        <v>0.29249999999999998</v>
      </c>
      <c r="BA251" s="47">
        <f t="shared" si="188"/>
        <v>0</v>
      </c>
      <c r="BB251" s="47">
        <f t="shared" si="189"/>
        <v>3.42</v>
      </c>
      <c r="BC251" s="47">
        <f t="shared" si="190"/>
        <v>0</v>
      </c>
      <c r="BD251" s="47">
        <f t="shared" si="191"/>
        <v>0</v>
      </c>
      <c r="BE251" s="47">
        <f t="shared" si="192"/>
        <v>0</v>
      </c>
      <c r="BF251" s="47">
        <f t="shared" si="193"/>
        <v>7.8750000000000001E-2</v>
      </c>
      <c r="BG251" s="47">
        <f t="shared" si="194"/>
        <v>0</v>
      </c>
      <c r="BH251" s="47">
        <f t="shared" si="195"/>
        <v>0.45</v>
      </c>
      <c r="BI251" s="47">
        <v>0</v>
      </c>
      <c r="BJ251" s="47">
        <f t="shared" si="196"/>
        <v>3.33</v>
      </c>
      <c r="BK251" s="22"/>
      <c r="BL251" s="47">
        <v>0.52</v>
      </c>
      <c r="BM251" s="47">
        <v>0.42</v>
      </c>
      <c r="BN251" s="47">
        <f t="shared" si="230"/>
        <v>1.395</v>
      </c>
      <c r="BO251" s="47">
        <f t="shared" si="225"/>
        <v>3.42</v>
      </c>
      <c r="BP251" s="47">
        <f t="shared" si="206"/>
        <v>1.395</v>
      </c>
      <c r="BQ251" s="47">
        <v>0.06</v>
      </c>
      <c r="BR251" s="47">
        <f t="shared" si="227"/>
        <v>0.20249999999999999</v>
      </c>
      <c r="BS251" s="47">
        <v>5.5</v>
      </c>
      <c r="BT251" s="47">
        <f t="shared" si="201"/>
        <v>2.1149999999999998</v>
      </c>
      <c r="BU251" s="47">
        <f t="shared" si="204"/>
        <v>12.87</v>
      </c>
      <c r="BV251" s="47">
        <f t="shared" si="214"/>
        <v>0.45</v>
      </c>
      <c r="BW251" s="47">
        <f t="shared" si="202"/>
        <v>0</v>
      </c>
      <c r="BX251" s="47">
        <f t="shared" si="215"/>
        <v>3.3642857142857148</v>
      </c>
      <c r="BY251" s="47">
        <f t="shared" si="197"/>
        <v>15.975</v>
      </c>
      <c r="BZ251" s="47">
        <f t="shared" si="217"/>
        <v>3.33</v>
      </c>
      <c r="CA251" s="47">
        <f t="shared" si="203"/>
        <v>3.42</v>
      </c>
      <c r="CB251" s="47">
        <f t="shared" si="198"/>
        <v>5.5</v>
      </c>
      <c r="CC251" s="47">
        <v>2.5000000000000001E-2</v>
      </c>
      <c r="CD251" s="47">
        <v>9.4000000000000004E-3</v>
      </c>
      <c r="CE251" s="47">
        <v>7.4999999999999997E-3</v>
      </c>
      <c r="CF251" s="47">
        <f t="shared" si="199"/>
        <v>7.8750000000000001E-2</v>
      </c>
      <c r="CG251" s="47">
        <f t="shared" si="224"/>
        <v>2.2455089820359282</v>
      </c>
      <c r="CH251" s="47">
        <f t="shared" si="200"/>
        <v>2.8299750962191532</v>
      </c>
      <c r="CI251" s="46"/>
      <c r="CJ251" s="46"/>
      <c r="CK251" s="47">
        <f t="shared" si="207"/>
        <v>0.77759856500795865</v>
      </c>
      <c r="CL251" s="46"/>
      <c r="CM251" s="46">
        <f t="shared" si="208"/>
        <v>0.17279968111287969</v>
      </c>
      <c r="CN251" s="22"/>
    </row>
    <row r="252" spans="1:92">
      <c r="A252" s="42">
        <v>1556</v>
      </c>
      <c r="B252" s="22"/>
      <c r="C252" s="34">
        <v>7.38</v>
      </c>
      <c r="D252" s="34">
        <v>14.2</v>
      </c>
      <c r="E252" s="22"/>
      <c r="F252" s="34">
        <v>5.54</v>
      </c>
      <c r="G252" s="34">
        <v>4.34</v>
      </c>
      <c r="H252" s="34">
        <v>2.98</v>
      </c>
      <c r="I252" s="34">
        <v>0.31</v>
      </c>
      <c r="J252" s="34">
        <v>0.28000000000000003</v>
      </c>
      <c r="K252" s="34">
        <v>4.4999999999999998E-2</v>
      </c>
      <c r="L252" s="22"/>
      <c r="M252" s="22"/>
      <c r="N252" s="22"/>
      <c r="O252" s="34">
        <v>2.86</v>
      </c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34">
        <v>0.1</v>
      </c>
      <c r="AB252" s="22"/>
      <c r="AC252" s="34">
        <v>8.5399999999999991</v>
      </c>
      <c r="AD252" s="34">
        <v>3.55</v>
      </c>
      <c r="AE252" s="34">
        <v>0.74</v>
      </c>
      <c r="AF252" s="34"/>
      <c r="AG252" s="47">
        <f t="shared" ref="AG252:AG260" si="232">4.5*C252/100</f>
        <v>0.33210000000000001</v>
      </c>
      <c r="AH252" s="47">
        <f t="shared" si="228"/>
        <v>0.24929999999999999</v>
      </c>
      <c r="AI252" s="47">
        <f t="shared" si="229"/>
        <v>0.1953</v>
      </c>
      <c r="AJ252" s="47">
        <f t="shared" si="231"/>
        <v>0.1341</v>
      </c>
      <c r="AK252" s="47">
        <f t="shared" ref="AK252:AK260" si="233">4.5*D252/100</f>
        <v>0.63900000000000001</v>
      </c>
      <c r="AL252" s="46"/>
      <c r="AM252" s="47">
        <f t="shared" si="216"/>
        <v>0</v>
      </c>
      <c r="AN252" s="47">
        <f t="shared" si="216"/>
        <v>38.429999999999993</v>
      </c>
      <c r="AO252" s="47">
        <f t="shared" si="216"/>
        <v>15.975</v>
      </c>
      <c r="AP252" s="47">
        <f t="shared" si="177"/>
        <v>1.395</v>
      </c>
      <c r="AQ252" s="47">
        <f t="shared" si="178"/>
        <v>1.2600000000000002</v>
      </c>
      <c r="AR252" s="47">
        <f t="shared" si="179"/>
        <v>0.20249999999999999</v>
      </c>
      <c r="AS252" s="47">
        <f t="shared" si="180"/>
        <v>0</v>
      </c>
      <c r="AT252" s="47">
        <f t="shared" si="181"/>
        <v>0</v>
      </c>
      <c r="AU252" s="47">
        <f t="shared" si="182"/>
        <v>0</v>
      </c>
      <c r="AV252" s="47">
        <f t="shared" si="183"/>
        <v>12.87</v>
      </c>
      <c r="AW252" s="47">
        <f t="shared" si="184"/>
        <v>0</v>
      </c>
      <c r="AX252" s="47">
        <f t="shared" si="185"/>
        <v>0</v>
      </c>
      <c r="AY252" s="47">
        <f t="shared" si="186"/>
        <v>0</v>
      </c>
      <c r="AZ252" s="47">
        <f t="shared" si="187"/>
        <v>0</v>
      </c>
      <c r="BA252" s="47">
        <f t="shared" si="188"/>
        <v>0</v>
      </c>
      <c r="BB252" s="47">
        <f t="shared" si="189"/>
        <v>0</v>
      </c>
      <c r="BC252" s="47">
        <f t="shared" si="190"/>
        <v>0</v>
      </c>
      <c r="BD252" s="47">
        <f t="shared" si="191"/>
        <v>0</v>
      </c>
      <c r="BE252" s="47">
        <f t="shared" si="192"/>
        <v>0</v>
      </c>
      <c r="BF252" s="47">
        <f t="shared" si="193"/>
        <v>0</v>
      </c>
      <c r="BG252" s="47">
        <f t="shared" si="194"/>
        <v>0</v>
      </c>
      <c r="BH252" s="47">
        <f t="shared" si="195"/>
        <v>0.45</v>
      </c>
      <c r="BI252" s="47">
        <v>0</v>
      </c>
      <c r="BJ252" s="47">
        <f t="shared" si="196"/>
        <v>3.33</v>
      </c>
      <c r="BK252" s="22"/>
      <c r="BL252" s="47">
        <f t="shared" ref="BL252:BL260" si="234">AK252</f>
        <v>0.63900000000000001</v>
      </c>
      <c r="BM252" s="47">
        <v>0.42</v>
      </c>
      <c r="BN252" s="47">
        <f t="shared" si="230"/>
        <v>1.395</v>
      </c>
      <c r="BO252" s="47">
        <v>3</v>
      </c>
      <c r="BP252" s="47">
        <f t="shared" si="206"/>
        <v>1.395</v>
      </c>
      <c r="BQ252" s="47">
        <v>0.06</v>
      </c>
      <c r="BR252" s="47">
        <f t="shared" si="227"/>
        <v>0.20249999999999999</v>
      </c>
      <c r="BS252" s="47">
        <v>5.5</v>
      </c>
      <c r="BT252" s="47">
        <f t="shared" si="201"/>
        <v>0</v>
      </c>
      <c r="BU252" s="47">
        <f t="shared" si="204"/>
        <v>12.87</v>
      </c>
      <c r="BV252" s="47">
        <f t="shared" si="214"/>
        <v>0.45</v>
      </c>
      <c r="BW252" s="47">
        <f t="shared" si="202"/>
        <v>0</v>
      </c>
      <c r="BX252" s="47">
        <f t="shared" si="215"/>
        <v>3.3789285714285717</v>
      </c>
      <c r="BY252" s="47">
        <f t="shared" si="197"/>
        <v>15.975</v>
      </c>
      <c r="BZ252" s="47">
        <f t="shared" si="217"/>
        <v>3.33</v>
      </c>
      <c r="CA252" s="47">
        <f t="shared" si="203"/>
        <v>3</v>
      </c>
      <c r="CB252" s="47">
        <f t="shared" si="198"/>
        <v>5.5</v>
      </c>
      <c r="CC252" s="47">
        <v>2.5000000000000001E-2</v>
      </c>
      <c r="CD252" s="47">
        <v>9.4000000000000004E-3</v>
      </c>
      <c r="CE252" s="47">
        <v>7.4999999999999997E-3</v>
      </c>
      <c r="CF252" s="47">
        <f t="shared" si="199"/>
        <v>0</v>
      </c>
      <c r="CG252" s="47">
        <f t="shared" si="224"/>
        <v>2.2455089820359282</v>
      </c>
      <c r="CH252" s="47">
        <f t="shared" si="200"/>
        <v>2.8299750962191532</v>
      </c>
      <c r="CI252" s="46"/>
      <c r="CJ252" s="46"/>
      <c r="CK252" s="47">
        <f t="shared" si="207"/>
        <v>0.82199510889715832</v>
      </c>
      <c r="CL252" s="46"/>
      <c r="CM252" s="46">
        <f t="shared" si="208"/>
        <v>0.18266557975492406</v>
      </c>
      <c r="CN252" s="22"/>
    </row>
    <row r="253" spans="1:92">
      <c r="A253" s="42">
        <v>1557</v>
      </c>
      <c r="B253" s="22"/>
      <c r="C253" s="34">
        <v>4.7699999999999996</v>
      </c>
      <c r="D253" s="34">
        <v>10</v>
      </c>
      <c r="E253" s="22"/>
      <c r="F253" s="34">
        <v>4.34</v>
      </c>
      <c r="G253" s="34">
        <v>3.91</v>
      </c>
      <c r="H253" s="34">
        <v>2.98</v>
      </c>
      <c r="I253" s="34">
        <v>0.31</v>
      </c>
      <c r="J253" s="34">
        <v>0.28000000000000003</v>
      </c>
      <c r="K253" s="34">
        <v>4.4999999999999998E-2</v>
      </c>
      <c r="L253" s="22"/>
      <c r="M253" s="34">
        <v>10.42</v>
      </c>
      <c r="N253" s="22"/>
      <c r="O253" s="34">
        <v>2.86</v>
      </c>
      <c r="P253" s="22"/>
      <c r="Q253" s="34">
        <v>0.49</v>
      </c>
      <c r="R253" s="22"/>
      <c r="S253" s="34">
        <v>0.08</v>
      </c>
      <c r="T253" s="34">
        <v>1.66</v>
      </c>
      <c r="U253" s="34">
        <v>0.66</v>
      </c>
      <c r="V253" s="34">
        <v>0.08</v>
      </c>
      <c r="W253" s="22"/>
      <c r="X253" s="22"/>
      <c r="Y253" s="22"/>
      <c r="Z253" s="22"/>
      <c r="AA253" s="34">
        <v>0.1</v>
      </c>
      <c r="AB253" s="22"/>
      <c r="AC253" s="34">
        <v>8.5399999999999991</v>
      </c>
      <c r="AD253" s="34">
        <v>3.55</v>
      </c>
      <c r="AE253" s="34">
        <v>0.74</v>
      </c>
      <c r="AF253" s="34"/>
      <c r="AG253" s="47">
        <f t="shared" si="232"/>
        <v>0.21464999999999995</v>
      </c>
      <c r="AH253" s="47">
        <f t="shared" si="228"/>
        <v>0.1953</v>
      </c>
      <c r="AI253" s="47">
        <f t="shared" si="229"/>
        <v>0.17595</v>
      </c>
      <c r="AJ253" s="47">
        <f t="shared" si="231"/>
        <v>0.1341</v>
      </c>
      <c r="AK253" s="47">
        <f t="shared" si="233"/>
        <v>0.45</v>
      </c>
      <c r="AL253" s="46"/>
      <c r="AM253" s="47">
        <f t="shared" si="216"/>
        <v>0</v>
      </c>
      <c r="AN253" s="47">
        <f t="shared" si="216"/>
        <v>38.429999999999993</v>
      </c>
      <c r="AO253" s="47">
        <f t="shared" si="216"/>
        <v>15.975</v>
      </c>
      <c r="AP253" s="47">
        <f t="shared" si="177"/>
        <v>1.395</v>
      </c>
      <c r="AQ253" s="47">
        <f t="shared" si="178"/>
        <v>1.2600000000000002</v>
      </c>
      <c r="AR253" s="47">
        <f t="shared" si="179"/>
        <v>0.20249999999999999</v>
      </c>
      <c r="AS253" s="47">
        <f t="shared" si="180"/>
        <v>0</v>
      </c>
      <c r="AT253" s="47">
        <f t="shared" si="181"/>
        <v>0.46889999999999998</v>
      </c>
      <c r="AU253" s="47">
        <f t="shared" si="182"/>
        <v>0</v>
      </c>
      <c r="AV253" s="47">
        <f t="shared" si="183"/>
        <v>12.87</v>
      </c>
      <c r="AW253" s="47">
        <f t="shared" si="184"/>
        <v>0</v>
      </c>
      <c r="AX253" s="47">
        <f t="shared" si="185"/>
        <v>2.2050000000000001</v>
      </c>
      <c r="AY253" s="47">
        <f t="shared" si="186"/>
        <v>0</v>
      </c>
      <c r="AZ253" s="47">
        <f t="shared" si="187"/>
        <v>0.36</v>
      </c>
      <c r="BA253" s="47">
        <f t="shared" si="188"/>
        <v>7.4700000000000003E-2</v>
      </c>
      <c r="BB253" s="47">
        <f t="shared" si="189"/>
        <v>2.97</v>
      </c>
      <c r="BC253" s="47">
        <f t="shared" si="190"/>
        <v>0.36</v>
      </c>
      <c r="BD253" s="47">
        <f t="shared" si="191"/>
        <v>0</v>
      </c>
      <c r="BE253" s="47">
        <f t="shared" si="192"/>
        <v>0</v>
      </c>
      <c r="BF253" s="47">
        <f t="shared" si="193"/>
        <v>0</v>
      </c>
      <c r="BG253" s="47">
        <f t="shared" si="194"/>
        <v>0</v>
      </c>
      <c r="BH253" s="47">
        <f t="shared" si="195"/>
        <v>0.45</v>
      </c>
      <c r="BI253" s="47">
        <v>0</v>
      </c>
      <c r="BJ253" s="47">
        <f t="shared" si="196"/>
        <v>3.33</v>
      </c>
      <c r="BK253" s="22"/>
      <c r="BL253" s="47">
        <f t="shared" si="234"/>
        <v>0.45</v>
      </c>
      <c r="BM253" s="47">
        <f>AT253</f>
        <v>0.46889999999999998</v>
      </c>
      <c r="BN253" s="47">
        <f t="shared" si="230"/>
        <v>1.395</v>
      </c>
      <c r="BO253" s="47">
        <f>BB253</f>
        <v>2.97</v>
      </c>
      <c r="BP253" s="47">
        <f t="shared" si="206"/>
        <v>1.395</v>
      </c>
      <c r="BQ253" s="47">
        <f>BA253</f>
        <v>7.4700000000000003E-2</v>
      </c>
      <c r="BR253" s="47">
        <f t="shared" si="227"/>
        <v>0.20249999999999999</v>
      </c>
      <c r="BS253" s="47">
        <v>5.5</v>
      </c>
      <c r="BT253" s="47">
        <f t="shared" si="201"/>
        <v>0</v>
      </c>
      <c r="BU253" s="47">
        <f t="shared" si="204"/>
        <v>12.87</v>
      </c>
      <c r="BV253" s="47">
        <f t="shared" si="214"/>
        <v>0.45</v>
      </c>
      <c r="BW253" s="47">
        <f t="shared" si="202"/>
        <v>0.36</v>
      </c>
      <c r="BX253" s="47">
        <f t="shared" si="215"/>
        <v>3.3935714285714287</v>
      </c>
      <c r="BY253" s="47">
        <f t="shared" si="197"/>
        <v>15.975</v>
      </c>
      <c r="BZ253" s="47">
        <f t="shared" si="217"/>
        <v>3.33</v>
      </c>
      <c r="CA253" s="47">
        <f t="shared" si="203"/>
        <v>2.97</v>
      </c>
      <c r="CB253" s="47">
        <f t="shared" si="198"/>
        <v>5.5</v>
      </c>
      <c r="CC253" s="47">
        <v>2.5000000000000001E-2</v>
      </c>
      <c r="CD253" s="47">
        <v>9.4000000000000004E-3</v>
      </c>
      <c r="CE253" s="47">
        <v>7.4999999999999997E-3</v>
      </c>
      <c r="CF253" s="47">
        <f t="shared" si="199"/>
        <v>0</v>
      </c>
      <c r="CG253" s="47">
        <f t="shared" si="224"/>
        <v>2.2455089820359282</v>
      </c>
      <c r="CH253" s="47">
        <f t="shared" si="200"/>
        <v>2.8299750962191532</v>
      </c>
      <c r="CI253" s="46"/>
      <c r="CJ253" s="46"/>
      <c r="CK253" s="47">
        <f t="shared" si="207"/>
        <v>0.74658700727512073</v>
      </c>
      <c r="CL253" s="46"/>
      <c r="CM253" s="46">
        <f t="shared" si="208"/>
        <v>0.16590822383891571</v>
      </c>
      <c r="CN253" s="22"/>
    </row>
    <row r="254" spans="1:92">
      <c r="A254" s="42">
        <v>1558</v>
      </c>
      <c r="B254" s="22"/>
      <c r="C254" s="34">
        <v>4.7699999999999996</v>
      </c>
      <c r="D254" s="34">
        <v>10</v>
      </c>
      <c r="E254" s="22"/>
      <c r="F254" s="34">
        <v>3.91</v>
      </c>
      <c r="G254" s="34">
        <v>3.04</v>
      </c>
      <c r="H254" s="34">
        <v>2.23</v>
      </c>
      <c r="I254" s="34">
        <v>0.31</v>
      </c>
      <c r="J254" s="34">
        <v>0.28000000000000003</v>
      </c>
      <c r="K254" s="34">
        <v>4.4999999999999998E-2</v>
      </c>
      <c r="L254" s="22"/>
      <c r="M254" s="34">
        <v>10.42</v>
      </c>
      <c r="N254" s="22"/>
      <c r="O254" s="34">
        <v>2.86</v>
      </c>
      <c r="P254" s="22"/>
      <c r="Q254" s="34">
        <v>0.49</v>
      </c>
      <c r="R254" s="22"/>
      <c r="S254" s="34">
        <v>0.08</v>
      </c>
      <c r="T254" s="34">
        <v>1.66</v>
      </c>
      <c r="U254" s="34">
        <v>0.66</v>
      </c>
      <c r="V254" s="34">
        <v>0.11</v>
      </c>
      <c r="W254" s="22"/>
      <c r="X254" s="22"/>
      <c r="Y254" s="22"/>
      <c r="Z254" s="22"/>
      <c r="AA254" s="34">
        <v>0.1</v>
      </c>
      <c r="AB254" s="22"/>
      <c r="AC254" s="34">
        <v>8.5399999999999991</v>
      </c>
      <c r="AD254" s="34">
        <v>3.55</v>
      </c>
      <c r="AE254" s="34">
        <v>0.74</v>
      </c>
      <c r="AF254" s="34"/>
      <c r="AG254" s="47">
        <f t="shared" si="232"/>
        <v>0.21464999999999995</v>
      </c>
      <c r="AH254" s="47">
        <f t="shared" si="228"/>
        <v>0.17595</v>
      </c>
      <c r="AI254" s="47">
        <f t="shared" si="229"/>
        <v>0.1368</v>
      </c>
      <c r="AJ254" s="47">
        <f t="shared" si="231"/>
        <v>0.10034999999999999</v>
      </c>
      <c r="AK254" s="47">
        <f t="shared" si="233"/>
        <v>0.45</v>
      </c>
      <c r="AL254" s="46"/>
      <c r="AM254" s="47">
        <f t="shared" si="216"/>
        <v>0</v>
      </c>
      <c r="AN254" s="47">
        <f t="shared" si="216"/>
        <v>38.429999999999993</v>
      </c>
      <c r="AO254" s="47">
        <f t="shared" si="216"/>
        <v>15.975</v>
      </c>
      <c r="AP254" s="47">
        <f t="shared" si="177"/>
        <v>1.395</v>
      </c>
      <c r="AQ254" s="47">
        <f t="shared" si="178"/>
        <v>1.2600000000000002</v>
      </c>
      <c r="AR254" s="47">
        <f t="shared" si="179"/>
        <v>0.20249999999999999</v>
      </c>
      <c r="AS254" s="47">
        <f t="shared" si="180"/>
        <v>0</v>
      </c>
      <c r="AT254" s="47">
        <f t="shared" si="181"/>
        <v>0.46889999999999998</v>
      </c>
      <c r="AU254" s="47">
        <f t="shared" si="182"/>
        <v>0</v>
      </c>
      <c r="AV254" s="47">
        <f t="shared" si="183"/>
        <v>12.87</v>
      </c>
      <c r="AW254" s="47">
        <f t="shared" si="184"/>
        <v>0</v>
      </c>
      <c r="AX254" s="47">
        <f t="shared" si="185"/>
        <v>2.2050000000000001</v>
      </c>
      <c r="AY254" s="47">
        <f t="shared" si="186"/>
        <v>0</v>
      </c>
      <c r="AZ254" s="47">
        <f t="shared" si="187"/>
        <v>0.36</v>
      </c>
      <c r="BA254" s="47">
        <f t="shared" si="188"/>
        <v>7.4700000000000003E-2</v>
      </c>
      <c r="BB254" s="47">
        <f t="shared" si="189"/>
        <v>2.97</v>
      </c>
      <c r="BC254" s="47">
        <f t="shared" si="190"/>
        <v>0.495</v>
      </c>
      <c r="BD254" s="47">
        <f t="shared" si="191"/>
        <v>0</v>
      </c>
      <c r="BE254" s="47">
        <f t="shared" si="192"/>
        <v>0</v>
      </c>
      <c r="BF254" s="47">
        <f t="shared" si="193"/>
        <v>0</v>
      </c>
      <c r="BG254" s="47">
        <f t="shared" si="194"/>
        <v>0</v>
      </c>
      <c r="BH254" s="47">
        <f t="shared" si="195"/>
        <v>0.45</v>
      </c>
      <c r="BI254" s="47">
        <v>0</v>
      </c>
      <c r="BJ254" s="47">
        <f t="shared" si="196"/>
        <v>3.33</v>
      </c>
      <c r="BK254" s="22"/>
      <c r="BL254" s="47">
        <f t="shared" si="234"/>
        <v>0.45</v>
      </c>
      <c r="BM254" s="47">
        <f>AT254</f>
        <v>0.46889999999999998</v>
      </c>
      <c r="BN254" s="47">
        <f t="shared" si="230"/>
        <v>1.395</v>
      </c>
      <c r="BO254" s="47">
        <f>BB254</f>
        <v>2.97</v>
      </c>
      <c r="BP254" s="47">
        <f t="shared" si="206"/>
        <v>1.395</v>
      </c>
      <c r="BQ254" s="47">
        <f>BA254</f>
        <v>7.4700000000000003E-2</v>
      </c>
      <c r="BR254" s="47">
        <f t="shared" si="227"/>
        <v>0.20249999999999999</v>
      </c>
      <c r="BS254" s="47">
        <v>5.5</v>
      </c>
      <c r="BT254" s="47">
        <f t="shared" si="201"/>
        <v>0</v>
      </c>
      <c r="BU254" s="47">
        <f t="shared" si="204"/>
        <v>12.87</v>
      </c>
      <c r="BV254" s="47">
        <f t="shared" si="214"/>
        <v>0.45</v>
      </c>
      <c r="BW254" s="47">
        <f t="shared" si="202"/>
        <v>0.495</v>
      </c>
      <c r="BX254" s="47">
        <f t="shared" ref="BX254:BX285" si="235">BX$221+(A254-1525)*(BX$347-BX$221)/126</f>
        <v>3.4082142857142861</v>
      </c>
      <c r="BY254" s="47">
        <f t="shared" si="197"/>
        <v>15.975</v>
      </c>
      <c r="BZ254" s="47">
        <f t="shared" si="217"/>
        <v>3.33</v>
      </c>
      <c r="CA254" s="47">
        <f t="shared" si="203"/>
        <v>2.97</v>
      </c>
      <c r="CB254" s="47">
        <f t="shared" si="198"/>
        <v>5.5</v>
      </c>
      <c r="CC254" s="47">
        <v>2.5000000000000001E-2</v>
      </c>
      <c r="CD254" s="47">
        <v>9.4000000000000004E-3</v>
      </c>
      <c r="CE254" s="47">
        <v>7.4999999999999997E-3</v>
      </c>
      <c r="CF254" s="47">
        <f t="shared" si="199"/>
        <v>0</v>
      </c>
      <c r="CG254" s="47">
        <f t="shared" si="224"/>
        <v>2.2455089820359282</v>
      </c>
      <c r="CH254" s="47">
        <f t="shared" si="200"/>
        <v>2.8299750962191532</v>
      </c>
      <c r="CI254" s="46"/>
      <c r="CJ254" s="46"/>
      <c r="CK254" s="47">
        <f t="shared" si="207"/>
        <v>0.74667876804033007</v>
      </c>
      <c r="CL254" s="46"/>
      <c r="CM254" s="46">
        <f t="shared" si="208"/>
        <v>0.16592861512007334</v>
      </c>
      <c r="CN254" s="22"/>
    </row>
    <row r="255" spans="1:92">
      <c r="A255" s="42">
        <v>1559</v>
      </c>
      <c r="B255" s="22"/>
      <c r="C255" s="34">
        <v>6.6</v>
      </c>
      <c r="D255" s="34">
        <v>13.4</v>
      </c>
      <c r="E255" s="22"/>
      <c r="F255" s="34">
        <v>5.21</v>
      </c>
      <c r="G255" s="34">
        <v>3.52</v>
      </c>
      <c r="H255" s="34">
        <v>2.2799999999999998</v>
      </c>
      <c r="I255" s="34">
        <v>0.31</v>
      </c>
      <c r="J255" s="34">
        <v>0.28000000000000003</v>
      </c>
      <c r="K255" s="34">
        <v>0.05</v>
      </c>
      <c r="L255" s="22"/>
      <c r="M255" s="22"/>
      <c r="N255" s="22"/>
      <c r="O255" s="34">
        <v>2.86</v>
      </c>
      <c r="P255" s="22"/>
      <c r="Q255" s="34">
        <v>0.49</v>
      </c>
      <c r="R255" s="22"/>
      <c r="S255" s="22"/>
      <c r="T255" s="22"/>
      <c r="U255" s="22"/>
      <c r="V255" s="34">
        <v>0.08</v>
      </c>
      <c r="W255" s="22"/>
      <c r="X255" s="22"/>
      <c r="Y255" s="22"/>
      <c r="Z255" s="22"/>
      <c r="AA255" s="34">
        <v>0.1</v>
      </c>
      <c r="AB255" s="22"/>
      <c r="AC255" s="34">
        <v>8.5399999999999991</v>
      </c>
      <c r="AD255" s="34">
        <v>3.55</v>
      </c>
      <c r="AE255" s="34">
        <v>0.74</v>
      </c>
      <c r="AF255" s="34"/>
      <c r="AG255" s="47">
        <f t="shared" si="232"/>
        <v>0.29699999999999999</v>
      </c>
      <c r="AH255" s="47">
        <f t="shared" si="228"/>
        <v>0.23444999999999999</v>
      </c>
      <c r="AI255" s="47">
        <f t="shared" si="229"/>
        <v>0.15839999999999999</v>
      </c>
      <c r="AJ255" s="47">
        <f t="shared" si="231"/>
        <v>0.1026</v>
      </c>
      <c r="AK255" s="47">
        <f t="shared" si="233"/>
        <v>0.60300000000000009</v>
      </c>
      <c r="AL255" s="46"/>
      <c r="AM255" s="47">
        <f t="shared" si="216"/>
        <v>0</v>
      </c>
      <c r="AN255" s="47">
        <f t="shared" si="216"/>
        <v>38.429999999999993</v>
      </c>
      <c r="AO255" s="47">
        <f t="shared" si="216"/>
        <v>15.975</v>
      </c>
      <c r="AP255" s="47">
        <f t="shared" si="177"/>
        <v>1.395</v>
      </c>
      <c r="AQ255" s="47">
        <f t="shared" si="178"/>
        <v>1.2600000000000002</v>
      </c>
      <c r="AR255" s="47">
        <f t="shared" si="179"/>
        <v>0.22500000000000001</v>
      </c>
      <c r="AS255" s="47">
        <f t="shared" si="180"/>
        <v>0</v>
      </c>
      <c r="AT255" s="47">
        <f t="shared" si="181"/>
        <v>0</v>
      </c>
      <c r="AU255" s="47">
        <f t="shared" si="182"/>
        <v>0</v>
      </c>
      <c r="AV255" s="47">
        <f t="shared" si="183"/>
        <v>12.87</v>
      </c>
      <c r="AW255" s="47">
        <f t="shared" si="184"/>
        <v>0</v>
      </c>
      <c r="AX255" s="47">
        <f t="shared" si="185"/>
        <v>2.2050000000000001</v>
      </c>
      <c r="AY255" s="47">
        <f t="shared" si="186"/>
        <v>0</v>
      </c>
      <c r="AZ255" s="47">
        <f t="shared" si="187"/>
        <v>0</v>
      </c>
      <c r="BA255" s="47">
        <f t="shared" si="188"/>
        <v>0</v>
      </c>
      <c r="BB255" s="47">
        <f t="shared" si="189"/>
        <v>0</v>
      </c>
      <c r="BC255" s="47">
        <f t="shared" si="190"/>
        <v>0.36</v>
      </c>
      <c r="BD255" s="47">
        <f t="shared" si="191"/>
        <v>0</v>
      </c>
      <c r="BE255" s="47">
        <f t="shared" si="192"/>
        <v>0</v>
      </c>
      <c r="BF255" s="47">
        <f t="shared" si="193"/>
        <v>0</v>
      </c>
      <c r="BG255" s="47">
        <f t="shared" si="194"/>
        <v>0</v>
      </c>
      <c r="BH255" s="47">
        <f t="shared" si="195"/>
        <v>0.45</v>
      </c>
      <c r="BI255" s="47">
        <v>0</v>
      </c>
      <c r="BJ255" s="47">
        <f t="shared" si="196"/>
        <v>3.33</v>
      </c>
      <c r="BK255" s="22"/>
      <c r="BL255" s="47">
        <f t="shared" si="234"/>
        <v>0.60300000000000009</v>
      </c>
      <c r="BM255" s="47">
        <v>0.42</v>
      </c>
      <c r="BN255" s="47">
        <f t="shared" si="230"/>
        <v>1.395</v>
      </c>
      <c r="BO255" s="47">
        <v>3.5</v>
      </c>
      <c r="BP255" s="47">
        <f t="shared" si="206"/>
        <v>1.395</v>
      </c>
      <c r="BQ255" s="47">
        <v>0.08</v>
      </c>
      <c r="BR255" s="47">
        <f t="shared" si="227"/>
        <v>0.22500000000000001</v>
      </c>
      <c r="BS255" s="47">
        <v>5.5</v>
      </c>
      <c r="BT255" s="47">
        <f t="shared" si="201"/>
        <v>0</v>
      </c>
      <c r="BU255" s="47">
        <f t="shared" si="204"/>
        <v>12.87</v>
      </c>
      <c r="BV255" s="47">
        <f t="shared" si="214"/>
        <v>0.45</v>
      </c>
      <c r="BW255" s="47">
        <f t="shared" si="202"/>
        <v>0.36</v>
      </c>
      <c r="BX255" s="47">
        <f t="shared" si="235"/>
        <v>3.422857142857143</v>
      </c>
      <c r="BY255" s="47">
        <f t="shared" si="197"/>
        <v>15.975</v>
      </c>
      <c r="BZ255" s="47">
        <f t="shared" si="217"/>
        <v>3.33</v>
      </c>
      <c r="CA255" s="47">
        <f t="shared" si="203"/>
        <v>3.5</v>
      </c>
      <c r="CB255" s="47">
        <f t="shared" si="198"/>
        <v>5.5</v>
      </c>
      <c r="CC255" s="47">
        <v>2.5000000000000001E-2</v>
      </c>
      <c r="CD255" s="47">
        <v>9.4000000000000004E-3</v>
      </c>
      <c r="CE255" s="47">
        <v>7.4999999999999997E-3</v>
      </c>
      <c r="CF255" s="47">
        <f t="shared" si="199"/>
        <v>0</v>
      </c>
      <c r="CG255" s="47">
        <f t="shared" si="224"/>
        <v>2.2455089820359282</v>
      </c>
      <c r="CH255" s="47">
        <f t="shared" si="200"/>
        <v>2.8299750962191532</v>
      </c>
      <c r="CI255" s="46"/>
      <c r="CJ255" s="46"/>
      <c r="CK255" s="47">
        <f t="shared" si="207"/>
        <v>0.81838510610977722</v>
      </c>
      <c r="CL255" s="46"/>
      <c r="CM255" s="46">
        <f t="shared" si="208"/>
        <v>0.18186335691328381</v>
      </c>
      <c r="CN255" s="22"/>
    </row>
    <row r="256" spans="1:92">
      <c r="A256" s="42">
        <v>1560</v>
      </c>
      <c r="B256" s="22"/>
      <c r="C256" s="34">
        <v>7.48</v>
      </c>
      <c r="D256" s="34">
        <v>14.2</v>
      </c>
      <c r="E256" s="22"/>
      <c r="F256" s="34">
        <v>5.72</v>
      </c>
      <c r="G256" s="34">
        <v>3.08</v>
      </c>
      <c r="H256" s="34">
        <v>1.9</v>
      </c>
      <c r="I256" s="34">
        <v>0.31</v>
      </c>
      <c r="J256" s="34">
        <v>0.28000000000000003</v>
      </c>
      <c r="K256" s="22"/>
      <c r="L256" s="22"/>
      <c r="M256" s="22"/>
      <c r="N256" s="22"/>
      <c r="O256" s="34">
        <v>2.86</v>
      </c>
      <c r="P256" s="22"/>
      <c r="Q256" s="22"/>
      <c r="R256" s="22"/>
      <c r="S256" s="22"/>
      <c r="T256" s="22"/>
      <c r="U256" s="22"/>
      <c r="V256" s="34">
        <v>0.11</v>
      </c>
      <c r="W256" s="22"/>
      <c r="X256" s="22"/>
      <c r="Y256" s="22"/>
      <c r="Z256" s="22"/>
      <c r="AA256" s="34">
        <v>0.1</v>
      </c>
      <c r="AB256" s="22"/>
      <c r="AC256" s="34">
        <v>8.5399999999999991</v>
      </c>
      <c r="AD256" s="34">
        <v>3.55</v>
      </c>
      <c r="AE256" s="34">
        <v>0.74</v>
      </c>
      <c r="AF256" s="34"/>
      <c r="AG256" s="47">
        <f t="shared" si="232"/>
        <v>0.33660000000000001</v>
      </c>
      <c r="AH256" s="47">
        <f t="shared" si="228"/>
        <v>0.25739999999999996</v>
      </c>
      <c r="AI256" s="47">
        <f t="shared" si="229"/>
        <v>0.1386</v>
      </c>
      <c r="AJ256" s="47">
        <f t="shared" si="231"/>
        <v>8.5499999999999993E-2</v>
      </c>
      <c r="AK256" s="47">
        <f t="shared" si="233"/>
        <v>0.63900000000000001</v>
      </c>
      <c r="AL256" s="46"/>
      <c r="AM256" s="47">
        <f t="shared" si="216"/>
        <v>0</v>
      </c>
      <c r="AN256" s="47">
        <f t="shared" si="216"/>
        <v>38.429999999999993</v>
      </c>
      <c r="AO256" s="47">
        <f t="shared" si="216"/>
        <v>15.975</v>
      </c>
      <c r="AP256" s="47">
        <f t="shared" si="177"/>
        <v>1.395</v>
      </c>
      <c r="AQ256" s="47">
        <f t="shared" si="178"/>
        <v>1.2600000000000002</v>
      </c>
      <c r="AR256" s="47">
        <f t="shared" si="179"/>
        <v>0</v>
      </c>
      <c r="AS256" s="47">
        <f t="shared" si="180"/>
        <v>0</v>
      </c>
      <c r="AT256" s="47">
        <f t="shared" si="181"/>
        <v>0</v>
      </c>
      <c r="AU256" s="47">
        <f t="shared" si="182"/>
        <v>0</v>
      </c>
      <c r="AV256" s="47">
        <f t="shared" si="183"/>
        <v>12.87</v>
      </c>
      <c r="AW256" s="47">
        <f t="shared" si="184"/>
        <v>0</v>
      </c>
      <c r="AX256" s="47">
        <f t="shared" si="185"/>
        <v>0</v>
      </c>
      <c r="AY256" s="47">
        <f t="shared" si="186"/>
        <v>0</v>
      </c>
      <c r="AZ256" s="47">
        <f t="shared" si="187"/>
        <v>0</v>
      </c>
      <c r="BA256" s="47">
        <f t="shared" si="188"/>
        <v>0</v>
      </c>
      <c r="BB256" s="47">
        <f t="shared" si="189"/>
        <v>0</v>
      </c>
      <c r="BC256" s="47">
        <f t="shared" si="190"/>
        <v>0.495</v>
      </c>
      <c r="BD256" s="47">
        <f t="shared" si="191"/>
        <v>0</v>
      </c>
      <c r="BE256" s="47">
        <f t="shared" si="192"/>
        <v>0</v>
      </c>
      <c r="BF256" s="47">
        <f t="shared" si="193"/>
        <v>0</v>
      </c>
      <c r="BG256" s="47">
        <f t="shared" si="194"/>
        <v>0</v>
      </c>
      <c r="BH256" s="47">
        <f t="shared" si="195"/>
        <v>0.45</v>
      </c>
      <c r="BI256" s="47">
        <v>0</v>
      </c>
      <c r="BJ256" s="47">
        <f t="shared" si="196"/>
        <v>3.33</v>
      </c>
      <c r="BK256" s="22"/>
      <c r="BL256" s="47">
        <f t="shared" si="234"/>
        <v>0.63900000000000001</v>
      </c>
      <c r="BM256" s="47">
        <v>0.42</v>
      </c>
      <c r="BN256" s="47">
        <f t="shared" si="230"/>
        <v>1.395</v>
      </c>
      <c r="BO256" s="47">
        <v>3.5</v>
      </c>
      <c r="BP256" s="47">
        <f t="shared" si="206"/>
        <v>1.395</v>
      </c>
      <c r="BQ256" s="47">
        <v>0.08</v>
      </c>
      <c r="BR256" s="47">
        <v>0.21</v>
      </c>
      <c r="BS256" s="47">
        <v>5.5</v>
      </c>
      <c r="BT256" s="47">
        <f t="shared" si="201"/>
        <v>0</v>
      </c>
      <c r="BU256" s="47">
        <f t="shared" si="204"/>
        <v>12.87</v>
      </c>
      <c r="BV256" s="47">
        <f t="shared" si="214"/>
        <v>0.45</v>
      </c>
      <c r="BW256" s="47">
        <f t="shared" si="202"/>
        <v>0.495</v>
      </c>
      <c r="BX256" s="47">
        <f t="shared" si="235"/>
        <v>3.4375000000000004</v>
      </c>
      <c r="BY256" s="47">
        <f t="shared" si="197"/>
        <v>15.975</v>
      </c>
      <c r="BZ256" s="47">
        <f t="shared" si="217"/>
        <v>3.33</v>
      </c>
      <c r="CA256" s="47">
        <f t="shared" si="203"/>
        <v>3.5</v>
      </c>
      <c r="CB256" s="47">
        <f t="shared" si="198"/>
        <v>5.5</v>
      </c>
      <c r="CC256" s="47">
        <v>2.5000000000000001E-2</v>
      </c>
      <c r="CD256" s="47">
        <v>9.4000000000000004E-3</v>
      </c>
      <c r="CE256" s="47">
        <v>7.4999999999999997E-3</v>
      </c>
      <c r="CF256" s="47">
        <f t="shared" si="199"/>
        <v>0</v>
      </c>
      <c r="CG256" s="47">
        <f t="shared" si="224"/>
        <v>2.2455089820359282</v>
      </c>
      <c r="CH256" s="47">
        <f t="shared" si="200"/>
        <v>2.8299750962191532</v>
      </c>
      <c r="CI256" s="46"/>
      <c r="CJ256" s="46"/>
      <c r="CK256" s="47">
        <f t="shared" si="207"/>
        <v>0.83426867076076527</v>
      </c>
      <c r="CL256" s="46"/>
      <c r="CM256" s="46">
        <f t="shared" si="208"/>
        <v>0.18539303794683673</v>
      </c>
      <c r="CN256" s="22"/>
    </row>
    <row r="257" spans="1:92">
      <c r="A257" s="42">
        <v>1561</v>
      </c>
      <c r="B257" s="22"/>
      <c r="C257" s="34">
        <v>8.36</v>
      </c>
      <c r="D257" s="34">
        <v>16.399999999999999</v>
      </c>
      <c r="E257" s="22"/>
      <c r="F257" s="34">
        <v>7.48</v>
      </c>
      <c r="G257" s="34">
        <v>5.28</v>
      </c>
      <c r="H257" s="34">
        <v>1.9</v>
      </c>
      <c r="I257" s="34">
        <v>0.31</v>
      </c>
      <c r="J257" s="34">
        <v>0.28000000000000003</v>
      </c>
      <c r="K257" s="22"/>
      <c r="L257" s="22"/>
      <c r="M257" s="34">
        <v>8.3699999999999992</v>
      </c>
      <c r="N257" s="22"/>
      <c r="O257" s="34">
        <v>2.86</v>
      </c>
      <c r="P257" s="22"/>
      <c r="Q257" s="22"/>
      <c r="R257" s="22"/>
      <c r="S257" s="34">
        <v>0.06</v>
      </c>
      <c r="T257" s="34">
        <v>2.13</v>
      </c>
      <c r="U257" s="34">
        <v>0.9</v>
      </c>
      <c r="V257" s="34">
        <v>0.11</v>
      </c>
      <c r="W257" s="22"/>
      <c r="X257" s="22"/>
      <c r="Y257" s="34">
        <v>2.04</v>
      </c>
      <c r="Z257" s="22"/>
      <c r="AA257" s="34">
        <v>0.1</v>
      </c>
      <c r="AB257" s="22"/>
      <c r="AC257" s="34">
        <v>8.5399999999999991</v>
      </c>
      <c r="AD257" s="34">
        <v>3.55</v>
      </c>
      <c r="AE257" s="34">
        <v>0.74</v>
      </c>
      <c r="AF257" s="34"/>
      <c r="AG257" s="47">
        <f t="shared" si="232"/>
        <v>0.37619999999999998</v>
      </c>
      <c r="AH257" s="47">
        <f t="shared" si="228"/>
        <v>0.33660000000000001</v>
      </c>
      <c r="AI257" s="47">
        <f t="shared" si="229"/>
        <v>0.23760000000000001</v>
      </c>
      <c r="AJ257" s="47">
        <f t="shared" si="231"/>
        <v>8.5499999999999993E-2</v>
      </c>
      <c r="AK257" s="47">
        <f t="shared" si="233"/>
        <v>0.73799999999999999</v>
      </c>
      <c r="AL257" s="46"/>
      <c r="AM257" s="47">
        <f t="shared" si="216"/>
        <v>0</v>
      </c>
      <c r="AN257" s="47">
        <f t="shared" si="216"/>
        <v>38.429999999999993</v>
      </c>
      <c r="AO257" s="47">
        <f t="shared" si="216"/>
        <v>15.975</v>
      </c>
      <c r="AP257" s="47">
        <f t="shared" si="177"/>
        <v>1.395</v>
      </c>
      <c r="AQ257" s="47">
        <f t="shared" si="178"/>
        <v>1.2600000000000002</v>
      </c>
      <c r="AR257" s="47">
        <f t="shared" si="179"/>
        <v>0</v>
      </c>
      <c r="AS257" s="47">
        <f t="shared" si="180"/>
        <v>0</v>
      </c>
      <c r="AT257" s="47">
        <f t="shared" si="181"/>
        <v>0.37664999999999998</v>
      </c>
      <c r="AU257" s="47">
        <f t="shared" si="182"/>
        <v>0</v>
      </c>
      <c r="AV257" s="47">
        <f t="shared" si="183"/>
        <v>12.87</v>
      </c>
      <c r="AW257" s="47">
        <f t="shared" si="184"/>
        <v>0</v>
      </c>
      <c r="AX257" s="47">
        <f t="shared" si="185"/>
        <v>0</v>
      </c>
      <c r="AY257" s="47">
        <f t="shared" si="186"/>
        <v>0</v>
      </c>
      <c r="AZ257" s="47">
        <f t="shared" si="187"/>
        <v>0.27</v>
      </c>
      <c r="BA257" s="47">
        <f t="shared" si="188"/>
        <v>9.5849999999999991E-2</v>
      </c>
      <c r="BB257" s="47">
        <f t="shared" si="189"/>
        <v>4.05</v>
      </c>
      <c r="BC257" s="47">
        <f t="shared" si="190"/>
        <v>0.495</v>
      </c>
      <c r="BD257" s="47">
        <f t="shared" si="191"/>
        <v>0</v>
      </c>
      <c r="BE257" s="47">
        <f t="shared" si="192"/>
        <v>0</v>
      </c>
      <c r="BF257" s="47">
        <f t="shared" si="193"/>
        <v>9.1799999999999993E-2</v>
      </c>
      <c r="BG257" s="47">
        <f t="shared" si="194"/>
        <v>0</v>
      </c>
      <c r="BH257" s="47">
        <f t="shared" si="195"/>
        <v>0.45</v>
      </c>
      <c r="BI257" s="47">
        <v>0</v>
      </c>
      <c r="BJ257" s="47">
        <f t="shared" si="196"/>
        <v>3.33</v>
      </c>
      <c r="BK257" s="22"/>
      <c r="BL257" s="47">
        <f t="shared" si="234"/>
        <v>0.73799999999999999</v>
      </c>
      <c r="BM257" s="47">
        <f>AT257</f>
        <v>0.37664999999999998</v>
      </c>
      <c r="BN257" s="47">
        <f t="shared" si="230"/>
        <v>1.395</v>
      </c>
      <c r="BO257" s="47">
        <f>BB257</f>
        <v>4.05</v>
      </c>
      <c r="BP257" s="47">
        <f t="shared" si="206"/>
        <v>1.395</v>
      </c>
      <c r="BQ257" s="47">
        <f>BA257</f>
        <v>9.5849999999999991E-2</v>
      </c>
      <c r="BR257" s="47">
        <v>0.21</v>
      </c>
      <c r="BS257" s="47">
        <v>5.5</v>
      </c>
      <c r="BT257" s="47">
        <f t="shared" si="201"/>
        <v>0</v>
      </c>
      <c r="BU257" s="47">
        <f t="shared" si="204"/>
        <v>12.87</v>
      </c>
      <c r="BV257" s="47">
        <f t="shared" si="214"/>
        <v>0.45</v>
      </c>
      <c r="BW257" s="47">
        <f t="shared" si="202"/>
        <v>0.495</v>
      </c>
      <c r="BX257" s="47">
        <f t="shared" si="235"/>
        <v>3.4521428571428574</v>
      </c>
      <c r="BY257" s="47">
        <f t="shared" si="197"/>
        <v>15.975</v>
      </c>
      <c r="BZ257" s="47">
        <f t="shared" si="217"/>
        <v>3.33</v>
      </c>
      <c r="CA257" s="47">
        <f t="shared" si="203"/>
        <v>4.05</v>
      </c>
      <c r="CB257" s="47">
        <f t="shared" si="198"/>
        <v>5.5</v>
      </c>
      <c r="CC257" s="47">
        <v>2.5000000000000001E-2</v>
      </c>
      <c r="CD257" s="47">
        <v>9.4000000000000004E-3</v>
      </c>
      <c r="CE257" s="47">
        <v>7.4999999999999997E-3</v>
      </c>
      <c r="CF257" s="47">
        <f t="shared" si="199"/>
        <v>9.1799999999999993E-2</v>
      </c>
      <c r="CG257" s="47">
        <f t="shared" si="224"/>
        <v>2.2455089820359282</v>
      </c>
      <c r="CH257" s="47">
        <f t="shared" si="200"/>
        <v>2.8299750962191532</v>
      </c>
      <c r="CI257" s="46"/>
      <c r="CJ257" s="46"/>
      <c r="CK257" s="47">
        <f t="shared" si="207"/>
        <v>0.88468113993978503</v>
      </c>
      <c r="CL257" s="46"/>
      <c r="CM257" s="46">
        <f t="shared" si="208"/>
        <v>0.19659580887550779</v>
      </c>
      <c r="CN257" s="22"/>
    </row>
    <row r="258" spans="1:92">
      <c r="A258" s="42">
        <v>1562</v>
      </c>
      <c r="B258" s="22"/>
      <c r="C258" s="34">
        <v>11.88</v>
      </c>
      <c r="D258" s="34">
        <v>20</v>
      </c>
      <c r="E258" s="22"/>
      <c r="F258" s="34">
        <v>10.119999999999999</v>
      </c>
      <c r="G258" s="34">
        <v>6.16</v>
      </c>
      <c r="H258" s="34">
        <v>1.9</v>
      </c>
      <c r="I258" s="34">
        <v>0.31</v>
      </c>
      <c r="J258" s="34">
        <v>0.28000000000000003</v>
      </c>
      <c r="K258" s="34">
        <v>4.4999999999999998E-2</v>
      </c>
      <c r="L258" s="22"/>
      <c r="M258" s="34">
        <v>9.25</v>
      </c>
      <c r="N258" s="22"/>
      <c r="O258" s="34">
        <v>2.86</v>
      </c>
      <c r="P258" s="22"/>
      <c r="Q258" s="22"/>
      <c r="R258" s="22"/>
      <c r="S258" s="22"/>
      <c r="T258" s="22"/>
      <c r="U258" s="22"/>
      <c r="V258" s="34">
        <v>0.11</v>
      </c>
      <c r="W258" s="22"/>
      <c r="X258" s="22"/>
      <c r="Y258" s="34">
        <v>2.04</v>
      </c>
      <c r="Z258" s="22"/>
      <c r="AA258" s="34">
        <v>0.1</v>
      </c>
      <c r="AB258" s="22"/>
      <c r="AC258" s="34">
        <v>8.5399999999999991</v>
      </c>
      <c r="AD258" s="34">
        <v>3.55</v>
      </c>
      <c r="AE258" s="34">
        <v>0.74</v>
      </c>
      <c r="AF258" s="34"/>
      <c r="AG258" s="47">
        <f t="shared" si="232"/>
        <v>0.53459999999999996</v>
      </c>
      <c r="AH258" s="47">
        <f t="shared" si="228"/>
        <v>0.45539999999999997</v>
      </c>
      <c r="AI258" s="47">
        <f t="shared" si="229"/>
        <v>0.2772</v>
      </c>
      <c r="AJ258" s="47">
        <f t="shared" si="231"/>
        <v>8.5499999999999993E-2</v>
      </c>
      <c r="AK258" s="47">
        <f t="shared" si="233"/>
        <v>0.9</v>
      </c>
      <c r="AL258" s="46"/>
      <c r="AM258" s="47">
        <f t="shared" si="216"/>
        <v>0</v>
      </c>
      <c r="AN258" s="47">
        <f t="shared" si="216"/>
        <v>38.429999999999993</v>
      </c>
      <c r="AO258" s="47">
        <f t="shared" si="216"/>
        <v>15.975</v>
      </c>
      <c r="AP258" s="47">
        <f t="shared" si="177"/>
        <v>1.395</v>
      </c>
      <c r="AQ258" s="47">
        <f t="shared" si="178"/>
        <v>1.2600000000000002</v>
      </c>
      <c r="AR258" s="47">
        <f t="shared" si="179"/>
        <v>0.20249999999999999</v>
      </c>
      <c r="AS258" s="47">
        <f t="shared" si="180"/>
        <v>0</v>
      </c>
      <c r="AT258" s="47">
        <f t="shared" si="181"/>
        <v>0.41625000000000001</v>
      </c>
      <c r="AU258" s="47">
        <f t="shared" si="182"/>
        <v>0</v>
      </c>
      <c r="AV258" s="47">
        <f t="shared" si="183"/>
        <v>12.87</v>
      </c>
      <c r="AW258" s="47">
        <f t="shared" si="184"/>
        <v>0</v>
      </c>
      <c r="AX258" s="47">
        <f t="shared" si="185"/>
        <v>0</v>
      </c>
      <c r="AY258" s="47">
        <f t="shared" si="186"/>
        <v>0</v>
      </c>
      <c r="AZ258" s="47">
        <f t="shared" si="187"/>
        <v>0</v>
      </c>
      <c r="BA258" s="47">
        <f t="shared" si="188"/>
        <v>0</v>
      </c>
      <c r="BB258" s="47">
        <f t="shared" si="189"/>
        <v>0</v>
      </c>
      <c r="BC258" s="47">
        <f t="shared" si="190"/>
        <v>0.495</v>
      </c>
      <c r="BD258" s="47">
        <f t="shared" si="191"/>
        <v>0</v>
      </c>
      <c r="BE258" s="47">
        <f t="shared" si="192"/>
        <v>0</v>
      </c>
      <c r="BF258" s="47">
        <f t="shared" si="193"/>
        <v>9.1799999999999993E-2</v>
      </c>
      <c r="BG258" s="47">
        <f t="shared" si="194"/>
        <v>0</v>
      </c>
      <c r="BH258" s="47">
        <f t="shared" si="195"/>
        <v>0.45</v>
      </c>
      <c r="BI258" s="47">
        <v>0</v>
      </c>
      <c r="BJ258" s="47">
        <f t="shared" si="196"/>
        <v>3.33</v>
      </c>
      <c r="BK258" s="22"/>
      <c r="BL258" s="47">
        <f t="shared" si="234"/>
        <v>0.9</v>
      </c>
      <c r="BM258" s="47">
        <f>AT258</f>
        <v>0.41625000000000001</v>
      </c>
      <c r="BN258" s="47">
        <f t="shared" si="230"/>
        <v>1.395</v>
      </c>
      <c r="BO258" s="47">
        <v>4</v>
      </c>
      <c r="BP258" s="47">
        <f t="shared" si="206"/>
        <v>1.395</v>
      </c>
      <c r="BQ258" s="47">
        <v>9.8500000000000004E-2</v>
      </c>
      <c r="BR258" s="47">
        <f>AR258</f>
        <v>0.20249999999999999</v>
      </c>
      <c r="BS258" s="47">
        <v>5.5</v>
      </c>
      <c r="BT258" s="47">
        <f t="shared" si="201"/>
        <v>0</v>
      </c>
      <c r="BU258" s="47">
        <f t="shared" si="204"/>
        <v>12.87</v>
      </c>
      <c r="BV258" s="47">
        <f t="shared" si="214"/>
        <v>0.45</v>
      </c>
      <c r="BW258" s="47">
        <f t="shared" si="202"/>
        <v>0.495</v>
      </c>
      <c r="BX258" s="47">
        <f t="shared" si="235"/>
        <v>3.4667857142857148</v>
      </c>
      <c r="BY258" s="47">
        <f t="shared" si="197"/>
        <v>15.975</v>
      </c>
      <c r="BZ258" s="47">
        <f t="shared" si="217"/>
        <v>3.33</v>
      </c>
      <c r="CA258" s="47">
        <f t="shared" si="203"/>
        <v>4</v>
      </c>
      <c r="CB258" s="47">
        <f t="shared" si="198"/>
        <v>5.5</v>
      </c>
      <c r="CC258" s="47">
        <v>2.5000000000000001E-2</v>
      </c>
      <c r="CD258" s="47">
        <v>9.4000000000000004E-3</v>
      </c>
      <c r="CE258" s="47">
        <v>7.4999999999999997E-3</v>
      </c>
      <c r="CF258" s="47">
        <f t="shared" si="199"/>
        <v>9.1799999999999993E-2</v>
      </c>
      <c r="CG258" s="47">
        <f t="shared" si="224"/>
        <v>2.2455089820359282</v>
      </c>
      <c r="CH258" s="47">
        <f t="shared" si="200"/>
        <v>2.8299750962191532</v>
      </c>
      <c r="CI258" s="46"/>
      <c r="CJ258" s="46"/>
      <c r="CK258" s="47">
        <f t="shared" si="207"/>
        <v>0.96019129743727505</v>
      </c>
      <c r="CL258" s="46"/>
      <c r="CM258" s="46">
        <f t="shared" si="208"/>
        <v>0.21337584387495001</v>
      </c>
      <c r="CN258" s="22"/>
    </row>
    <row r="259" spans="1:92">
      <c r="A259" s="42">
        <v>1563</v>
      </c>
      <c r="B259" s="22"/>
      <c r="C259" s="34">
        <v>5.28</v>
      </c>
      <c r="D259" s="34">
        <v>10.67</v>
      </c>
      <c r="E259" s="22"/>
      <c r="F259" s="34">
        <v>4.4000000000000004</v>
      </c>
      <c r="G259" s="34">
        <v>3.52</v>
      </c>
      <c r="H259" s="34">
        <v>1.9</v>
      </c>
      <c r="I259" s="34">
        <v>0.31</v>
      </c>
      <c r="J259" s="34">
        <v>0.28000000000000003</v>
      </c>
      <c r="K259" s="34">
        <v>0.06</v>
      </c>
      <c r="L259" s="22"/>
      <c r="M259" s="34">
        <v>7.49</v>
      </c>
      <c r="N259" s="22"/>
      <c r="O259" s="34">
        <v>2.86</v>
      </c>
      <c r="P259" s="34">
        <v>1.44</v>
      </c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34">
        <v>0.1</v>
      </c>
      <c r="AB259" s="22"/>
      <c r="AC259" s="34">
        <v>8.5399999999999991</v>
      </c>
      <c r="AD259" s="34">
        <v>3.55</v>
      </c>
      <c r="AE259" s="34">
        <v>0.74</v>
      </c>
      <c r="AF259" s="34"/>
      <c r="AG259" s="47">
        <f t="shared" si="232"/>
        <v>0.23760000000000001</v>
      </c>
      <c r="AH259" s="47">
        <f t="shared" si="228"/>
        <v>0.19800000000000001</v>
      </c>
      <c r="AI259" s="47">
        <f t="shared" si="229"/>
        <v>0.15839999999999999</v>
      </c>
      <c r="AJ259" s="47">
        <f t="shared" si="231"/>
        <v>8.5499999999999993E-2</v>
      </c>
      <c r="AK259" s="47">
        <f t="shared" si="233"/>
        <v>0.48015000000000002</v>
      </c>
      <c r="AL259" s="46"/>
      <c r="AM259" s="47">
        <f t="shared" si="216"/>
        <v>0</v>
      </c>
      <c r="AN259" s="47">
        <f t="shared" si="216"/>
        <v>38.429999999999993</v>
      </c>
      <c r="AO259" s="47">
        <f t="shared" si="216"/>
        <v>15.975</v>
      </c>
      <c r="AP259" s="47">
        <f t="shared" si="177"/>
        <v>1.395</v>
      </c>
      <c r="AQ259" s="47">
        <f t="shared" si="178"/>
        <v>1.2600000000000002</v>
      </c>
      <c r="AR259" s="47">
        <f t="shared" si="179"/>
        <v>0.27</v>
      </c>
      <c r="AS259" s="47">
        <f t="shared" si="180"/>
        <v>0</v>
      </c>
      <c r="AT259" s="47">
        <f t="shared" si="181"/>
        <v>0.33704999999999996</v>
      </c>
      <c r="AU259" s="47">
        <f t="shared" si="182"/>
        <v>0</v>
      </c>
      <c r="AV259" s="47">
        <f t="shared" si="183"/>
        <v>12.87</v>
      </c>
      <c r="AW259" s="47">
        <f t="shared" si="184"/>
        <v>6.75</v>
      </c>
      <c r="AX259" s="47">
        <f t="shared" si="185"/>
        <v>0</v>
      </c>
      <c r="AY259" s="47">
        <f t="shared" si="186"/>
        <v>0</v>
      </c>
      <c r="AZ259" s="47">
        <f t="shared" si="187"/>
        <v>0</v>
      </c>
      <c r="BA259" s="47">
        <f t="shared" si="188"/>
        <v>0</v>
      </c>
      <c r="BB259" s="47">
        <f t="shared" si="189"/>
        <v>0</v>
      </c>
      <c r="BC259" s="47">
        <f t="shared" si="190"/>
        <v>0</v>
      </c>
      <c r="BD259" s="47">
        <f t="shared" si="191"/>
        <v>0</v>
      </c>
      <c r="BE259" s="47">
        <f t="shared" si="192"/>
        <v>0</v>
      </c>
      <c r="BF259" s="47">
        <f t="shared" si="193"/>
        <v>0</v>
      </c>
      <c r="BG259" s="47">
        <f t="shared" si="194"/>
        <v>0</v>
      </c>
      <c r="BH259" s="47">
        <f t="shared" si="195"/>
        <v>0.45</v>
      </c>
      <c r="BI259" s="47">
        <v>0</v>
      </c>
      <c r="BJ259" s="47">
        <f t="shared" si="196"/>
        <v>3.33</v>
      </c>
      <c r="BK259" s="22"/>
      <c r="BL259" s="47">
        <f t="shared" si="234"/>
        <v>0.48015000000000002</v>
      </c>
      <c r="BM259" s="47">
        <f>AT259</f>
        <v>0.33704999999999996</v>
      </c>
      <c r="BN259" s="47">
        <f t="shared" si="230"/>
        <v>1.395</v>
      </c>
      <c r="BO259" s="47">
        <v>4</v>
      </c>
      <c r="BP259" s="47">
        <f t="shared" si="206"/>
        <v>1.395</v>
      </c>
      <c r="BQ259" s="47">
        <v>9.8500000000000004E-2</v>
      </c>
      <c r="BR259" s="47">
        <f>AR259</f>
        <v>0.27</v>
      </c>
      <c r="BS259" s="47">
        <f>AW259</f>
        <v>6.75</v>
      </c>
      <c r="BT259" s="47">
        <f t="shared" si="201"/>
        <v>0</v>
      </c>
      <c r="BU259" s="47">
        <f t="shared" si="204"/>
        <v>12.87</v>
      </c>
      <c r="BV259" s="47">
        <f t="shared" si="214"/>
        <v>0.45</v>
      </c>
      <c r="BW259" s="47">
        <f t="shared" si="202"/>
        <v>0</v>
      </c>
      <c r="BX259" s="47">
        <f t="shared" si="235"/>
        <v>3.4814285714285718</v>
      </c>
      <c r="BY259" s="47">
        <f t="shared" si="197"/>
        <v>15.975</v>
      </c>
      <c r="BZ259" s="47">
        <f t="shared" si="217"/>
        <v>3.33</v>
      </c>
      <c r="CA259" s="47">
        <f t="shared" si="203"/>
        <v>4</v>
      </c>
      <c r="CB259" s="47">
        <f t="shared" si="198"/>
        <v>6.75</v>
      </c>
      <c r="CC259" s="47">
        <v>2.5000000000000001E-2</v>
      </c>
      <c r="CD259" s="47">
        <v>9.4000000000000004E-3</v>
      </c>
      <c r="CE259" s="47">
        <v>7.4999999999999997E-3</v>
      </c>
      <c r="CF259" s="47">
        <f t="shared" si="199"/>
        <v>0</v>
      </c>
      <c r="CG259" s="47">
        <f t="shared" si="224"/>
        <v>2.2455089820359282</v>
      </c>
      <c r="CH259" s="47">
        <f t="shared" si="200"/>
        <v>2.8299750962191532</v>
      </c>
      <c r="CI259" s="46"/>
      <c r="CJ259" s="46"/>
      <c r="CK259" s="47">
        <f t="shared" si="207"/>
        <v>0.77401810471084009</v>
      </c>
      <c r="CL259" s="46"/>
      <c r="CM259" s="46">
        <f t="shared" si="208"/>
        <v>0.17200402326907557</v>
      </c>
      <c r="CN259" s="22"/>
    </row>
    <row r="260" spans="1:92">
      <c r="A260" s="42">
        <v>1564</v>
      </c>
      <c r="B260" s="22"/>
      <c r="C260" s="34">
        <v>5.28</v>
      </c>
      <c r="D260" s="34">
        <v>10.67</v>
      </c>
      <c r="E260" s="22"/>
      <c r="F260" s="34">
        <v>4.4000000000000004</v>
      </c>
      <c r="G260" s="34">
        <v>3.52</v>
      </c>
      <c r="H260" s="34">
        <v>3.01</v>
      </c>
      <c r="I260" s="34">
        <v>0.31</v>
      </c>
      <c r="J260" s="34">
        <v>0.28000000000000003</v>
      </c>
      <c r="K260" s="34">
        <v>0.06</v>
      </c>
      <c r="L260" s="22"/>
      <c r="M260" s="34">
        <v>5.29</v>
      </c>
      <c r="N260" s="22"/>
      <c r="O260" s="34">
        <v>2.86</v>
      </c>
      <c r="P260" s="34">
        <v>1.44</v>
      </c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34">
        <v>0.1</v>
      </c>
      <c r="AB260" s="22"/>
      <c r="AC260" s="34">
        <v>8.5399999999999991</v>
      </c>
      <c r="AD260" s="34">
        <v>3.55</v>
      </c>
      <c r="AE260" s="34">
        <v>0.74</v>
      </c>
      <c r="AF260" s="34"/>
      <c r="AG260" s="47">
        <f t="shared" si="232"/>
        <v>0.23760000000000001</v>
      </c>
      <c r="AH260" s="47">
        <f t="shared" si="228"/>
        <v>0.19800000000000001</v>
      </c>
      <c r="AI260" s="47">
        <f t="shared" si="229"/>
        <v>0.15839999999999999</v>
      </c>
      <c r="AJ260" s="47">
        <f t="shared" si="231"/>
        <v>0.13544999999999999</v>
      </c>
      <c r="AK260" s="47">
        <f t="shared" si="233"/>
        <v>0.48015000000000002</v>
      </c>
      <c r="AL260" s="46"/>
      <c r="AM260" s="47">
        <f t="shared" si="216"/>
        <v>0</v>
      </c>
      <c r="AN260" s="47">
        <f t="shared" si="216"/>
        <v>38.429999999999993</v>
      </c>
      <c r="AO260" s="47">
        <f t="shared" si="216"/>
        <v>15.975</v>
      </c>
      <c r="AP260" s="47">
        <f t="shared" si="177"/>
        <v>1.395</v>
      </c>
      <c r="AQ260" s="47">
        <f t="shared" si="178"/>
        <v>1.2600000000000002</v>
      </c>
      <c r="AR260" s="47">
        <f t="shared" si="179"/>
        <v>0.27</v>
      </c>
      <c r="AS260" s="47">
        <f t="shared" si="180"/>
        <v>0</v>
      </c>
      <c r="AT260" s="47">
        <f t="shared" si="181"/>
        <v>0.23804999999999998</v>
      </c>
      <c r="AU260" s="47">
        <f t="shared" si="182"/>
        <v>0</v>
      </c>
      <c r="AV260" s="47">
        <f t="shared" si="183"/>
        <v>12.87</v>
      </c>
      <c r="AW260" s="47">
        <f t="shared" si="184"/>
        <v>6.75</v>
      </c>
      <c r="AX260" s="47">
        <f t="shared" si="185"/>
        <v>0</v>
      </c>
      <c r="AY260" s="47">
        <f t="shared" si="186"/>
        <v>0</v>
      </c>
      <c r="AZ260" s="47">
        <f t="shared" si="187"/>
        <v>0</v>
      </c>
      <c r="BA260" s="47">
        <f t="shared" si="188"/>
        <v>0</v>
      </c>
      <c r="BB260" s="47">
        <f t="shared" si="189"/>
        <v>0</v>
      </c>
      <c r="BC260" s="47">
        <f t="shared" si="190"/>
        <v>0</v>
      </c>
      <c r="BD260" s="47">
        <f t="shared" si="191"/>
        <v>0</v>
      </c>
      <c r="BE260" s="47">
        <f t="shared" si="192"/>
        <v>0</v>
      </c>
      <c r="BF260" s="47">
        <f t="shared" si="193"/>
        <v>0</v>
      </c>
      <c r="BG260" s="47">
        <f t="shared" si="194"/>
        <v>0</v>
      </c>
      <c r="BH260" s="47">
        <f t="shared" si="195"/>
        <v>0.45</v>
      </c>
      <c r="BI260" s="47">
        <v>0</v>
      </c>
      <c r="BJ260" s="47">
        <f t="shared" si="196"/>
        <v>3.33</v>
      </c>
      <c r="BK260" s="22"/>
      <c r="BL260" s="47">
        <f t="shared" si="234"/>
        <v>0.48015000000000002</v>
      </c>
      <c r="BM260" s="47">
        <f>AT260</f>
        <v>0.23804999999999998</v>
      </c>
      <c r="BN260" s="47">
        <f t="shared" si="230"/>
        <v>1.395</v>
      </c>
      <c r="BO260" s="47">
        <v>4</v>
      </c>
      <c r="BP260" s="47">
        <f t="shared" si="206"/>
        <v>1.395</v>
      </c>
      <c r="BQ260" s="47">
        <v>9.8500000000000004E-2</v>
      </c>
      <c r="BR260" s="47">
        <f>AR260</f>
        <v>0.27</v>
      </c>
      <c r="BS260" s="47">
        <f>AW260</f>
        <v>6.75</v>
      </c>
      <c r="BT260" s="47">
        <f t="shared" si="201"/>
        <v>0</v>
      </c>
      <c r="BU260" s="47">
        <f t="shared" si="204"/>
        <v>12.87</v>
      </c>
      <c r="BV260" s="47">
        <f t="shared" si="214"/>
        <v>0.45</v>
      </c>
      <c r="BW260" s="47">
        <f t="shared" si="202"/>
        <v>0</v>
      </c>
      <c r="BX260" s="47">
        <f t="shared" si="235"/>
        <v>3.4960714285714287</v>
      </c>
      <c r="BY260" s="47">
        <f t="shared" si="197"/>
        <v>15.975</v>
      </c>
      <c r="BZ260" s="47">
        <f t="shared" si="217"/>
        <v>3.33</v>
      </c>
      <c r="CA260" s="47">
        <f t="shared" si="203"/>
        <v>4</v>
      </c>
      <c r="CB260" s="47">
        <f t="shared" si="198"/>
        <v>6.75</v>
      </c>
      <c r="CC260" s="47">
        <v>2.5000000000000001E-2</v>
      </c>
      <c r="CD260" s="47">
        <v>9.4000000000000004E-3</v>
      </c>
      <c r="CE260" s="47">
        <v>7.4999999999999997E-3</v>
      </c>
      <c r="CF260" s="47">
        <f t="shared" si="199"/>
        <v>0</v>
      </c>
      <c r="CG260" s="47">
        <f t="shared" si="224"/>
        <v>2.2455089820359282</v>
      </c>
      <c r="CH260" s="47">
        <f t="shared" si="200"/>
        <v>2.8299750962191532</v>
      </c>
      <c r="CI260" s="46"/>
      <c r="CJ260" s="46"/>
      <c r="CK260" s="47">
        <f t="shared" si="207"/>
        <v>0.76170201956579475</v>
      </c>
      <c r="CL260" s="46"/>
      <c r="CM260" s="46">
        <f t="shared" si="208"/>
        <v>0.1692671154590655</v>
      </c>
      <c r="CN260" s="22"/>
    </row>
    <row r="261" spans="1:92">
      <c r="A261" s="42">
        <v>1565</v>
      </c>
      <c r="B261" s="22"/>
      <c r="C261" s="22"/>
      <c r="D261" s="22"/>
      <c r="E261" s="22"/>
      <c r="F261" s="34">
        <v>7.04</v>
      </c>
      <c r="G261" s="34">
        <v>4.4000000000000004</v>
      </c>
      <c r="H261" s="34">
        <v>3.8</v>
      </c>
      <c r="I261" s="34">
        <v>0.31</v>
      </c>
      <c r="J261" s="34">
        <v>0.28000000000000003</v>
      </c>
      <c r="K261" s="34">
        <v>0.06</v>
      </c>
      <c r="L261" s="22"/>
      <c r="M261" s="34">
        <v>5.29</v>
      </c>
      <c r="N261" s="22"/>
      <c r="O261" s="34">
        <v>2.86</v>
      </c>
      <c r="P261" s="34">
        <v>1.44</v>
      </c>
      <c r="Q261" s="22"/>
      <c r="R261" s="22"/>
      <c r="S261" s="34">
        <v>0.08</v>
      </c>
      <c r="T261" s="34">
        <v>2.13</v>
      </c>
      <c r="U261" s="34">
        <v>0.9</v>
      </c>
      <c r="V261" s="34">
        <v>0.13</v>
      </c>
      <c r="W261" s="22"/>
      <c r="X261" s="22"/>
      <c r="Y261" s="22"/>
      <c r="Z261" s="22"/>
      <c r="AA261" s="34">
        <v>0.1</v>
      </c>
      <c r="AB261" s="22"/>
      <c r="AC261" s="34">
        <v>8.5399999999999991</v>
      </c>
      <c r="AD261" s="34">
        <v>3.55</v>
      </c>
      <c r="AE261" s="34">
        <v>0.74</v>
      </c>
      <c r="AF261" s="34"/>
      <c r="AG261" s="46"/>
      <c r="AH261" s="47">
        <f t="shared" si="228"/>
        <v>0.31679999999999997</v>
      </c>
      <c r="AI261" s="47">
        <f t="shared" si="229"/>
        <v>0.19800000000000001</v>
      </c>
      <c r="AJ261" s="47">
        <f t="shared" si="231"/>
        <v>0.17099999999999999</v>
      </c>
      <c r="AK261" s="46"/>
      <c r="AL261" s="46"/>
      <c r="AM261" s="47">
        <f t="shared" si="216"/>
        <v>0</v>
      </c>
      <c r="AN261" s="47">
        <f t="shared" si="216"/>
        <v>38.429999999999993</v>
      </c>
      <c r="AO261" s="47">
        <f t="shared" si="216"/>
        <v>15.975</v>
      </c>
      <c r="AP261" s="47">
        <f t="shared" si="177"/>
        <v>1.395</v>
      </c>
      <c r="AQ261" s="47">
        <f t="shared" si="178"/>
        <v>1.2600000000000002</v>
      </c>
      <c r="AR261" s="47">
        <f t="shared" si="179"/>
        <v>0.27</v>
      </c>
      <c r="AS261" s="47">
        <f t="shared" si="180"/>
        <v>0</v>
      </c>
      <c r="AT261" s="47">
        <f t="shared" si="181"/>
        <v>0.23804999999999998</v>
      </c>
      <c r="AU261" s="47">
        <f t="shared" si="182"/>
        <v>0</v>
      </c>
      <c r="AV261" s="47">
        <f t="shared" si="183"/>
        <v>12.87</v>
      </c>
      <c r="AW261" s="47">
        <f t="shared" si="184"/>
        <v>6.75</v>
      </c>
      <c r="AX261" s="47">
        <f t="shared" si="185"/>
        <v>0</v>
      </c>
      <c r="AY261" s="47">
        <f t="shared" si="186"/>
        <v>0</v>
      </c>
      <c r="AZ261" s="47">
        <f t="shared" si="187"/>
        <v>0.36</v>
      </c>
      <c r="BA261" s="47">
        <f t="shared" si="188"/>
        <v>9.5849999999999991E-2</v>
      </c>
      <c r="BB261" s="47">
        <f t="shared" si="189"/>
        <v>4.05</v>
      </c>
      <c r="BC261" s="47">
        <f t="shared" si="190"/>
        <v>0.58499999999999996</v>
      </c>
      <c r="BD261" s="47">
        <f t="shared" si="191"/>
        <v>0</v>
      </c>
      <c r="BE261" s="47">
        <f t="shared" si="192"/>
        <v>0</v>
      </c>
      <c r="BF261" s="47">
        <f t="shared" si="193"/>
        <v>0</v>
      </c>
      <c r="BG261" s="47">
        <f t="shared" si="194"/>
        <v>0</v>
      </c>
      <c r="BH261" s="47">
        <f t="shared" si="195"/>
        <v>0.45</v>
      </c>
      <c r="BI261" s="47">
        <v>6.6053169734151327</v>
      </c>
      <c r="BJ261" s="47">
        <f t="shared" si="196"/>
        <v>3.33</v>
      </c>
      <c r="BK261" s="22"/>
      <c r="BL261" s="47">
        <v>0.63</v>
      </c>
      <c r="BM261" s="47">
        <f>AT261</f>
        <v>0.23804999999999998</v>
      </c>
      <c r="BN261" s="47">
        <f t="shared" si="230"/>
        <v>1.395</v>
      </c>
      <c r="BO261" s="47">
        <f t="shared" ref="BO261:BO270" si="236">BB261</f>
        <v>4.05</v>
      </c>
      <c r="BP261" s="47">
        <f t="shared" si="206"/>
        <v>1.395</v>
      </c>
      <c r="BQ261" s="47">
        <f t="shared" ref="BQ261:BQ269" si="237">BA261</f>
        <v>9.5849999999999991E-2</v>
      </c>
      <c r="BR261" s="47">
        <f>AR261</f>
        <v>0.27</v>
      </c>
      <c r="BS261" s="47">
        <f>AW261</f>
        <v>6.75</v>
      </c>
      <c r="BT261" s="47">
        <f t="shared" si="201"/>
        <v>0</v>
      </c>
      <c r="BU261" s="47">
        <f t="shared" si="204"/>
        <v>12.87</v>
      </c>
      <c r="BV261" s="47">
        <f t="shared" si="214"/>
        <v>0.45</v>
      </c>
      <c r="BW261" s="47">
        <f t="shared" si="202"/>
        <v>0.58499999999999996</v>
      </c>
      <c r="BX261" s="47">
        <f t="shared" si="235"/>
        <v>3.5107142857142861</v>
      </c>
      <c r="BY261" s="47">
        <f t="shared" si="197"/>
        <v>15.975</v>
      </c>
      <c r="BZ261" s="47">
        <f t="shared" si="217"/>
        <v>3.33</v>
      </c>
      <c r="CA261" s="47">
        <f>BI261</f>
        <v>6.6053169734151327</v>
      </c>
      <c r="CB261" s="47">
        <f t="shared" si="198"/>
        <v>6.75</v>
      </c>
      <c r="CC261" s="47">
        <v>2.5000000000000001E-2</v>
      </c>
      <c r="CD261" s="47">
        <v>9.4000000000000004E-3</v>
      </c>
      <c r="CE261" s="47">
        <v>7.4999999999999997E-3</v>
      </c>
      <c r="CF261" s="47">
        <f t="shared" si="199"/>
        <v>0</v>
      </c>
      <c r="CG261" s="47">
        <f t="shared" si="224"/>
        <v>2.2455089820359282</v>
      </c>
      <c r="CH261" s="47">
        <f t="shared" si="200"/>
        <v>2.8299750962191532</v>
      </c>
      <c r="CI261" s="46"/>
      <c r="CJ261" s="46"/>
      <c r="CK261" s="47">
        <f t="shared" si="207"/>
        <v>0.84414814396075377</v>
      </c>
      <c r="CL261" s="46"/>
      <c r="CM261" s="46">
        <f t="shared" si="208"/>
        <v>0.18758847643572307</v>
      </c>
      <c r="CN261" s="22"/>
    </row>
    <row r="262" spans="1:92">
      <c r="A262" s="42">
        <v>1566</v>
      </c>
      <c r="B262" s="22"/>
      <c r="C262" s="34">
        <v>9.68</v>
      </c>
      <c r="D262" s="34">
        <v>18.2</v>
      </c>
      <c r="E262" s="22"/>
      <c r="F262" s="34">
        <v>8.8000000000000007</v>
      </c>
      <c r="G262" s="34">
        <v>7.48</v>
      </c>
      <c r="H262" s="22"/>
      <c r="I262" s="34">
        <v>0.31</v>
      </c>
      <c r="J262" s="34">
        <v>0.28000000000000003</v>
      </c>
      <c r="K262" s="22"/>
      <c r="L262" s="22"/>
      <c r="M262" s="22"/>
      <c r="N262" s="22"/>
      <c r="O262" s="34">
        <v>2.86</v>
      </c>
      <c r="P262" s="22"/>
      <c r="Q262" s="22"/>
      <c r="R262" s="22"/>
      <c r="S262" s="34">
        <v>0.08</v>
      </c>
      <c r="T262" s="34">
        <v>2.13</v>
      </c>
      <c r="U262" s="34">
        <v>0.9</v>
      </c>
      <c r="V262" s="22"/>
      <c r="W262" s="22"/>
      <c r="X262" s="22"/>
      <c r="Y262" s="22"/>
      <c r="Z262" s="34">
        <v>0.81</v>
      </c>
      <c r="AA262" s="34">
        <v>0.1</v>
      </c>
      <c r="AB262" s="22"/>
      <c r="AC262" s="34">
        <v>8.5399999999999991</v>
      </c>
      <c r="AD262" s="34">
        <v>3.55</v>
      </c>
      <c r="AE262" s="34">
        <v>0.74</v>
      </c>
      <c r="AF262" s="34"/>
      <c r="AG262" s="47">
        <f t="shared" ref="AG262:AG325" si="238">4.5*C262/100</f>
        <v>0.43560000000000004</v>
      </c>
      <c r="AH262" s="47">
        <f t="shared" si="228"/>
        <v>0.39600000000000002</v>
      </c>
      <c r="AI262" s="47">
        <f t="shared" si="229"/>
        <v>0.33660000000000001</v>
      </c>
      <c r="AJ262" s="46"/>
      <c r="AK262" s="47">
        <f t="shared" ref="AK262:AK325" si="239">4.5*D262/100</f>
        <v>0.81899999999999995</v>
      </c>
      <c r="AL262" s="46"/>
      <c r="AM262" s="47">
        <f t="shared" si="216"/>
        <v>0</v>
      </c>
      <c r="AN262" s="47">
        <f t="shared" si="216"/>
        <v>38.429999999999993</v>
      </c>
      <c r="AO262" s="47">
        <f t="shared" si="216"/>
        <v>15.975</v>
      </c>
      <c r="AP262" s="47">
        <f t="shared" si="177"/>
        <v>1.395</v>
      </c>
      <c r="AQ262" s="47">
        <f t="shared" si="178"/>
        <v>1.2600000000000002</v>
      </c>
      <c r="AR262" s="47">
        <f t="shared" si="179"/>
        <v>0</v>
      </c>
      <c r="AS262" s="47">
        <f t="shared" si="180"/>
        <v>0</v>
      </c>
      <c r="AT262" s="47">
        <f t="shared" si="181"/>
        <v>0</v>
      </c>
      <c r="AU262" s="47">
        <f t="shared" si="182"/>
        <v>0</v>
      </c>
      <c r="AV262" s="47">
        <f t="shared" si="183"/>
        <v>12.87</v>
      </c>
      <c r="AW262" s="47">
        <f t="shared" si="184"/>
        <v>0</v>
      </c>
      <c r="AX262" s="47">
        <f t="shared" si="185"/>
        <v>0</v>
      </c>
      <c r="AY262" s="47">
        <f t="shared" si="186"/>
        <v>0</v>
      </c>
      <c r="AZ262" s="47">
        <f t="shared" si="187"/>
        <v>0.36</v>
      </c>
      <c r="BA262" s="47">
        <f t="shared" si="188"/>
        <v>9.5849999999999991E-2</v>
      </c>
      <c r="BB262" s="47">
        <f t="shared" si="189"/>
        <v>4.05</v>
      </c>
      <c r="BC262" s="47">
        <f t="shared" si="190"/>
        <v>0</v>
      </c>
      <c r="BD262" s="47">
        <f t="shared" si="191"/>
        <v>0</v>
      </c>
      <c r="BE262" s="47">
        <f t="shared" si="192"/>
        <v>0</v>
      </c>
      <c r="BF262" s="47">
        <f t="shared" si="193"/>
        <v>0</v>
      </c>
      <c r="BG262" s="47">
        <f t="shared" si="194"/>
        <v>3.6450000000000003E-2</v>
      </c>
      <c r="BH262" s="47">
        <f t="shared" si="195"/>
        <v>0.45</v>
      </c>
      <c r="BI262" s="47">
        <v>5.8691206543967285</v>
      </c>
      <c r="BJ262" s="47">
        <f t="shared" si="196"/>
        <v>3.33</v>
      </c>
      <c r="BK262" s="22"/>
      <c r="BL262" s="47">
        <f t="shared" ref="BL262:BL325" si="240">AK262</f>
        <v>0.81899999999999995</v>
      </c>
      <c r="BM262" s="47">
        <v>0.25</v>
      </c>
      <c r="BN262" s="47">
        <f t="shared" si="230"/>
        <v>1.395</v>
      </c>
      <c r="BO262" s="47">
        <f t="shared" si="236"/>
        <v>4.05</v>
      </c>
      <c r="BP262" s="47">
        <f t="shared" si="206"/>
        <v>1.395</v>
      </c>
      <c r="BQ262" s="47">
        <f t="shared" si="237"/>
        <v>9.5849999999999991E-2</v>
      </c>
      <c r="BR262" s="47">
        <v>0.35</v>
      </c>
      <c r="BS262" s="47">
        <v>6.75</v>
      </c>
      <c r="BT262" s="47">
        <f t="shared" si="201"/>
        <v>0</v>
      </c>
      <c r="BU262" s="47">
        <f t="shared" si="204"/>
        <v>12.87</v>
      </c>
      <c r="BV262" s="47">
        <f t="shared" si="214"/>
        <v>0.45</v>
      </c>
      <c r="BW262" s="47">
        <f t="shared" si="202"/>
        <v>0</v>
      </c>
      <c r="BX262" s="47">
        <f t="shared" si="235"/>
        <v>3.5253571428571431</v>
      </c>
      <c r="BY262" s="47">
        <f t="shared" si="197"/>
        <v>15.975</v>
      </c>
      <c r="BZ262" s="47">
        <f t="shared" si="217"/>
        <v>3.33</v>
      </c>
      <c r="CA262" s="47">
        <f>BI262</f>
        <v>5.8691206543967285</v>
      </c>
      <c r="CB262" s="47">
        <f t="shared" si="198"/>
        <v>6.75</v>
      </c>
      <c r="CC262" s="47">
        <f>BG262</f>
        <v>3.6450000000000003E-2</v>
      </c>
      <c r="CD262" s="47">
        <v>9.4000000000000004E-3</v>
      </c>
      <c r="CE262" s="47">
        <v>7.4999999999999997E-3</v>
      </c>
      <c r="CF262" s="47">
        <f t="shared" si="199"/>
        <v>0</v>
      </c>
      <c r="CG262" s="47">
        <f t="shared" si="224"/>
        <v>2.2455089820359282</v>
      </c>
      <c r="CH262" s="47">
        <f t="shared" si="200"/>
        <v>4.1261036902875263</v>
      </c>
      <c r="CI262" s="46"/>
      <c r="CJ262" s="46"/>
      <c r="CK262" s="47">
        <f t="shared" si="207"/>
        <v>0.92403115022048021</v>
      </c>
      <c r="CL262" s="46"/>
      <c r="CM262" s="46">
        <f t="shared" si="208"/>
        <v>0.20534025560455116</v>
      </c>
      <c r="CN262" s="22"/>
    </row>
    <row r="263" spans="1:92">
      <c r="A263" s="42">
        <v>1567</v>
      </c>
      <c r="B263" s="22"/>
      <c r="C263" s="34">
        <v>7.04</v>
      </c>
      <c r="D263" s="34">
        <v>14.2</v>
      </c>
      <c r="E263" s="22"/>
      <c r="F263" s="34">
        <v>6.6</v>
      </c>
      <c r="G263" s="34">
        <v>5.72</v>
      </c>
      <c r="H263" s="34">
        <v>3.8</v>
      </c>
      <c r="I263" s="34">
        <v>0.31</v>
      </c>
      <c r="J263" s="34">
        <v>0.28000000000000003</v>
      </c>
      <c r="K263" s="22"/>
      <c r="L263" s="22"/>
      <c r="M263" s="22"/>
      <c r="N263" s="22"/>
      <c r="O263" s="34">
        <v>2.86</v>
      </c>
      <c r="P263" s="22"/>
      <c r="Q263" s="22"/>
      <c r="R263" s="22"/>
      <c r="S263" s="34">
        <v>0.08</v>
      </c>
      <c r="T263" s="34">
        <v>2.13</v>
      </c>
      <c r="U263" s="34">
        <v>0.9</v>
      </c>
      <c r="V263" s="22"/>
      <c r="W263" s="22"/>
      <c r="X263" s="22"/>
      <c r="Y263" s="22"/>
      <c r="Z263" s="22"/>
      <c r="AA263" s="34">
        <v>0.1</v>
      </c>
      <c r="AB263" s="22"/>
      <c r="AC263" s="34">
        <v>8.5399999999999991</v>
      </c>
      <c r="AD263" s="34">
        <v>3.55</v>
      </c>
      <c r="AE263" s="34">
        <v>0.74</v>
      </c>
      <c r="AF263" s="34"/>
      <c r="AG263" s="47">
        <f t="shared" si="238"/>
        <v>0.31679999999999997</v>
      </c>
      <c r="AH263" s="47">
        <f t="shared" si="228"/>
        <v>0.29699999999999999</v>
      </c>
      <c r="AI263" s="47">
        <f t="shared" si="229"/>
        <v>0.25739999999999996</v>
      </c>
      <c r="AJ263" s="47">
        <f>4.5*H263/100</f>
        <v>0.17099999999999999</v>
      </c>
      <c r="AK263" s="47">
        <f t="shared" si="239"/>
        <v>0.63900000000000001</v>
      </c>
      <c r="AL263" s="46"/>
      <c r="AM263" s="47">
        <f t="shared" si="216"/>
        <v>0</v>
      </c>
      <c r="AN263" s="47">
        <f t="shared" si="216"/>
        <v>38.429999999999993</v>
      </c>
      <c r="AO263" s="47">
        <f t="shared" si="216"/>
        <v>15.975</v>
      </c>
      <c r="AP263" s="47">
        <f t="shared" si="177"/>
        <v>1.395</v>
      </c>
      <c r="AQ263" s="47">
        <f t="shared" si="178"/>
        <v>1.2600000000000002</v>
      </c>
      <c r="AR263" s="47">
        <f t="shared" si="179"/>
        <v>0</v>
      </c>
      <c r="AS263" s="47">
        <f t="shared" si="180"/>
        <v>0</v>
      </c>
      <c r="AT263" s="47">
        <f t="shared" si="181"/>
        <v>0</v>
      </c>
      <c r="AU263" s="47">
        <f t="shared" si="182"/>
        <v>0</v>
      </c>
      <c r="AV263" s="47">
        <f t="shared" si="183"/>
        <v>12.87</v>
      </c>
      <c r="AW263" s="47">
        <f t="shared" si="184"/>
        <v>0</v>
      </c>
      <c r="AX263" s="47">
        <f t="shared" si="185"/>
        <v>0</v>
      </c>
      <c r="AY263" s="47">
        <f t="shared" si="186"/>
        <v>0</v>
      </c>
      <c r="AZ263" s="47">
        <f t="shared" si="187"/>
        <v>0.36</v>
      </c>
      <c r="BA263" s="47">
        <f t="shared" si="188"/>
        <v>9.5849999999999991E-2</v>
      </c>
      <c r="BB263" s="47">
        <f t="shared" si="189"/>
        <v>4.05</v>
      </c>
      <c r="BC263" s="47">
        <f t="shared" si="190"/>
        <v>0</v>
      </c>
      <c r="BD263" s="47">
        <f t="shared" si="191"/>
        <v>0</v>
      </c>
      <c r="BE263" s="47">
        <f t="shared" si="192"/>
        <v>0</v>
      </c>
      <c r="BF263" s="47">
        <f t="shared" si="193"/>
        <v>0</v>
      </c>
      <c r="BG263" s="47">
        <f t="shared" si="194"/>
        <v>0</v>
      </c>
      <c r="BH263" s="47">
        <f t="shared" si="195"/>
        <v>0.45</v>
      </c>
      <c r="BI263" s="47">
        <v>0</v>
      </c>
      <c r="BJ263" s="47">
        <f t="shared" si="196"/>
        <v>3.33</v>
      </c>
      <c r="BK263" s="22"/>
      <c r="BL263" s="47">
        <f t="shared" si="240"/>
        <v>0.63900000000000001</v>
      </c>
      <c r="BM263" s="47">
        <v>0.25</v>
      </c>
      <c r="BN263" s="47">
        <f t="shared" si="230"/>
        <v>1.395</v>
      </c>
      <c r="BO263" s="47">
        <f t="shared" si="236"/>
        <v>4.05</v>
      </c>
      <c r="BP263" s="47">
        <f t="shared" si="206"/>
        <v>1.395</v>
      </c>
      <c r="BQ263" s="47">
        <f t="shared" si="237"/>
        <v>9.5849999999999991E-2</v>
      </c>
      <c r="BR263" s="47">
        <v>0.35</v>
      </c>
      <c r="BS263" s="47">
        <v>6.75</v>
      </c>
      <c r="BT263" s="47">
        <f t="shared" si="201"/>
        <v>0</v>
      </c>
      <c r="BU263" s="47">
        <f t="shared" si="204"/>
        <v>12.87</v>
      </c>
      <c r="BV263" s="47">
        <f t="shared" si="214"/>
        <v>0.45</v>
      </c>
      <c r="BW263" s="47">
        <f t="shared" si="202"/>
        <v>0</v>
      </c>
      <c r="BX263" s="47">
        <f t="shared" si="235"/>
        <v>3.5400000000000005</v>
      </c>
      <c r="BY263" s="47">
        <f t="shared" si="197"/>
        <v>15.975</v>
      </c>
      <c r="BZ263" s="47">
        <f t="shared" si="217"/>
        <v>3.33</v>
      </c>
      <c r="CA263" s="47">
        <v>5.9</v>
      </c>
      <c r="CB263" s="47">
        <f t="shared" si="198"/>
        <v>6.75</v>
      </c>
      <c r="CC263" s="47">
        <v>3.6450000000000003E-2</v>
      </c>
      <c r="CD263" s="47">
        <v>9.4000000000000004E-3</v>
      </c>
      <c r="CE263" s="47">
        <v>7.4999999999999997E-3</v>
      </c>
      <c r="CF263" s="47">
        <f t="shared" si="199"/>
        <v>0</v>
      </c>
      <c r="CG263" s="47">
        <f t="shared" si="224"/>
        <v>2.2455089820359282</v>
      </c>
      <c r="CH263" s="47">
        <f t="shared" si="200"/>
        <v>4.1261036902875263</v>
      </c>
      <c r="CI263" s="46"/>
      <c r="CJ263" s="46"/>
      <c r="CK263" s="47">
        <f t="shared" si="207"/>
        <v>0.84535739971944979</v>
      </c>
      <c r="CL263" s="46"/>
      <c r="CM263" s="46">
        <f t="shared" si="208"/>
        <v>0.18785719993765551</v>
      </c>
      <c r="CN263" s="22"/>
    </row>
    <row r="264" spans="1:92">
      <c r="A264" s="42">
        <v>1568</v>
      </c>
      <c r="B264" s="22"/>
      <c r="C264" s="34">
        <v>5.28</v>
      </c>
      <c r="D264" s="34">
        <v>10.67</v>
      </c>
      <c r="E264" s="22"/>
      <c r="F264" s="34">
        <v>4.4000000000000004</v>
      </c>
      <c r="G264" s="34">
        <v>3.52</v>
      </c>
      <c r="H264" s="22"/>
      <c r="I264" s="34">
        <v>0.31</v>
      </c>
      <c r="J264" s="34">
        <v>0.28000000000000003</v>
      </c>
      <c r="K264" s="22"/>
      <c r="L264" s="22"/>
      <c r="M264" s="22"/>
      <c r="N264" s="22"/>
      <c r="O264" s="34">
        <v>2.86</v>
      </c>
      <c r="P264" s="22"/>
      <c r="Q264" s="22"/>
      <c r="R264" s="22"/>
      <c r="S264" s="34">
        <v>0.08</v>
      </c>
      <c r="T264" s="34">
        <v>2.13</v>
      </c>
      <c r="U264" s="34">
        <v>0.9</v>
      </c>
      <c r="V264" s="34">
        <v>0.11</v>
      </c>
      <c r="W264" s="22"/>
      <c r="X264" s="22"/>
      <c r="Y264" s="22"/>
      <c r="Z264" s="22"/>
      <c r="AA264" s="34">
        <v>0.1</v>
      </c>
      <c r="AB264" s="22"/>
      <c r="AC264" s="34">
        <v>8.5399999999999991</v>
      </c>
      <c r="AD264" s="34">
        <v>3.55</v>
      </c>
      <c r="AE264" s="34">
        <v>0.74</v>
      </c>
      <c r="AF264" s="34"/>
      <c r="AG264" s="47">
        <f t="shared" si="238"/>
        <v>0.23760000000000001</v>
      </c>
      <c r="AH264" s="47">
        <f t="shared" si="228"/>
        <v>0.19800000000000001</v>
      </c>
      <c r="AI264" s="47">
        <f t="shared" si="229"/>
        <v>0.15839999999999999</v>
      </c>
      <c r="AJ264" s="46"/>
      <c r="AK264" s="47">
        <f t="shared" si="239"/>
        <v>0.48015000000000002</v>
      </c>
      <c r="AL264" s="46"/>
      <c r="AM264" s="47">
        <f t="shared" si="216"/>
        <v>0</v>
      </c>
      <c r="AN264" s="47">
        <f t="shared" si="216"/>
        <v>38.429999999999993</v>
      </c>
      <c r="AO264" s="47">
        <f t="shared" si="216"/>
        <v>15.975</v>
      </c>
      <c r="AP264" s="47">
        <f t="shared" si="177"/>
        <v>1.395</v>
      </c>
      <c r="AQ264" s="47">
        <f t="shared" si="178"/>
        <v>1.2600000000000002</v>
      </c>
      <c r="AR264" s="47">
        <f t="shared" si="179"/>
        <v>0</v>
      </c>
      <c r="AS264" s="47">
        <f t="shared" si="180"/>
        <v>0</v>
      </c>
      <c r="AT264" s="47">
        <f t="shared" si="181"/>
        <v>0</v>
      </c>
      <c r="AU264" s="47">
        <f t="shared" si="182"/>
        <v>0</v>
      </c>
      <c r="AV264" s="47">
        <f t="shared" si="183"/>
        <v>12.87</v>
      </c>
      <c r="AW264" s="47">
        <f t="shared" si="184"/>
        <v>0</v>
      </c>
      <c r="AX264" s="47">
        <f t="shared" si="185"/>
        <v>0</v>
      </c>
      <c r="AY264" s="47">
        <f t="shared" si="186"/>
        <v>0</v>
      </c>
      <c r="AZ264" s="47">
        <f t="shared" si="187"/>
        <v>0.36</v>
      </c>
      <c r="BA264" s="47">
        <f t="shared" si="188"/>
        <v>9.5849999999999991E-2</v>
      </c>
      <c r="BB264" s="47">
        <f t="shared" si="189"/>
        <v>4.05</v>
      </c>
      <c r="BC264" s="47">
        <f t="shared" si="190"/>
        <v>0.495</v>
      </c>
      <c r="BD264" s="47">
        <f t="shared" si="191"/>
        <v>0</v>
      </c>
      <c r="BE264" s="47">
        <f t="shared" si="192"/>
        <v>0</v>
      </c>
      <c r="BF264" s="47">
        <f t="shared" si="193"/>
        <v>0</v>
      </c>
      <c r="BG264" s="47">
        <f t="shared" si="194"/>
        <v>0</v>
      </c>
      <c r="BH264" s="47">
        <f t="shared" si="195"/>
        <v>0.45</v>
      </c>
      <c r="BI264" s="47">
        <v>0</v>
      </c>
      <c r="BJ264" s="47">
        <f t="shared" si="196"/>
        <v>3.33</v>
      </c>
      <c r="BK264" s="22"/>
      <c r="BL264" s="47">
        <f t="shared" si="240"/>
        <v>0.48015000000000002</v>
      </c>
      <c r="BM264" s="47">
        <v>0.25</v>
      </c>
      <c r="BN264" s="47">
        <f t="shared" si="230"/>
        <v>1.395</v>
      </c>
      <c r="BO264" s="47">
        <f t="shared" si="236"/>
        <v>4.05</v>
      </c>
      <c r="BP264" s="47">
        <f t="shared" si="206"/>
        <v>1.395</v>
      </c>
      <c r="BQ264" s="47">
        <f t="shared" si="237"/>
        <v>9.5849999999999991E-2</v>
      </c>
      <c r="BR264" s="47">
        <v>0.35</v>
      </c>
      <c r="BS264" s="47">
        <v>6.75</v>
      </c>
      <c r="BT264" s="47">
        <f t="shared" si="201"/>
        <v>0</v>
      </c>
      <c r="BU264" s="47">
        <f t="shared" si="204"/>
        <v>12.87</v>
      </c>
      <c r="BV264" s="47">
        <f t="shared" si="214"/>
        <v>0.45</v>
      </c>
      <c r="BW264" s="47">
        <f t="shared" si="202"/>
        <v>0.495</v>
      </c>
      <c r="BX264" s="47">
        <f t="shared" si="235"/>
        <v>3.5546428571428574</v>
      </c>
      <c r="BY264" s="47">
        <f t="shared" si="197"/>
        <v>15.975</v>
      </c>
      <c r="BZ264" s="47">
        <f t="shared" si="217"/>
        <v>3.33</v>
      </c>
      <c r="CA264" s="47">
        <v>5.9</v>
      </c>
      <c r="CB264" s="47">
        <f t="shared" si="198"/>
        <v>6.75</v>
      </c>
      <c r="CC264" s="47">
        <v>3.6450000000000003E-2</v>
      </c>
      <c r="CD264" s="47">
        <v>9.4000000000000004E-3</v>
      </c>
      <c r="CE264" s="47">
        <v>7.4999999999999997E-3</v>
      </c>
      <c r="CF264" s="47">
        <f t="shared" si="199"/>
        <v>0</v>
      </c>
      <c r="CG264" s="47">
        <f t="shared" si="224"/>
        <v>2.2455089820359282</v>
      </c>
      <c r="CH264" s="47">
        <f t="shared" si="200"/>
        <v>4.1261036902875263</v>
      </c>
      <c r="CI264" s="46"/>
      <c r="CJ264" s="46"/>
      <c r="CK264" s="47">
        <f t="shared" si="207"/>
        <v>0.77576782583866055</v>
      </c>
      <c r="CL264" s="46"/>
      <c r="CM264" s="46">
        <f t="shared" si="208"/>
        <v>0.17239285018636902</v>
      </c>
      <c r="CN264" s="22"/>
    </row>
    <row r="265" spans="1:92">
      <c r="A265" s="42">
        <v>1569</v>
      </c>
      <c r="B265" s="22"/>
      <c r="C265" s="34">
        <v>6.16</v>
      </c>
      <c r="D265" s="34">
        <v>12.67</v>
      </c>
      <c r="E265" s="22"/>
      <c r="F265" s="34">
        <v>4.8099999999999996</v>
      </c>
      <c r="G265" s="34">
        <v>3.52</v>
      </c>
      <c r="H265" s="34">
        <v>3.04</v>
      </c>
      <c r="I265" s="34">
        <v>0.31</v>
      </c>
      <c r="J265" s="34">
        <v>0.28000000000000003</v>
      </c>
      <c r="K265" s="22"/>
      <c r="L265" s="34">
        <v>0.63</v>
      </c>
      <c r="M265" s="34">
        <v>6.17</v>
      </c>
      <c r="N265" s="22"/>
      <c r="O265" s="34">
        <v>2.86</v>
      </c>
      <c r="P265" s="34">
        <v>1.44</v>
      </c>
      <c r="Q265" s="34">
        <v>0.51</v>
      </c>
      <c r="R265" s="22"/>
      <c r="S265" s="34">
        <v>0.08</v>
      </c>
      <c r="T265" s="34">
        <v>2.13</v>
      </c>
      <c r="U265" s="34">
        <v>0.9</v>
      </c>
      <c r="V265" s="34">
        <v>0.11</v>
      </c>
      <c r="W265" s="22"/>
      <c r="X265" s="22"/>
      <c r="Y265" s="34">
        <v>2.04</v>
      </c>
      <c r="Z265" s="22"/>
      <c r="AA265" s="34">
        <v>0.1</v>
      </c>
      <c r="AB265" s="22"/>
      <c r="AC265" s="34">
        <v>8.5399999999999991</v>
      </c>
      <c r="AD265" s="34">
        <v>3.55</v>
      </c>
      <c r="AE265" s="34">
        <v>0.74</v>
      </c>
      <c r="AF265" s="34"/>
      <c r="AG265" s="47">
        <f t="shared" si="238"/>
        <v>0.2772</v>
      </c>
      <c r="AH265" s="47">
        <f t="shared" si="228"/>
        <v>0.21645</v>
      </c>
      <c r="AI265" s="47">
        <f t="shared" si="229"/>
        <v>0.15839999999999999</v>
      </c>
      <c r="AJ265" s="47">
        <f t="shared" ref="AJ265:AJ328" si="241">4.5*H265/100</f>
        <v>0.1368</v>
      </c>
      <c r="AK265" s="47">
        <f t="shared" si="239"/>
        <v>0.57015000000000005</v>
      </c>
      <c r="AL265" s="46"/>
      <c r="AM265" s="47">
        <f t="shared" si="216"/>
        <v>0</v>
      </c>
      <c r="AN265" s="47">
        <f t="shared" si="216"/>
        <v>38.429999999999993</v>
      </c>
      <c r="AO265" s="47">
        <f t="shared" si="216"/>
        <v>15.975</v>
      </c>
      <c r="AP265" s="47">
        <f t="shared" ref="AP265:AP328" si="242">4.5*I265</f>
        <v>1.395</v>
      </c>
      <c r="AQ265" s="47">
        <f t="shared" ref="AQ265:AQ328" si="243">4.5*J265</f>
        <v>1.2600000000000002</v>
      </c>
      <c r="AR265" s="47">
        <f t="shared" ref="AR265:AR328" si="244">4.5*K265</f>
        <v>0</v>
      </c>
      <c r="AS265" s="47">
        <f t="shared" ref="AS265:AS328" si="245">4.5*L265</f>
        <v>2.835</v>
      </c>
      <c r="AT265" s="47">
        <f t="shared" ref="AT265:AT328" si="246">4.5*M265/100</f>
        <v>0.27765000000000001</v>
      </c>
      <c r="AU265" s="47">
        <f t="shared" ref="AU265:AU328" si="247">4.5*N265</f>
        <v>0</v>
      </c>
      <c r="AV265" s="47">
        <f t="shared" ref="AV265:AV328" si="248">4.5*O265</f>
        <v>12.87</v>
      </c>
      <c r="AW265" s="47">
        <f t="shared" ref="AW265:AW328" si="249">4.5*P265/0.96</f>
        <v>6.75</v>
      </c>
      <c r="AX265" s="47">
        <f t="shared" ref="AX265:AX328" si="250">4.5*Q265</f>
        <v>2.2949999999999999</v>
      </c>
      <c r="AY265" s="47">
        <f t="shared" ref="AY265:AY328" si="251">4.5*CI265</f>
        <v>0</v>
      </c>
      <c r="AZ265" s="47">
        <f t="shared" ref="AZ265:AZ328" si="252">4.5*S265</f>
        <v>0.36</v>
      </c>
      <c r="BA265" s="47">
        <f t="shared" ref="BA265:BA328" si="253">4.5*T265/100</f>
        <v>9.5849999999999991E-2</v>
      </c>
      <c r="BB265" s="47">
        <f t="shared" ref="BB265:BB328" si="254">4.5*U265</f>
        <v>4.05</v>
      </c>
      <c r="BC265" s="47">
        <f t="shared" ref="BC265:BC328" si="255">4.5*V265</f>
        <v>0.495</v>
      </c>
      <c r="BD265" s="47">
        <f t="shared" ref="BD265:BD328" si="256">4.5*W265</f>
        <v>0</v>
      </c>
      <c r="BE265" s="47">
        <f t="shared" ref="BE265:BE328" si="257">4.5*X265</f>
        <v>0</v>
      </c>
      <c r="BF265" s="47">
        <f t="shared" ref="BF265:BF328" si="258">4.5*Y265/100</f>
        <v>9.1799999999999993E-2</v>
      </c>
      <c r="BG265" s="47">
        <f t="shared" ref="BG265:BG328" si="259">4.5*Z265/100</f>
        <v>0</v>
      </c>
      <c r="BH265" s="47">
        <f t="shared" ref="BH265:BH328" si="260">4.5*AA265</f>
        <v>0.45</v>
      </c>
      <c r="BI265" s="47">
        <v>0</v>
      </c>
      <c r="BJ265" s="47">
        <f t="shared" ref="BJ265:BJ328" si="261">4.5*AE265</f>
        <v>3.33</v>
      </c>
      <c r="BK265" s="22"/>
      <c r="BL265" s="47">
        <f t="shared" si="240"/>
        <v>0.57015000000000005</v>
      </c>
      <c r="BM265" s="47">
        <f>AT265</f>
        <v>0.27765000000000001</v>
      </c>
      <c r="BN265" s="47">
        <f t="shared" si="230"/>
        <v>1.395</v>
      </c>
      <c r="BO265" s="47">
        <f t="shared" si="236"/>
        <v>4.05</v>
      </c>
      <c r="BP265" s="47">
        <f t="shared" si="206"/>
        <v>1.395</v>
      </c>
      <c r="BQ265" s="47">
        <f t="shared" si="237"/>
        <v>9.5849999999999991E-2</v>
      </c>
      <c r="BR265" s="47">
        <v>0.35</v>
      </c>
      <c r="BS265" s="47">
        <f>AW265</f>
        <v>6.75</v>
      </c>
      <c r="BT265" s="47">
        <f t="shared" si="201"/>
        <v>2.835</v>
      </c>
      <c r="BU265" s="47">
        <f t="shared" si="204"/>
        <v>12.87</v>
      </c>
      <c r="BV265" s="47">
        <f t="shared" si="214"/>
        <v>0.45</v>
      </c>
      <c r="BW265" s="47">
        <f t="shared" si="202"/>
        <v>0.495</v>
      </c>
      <c r="BX265" s="47">
        <f t="shared" si="235"/>
        <v>3.5692857142857148</v>
      </c>
      <c r="BY265" s="47">
        <f t="shared" ref="BY265:BY328" si="262">AO265</f>
        <v>15.975</v>
      </c>
      <c r="BZ265" s="47">
        <f t="shared" si="217"/>
        <v>3.33</v>
      </c>
      <c r="CA265" s="47">
        <v>5.9</v>
      </c>
      <c r="CB265" s="47">
        <f t="shared" ref="CB265:CB328" si="263">BS265</f>
        <v>6.75</v>
      </c>
      <c r="CC265" s="47">
        <v>3.6450000000000003E-2</v>
      </c>
      <c r="CD265" s="47">
        <v>9.4000000000000004E-3</v>
      </c>
      <c r="CE265" s="47">
        <v>7.4999999999999997E-3</v>
      </c>
      <c r="CF265" s="47">
        <f t="shared" ref="CF265:CF328" si="264">BF265</f>
        <v>9.1799999999999993E-2</v>
      </c>
      <c r="CG265" s="47">
        <f t="shared" si="224"/>
        <v>2.2455089820359282</v>
      </c>
      <c r="CH265" s="47">
        <f t="shared" ref="CH265:CH328" si="265">1000*CC265/8.834</f>
        <v>4.1261036902875263</v>
      </c>
      <c r="CI265" s="46"/>
      <c r="CJ265" s="46"/>
      <c r="CK265" s="47">
        <f t="shared" si="207"/>
        <v>0.81880451994880687</v>
      </c>
      <c r="CL265" s="46"/>
      <c r="CM265" s="46">
        <f t="shared" si="208"/>
        <v>0.18195655998862376</v>
      </c>
      <c r="CN265" s="22"/>
    </row>
    <row r="266" spans="1:92">
      <c r="A266" s="42">
        <v>1570</v>
      </c>
      <c r="B266" s="22"/>
      <c r="C266" s="34">
        <v>9.68</v>
      </c>
      <c r="D266" s="34">
        <v>18.2</v>
      </c>
      <c r="E266" s="22"/>
      <c r="F266" s="34">
        <v>8.36</v>
      </c>
      <c r="G266" s="34">
        <v>5.72</v>
      </c>
      <c r="H266" s="34">
        <v>3.8</v>
      </c>
      <c r="I266" s="34">
        <v>0.31</v>
      </c>
      <c r="J266" s="34">
        <v>0.28000000000000003</v>
      </c>
      <c r="K266" s="22"/>
      <c r="L266" s="34">
        <v>0.63</v>
      </c>
      <c r="M266" s="22"/>
      <c r="N266" s="22"/>
      <c r="O266" s="34">
        <v>2.86</v>
      </c>
      <c r="P266" s="34">
        <v>1.44</v>
      </c>
      <c r="Q266" s="22"/>
      <c r="R266" s="22"/>
      <c r="S266" s="34">
        <v>0.08</v>
      </c>
      <c r="T266" s="34">
        <v>2.13</v>
      </c>
      <c r="U266" s="34">
        <v>0.9</v>
      </c>
      <c r="V266" s="34">
        <v>0.17</v>
      </c>
      <c r="W266" s="22"/>
      <c r="X266" s="22"/>
      <c r="Y266" s="22"/>
      <c r="Z266" s="34">
        <v>0.81</v>
      </c>
      <c r="AA266" s="34">
        <v>0.1</v>
      </c>
      <c r="AB266" s="22"/>
      <c r="AC266" s="34">
        <v>8.5399999999999991</v>
      </c>
      <c r="AD266" s="34">
        <v>3.55</v>
      </c>
      <c r="AE266" s="34">
        <v>0.74</v>
      </c>
      <c r="AF266" s="34"/>
      <c r="AG266" s="47">
        <f t="shared" si="238"/>
        <v>0.43560000000000004</v>
      </c>
      <c r="AH266" s="47">
        <f t="shared" si="228"/>
        <v>0.37619999999999998</v>
      </c>
      <c r="AI266" s="47">
        <f t="shared" si="229"/>
        <v>0.25739999999999996</v>
      </c>
      <c r="AJ266" s="47">
        <f t="shared" si="241"/>
        <v>0.17099999999999999</v>
      </c>
      <c r="AK266" s="47">
        <f t="shared" si="239"/>
        <v>0.81899999999999995</v>
      </c>
      <c r="AL266" s="46"/>
      <c r="AM266" s="47">
        <f t="shared" si="216"/>
        <v>0</v>
      </c>
      <c r="AN266" s="47">
        <f t="shared" si="216"/>
        <v>38.429999999999993</v>
      </c>
      <c r="AO266" s="47">
        <f t="shared" si="216"/>
        <v>15.975</v>
      </c>
      <c r="AP266" s="47">
        <f t="shared" si="242"/>
        <v>1.395</v>
      </c>
      <c r="AQ266" s="47">
        <f t="shared" si="243"/>
        <v>1.2600000000000002</v>
      </c>
      <c r="AR266" s="47">
        <f t="shared" si="244"/>
        <v>0</v>
      </c>
      <c r="AS266" s="47">
        <f t="shared" si="245"/>
        <v>2.835</v>
      </c>
      <c r="AT266" s="47">
        <f t="shared" si="246"/>
        <v>0</v>
      </c>
      <c r="AU266" s="47">
        <f t="shared" si="247"/>
        <v>0</v>
      </c>
      <c r="AV266" s="47">
        <f t="shared" si="248"/>
        <v>12.87</v>
      </c>
      <c r="AW266" s="47">
        <f t="shared" si="249"/>
        <v>6.75</v>
      </c>
      <c r="AX266" s="47">
        <f t="shared" si="250"/>
        <v>0</v>
      </c>
      <c r="AY266" s="47">
        <f t="shared" si="251"/>
        <v>0</v>
      </c>
      <c r="AZ266" s="47">
        <f t="shared" si="252"/>
        <v>0.36</v>
      </c>
      <c r="BA266" s="47">
        <f t="shared" si="253"/>
        <v>9.5849999999999991E-2</v>
      </c>
      <c r="BB266" s="47">
        <f t="shared" si="254"/>
        <v>4.05</v>
      </c>
      <c r="BC266" s="47">
        <f t="shared" si="255"/>
        <v>0.76500000000000001</v>
      </c>
      <c r="BD266" s="47">
        <f t="shared" si="256"/>
        <v>0</v>
      </c>
      <c r="BE266" s="47">
        <f t="shared" si="257"/>
        <v>0</v>
      </c>
      <c r="BF266" s="47">
        <f t="shared" si="258"/>
        <v>0</v>
      </c>
      <c r="BG266" s="47">
        <f t="shared" si="259"/>
        <v>3.6450000000000003E-2</v>
      </c>
      <c r="BH266" s="47">
        <f t="shared" si="260"/>
        <v>0.45</v>
      </c>
      <c r="BI266" s="47">
        <v>5.9918200408997961</v>
      </c>
      <c r="BJ266" s="47">
        <f t="shared" si="261"/>
        <v>3.33</v>
      </c>
      <c r="BK266" s="22"/>
      <c r="BL266" s="47">
        <f t="shared" si="240"/>
        <v>0.81899999999999995</v>
      </c>
      <c r="BM266" s="47">
        <v>0.44</v>
      </c>
      <c r="BN266" s="47">
        <f t="shared" si="230"/>
        <v>1.395</v>
      </c>
      <c r="BO266" s="47">
        <f t="shared" si="236"/>
        <v>4.05</v>
      </c>
      <c r="BP266" s="47">
        <f t="shared" si="206"/>
        <v>1.395</v>
      </c>
      <c r="BQ266" s="47">
        <f t="shared" si="237"/>
        <v>9.5849999999999991E-2</v>
      </c>
      <c r="BR266" s="47">
        <v>0.35</v>
      </c>
      <c r="BS266" s="47">
        <f>AW266</f>
        <v>6.75</v>
      </c>
      <c r="BT266" s="47">
        <f t="shared" si="201"/>
        <v>2.835</v>
      </c>
      <c r="BU266" s="47">
        <f t="shared" si="204"/>
        <v>12.87</v>
      </c>
      <c r="BV266" s="47">
        <f t="shared" si="214"/>
        <v>0.45</v>
      </c>
      <c r="BW266" s="47">
        <f t="shared" si="202"/>
        <v>0.76500000000000001</v>
      </c>
      <c r="BX266" s="47">
        <f t="shared" si="235"/>
        <v>3.5839285714285718</v>
      </c>
      <c r="BY266" s="47">
        <f t="shared" si="262"/>
        <v>15.975</v>
      </c>
      <c r="BZ266" s="47">
        <f t="shared" si="217"/>
        <v>3.33</v>
      </c>
      <c r="CA266" s="47">
        <f>BI266</f>
        <v>5.9918200408997961</v>
      </c>
      <c r="CB266" s="47">
        <f t="shared" si="263"/>
        <v>6.75</v>
      </c>
      <c r="CC266" s="47">
        <f>BG266</f>
        <v>3.6450000000000003E-2</v>
      </c>
      <c r="CD266" s="47">
        <v>9.4000000000000004E-3</v>
      </c>
      <c r="CE266" s="47">
        <v>7.4999999999999997E-3</v>
      </c>
      <c r="CF266" s="47">
        <f t="shared" si="264"/>
        <v>0</v>
      </c>
      <c r="CG266" s="47">
        <f t="shared" si="224"/>
        <v>2.2455089820359282</v>
      </c>
      <c r="CH266" s="47">
        <f t="shared" si="265"/>
        <v>4.1261036902875263</v>
      </c>
      <c r="CI266" s="46"/>
      <c r="CJ266" s="46"/>
      <c r="CK266" s="47">
        <f t="shared" si="207"/>
        <v>0.94898013749342891</v>
      </c>
      <c r="CL266" s="46"/>
      <c r="CM266" s="46">
        <f t="shared" si="208"/>
        <v>0.21088447499853977</v>
      </c>
      <c r="CN266" s="22"/>
    </row>
    <row r="267" spans="1:92">
      <c r="A267" s="42">
        <v>1571</v>
      </c>
      <c r="B267" s="22"/>
      <c r="C267" s="34">
        <v>14.52</v>
      </c>
      <c r="D267" s="34">
        <v>25</v>
      </c>
      <c r="E267" s="22"/>
      <c r="F267" s="34">
        <v>12.76</v>
      </c>
      <c r="G267" s="34">
        <v>8.36</v>
      </c>
      <c r="H267" s="34">
        <v>4.18</v>
      </c>
      <c r="I267" s="34">
        <v>0.31</v>
      </c>
      <c r="J267" s="34">
        <v>0.28000000000000003</v>
      </c>
      <c r="K267" s="22"/>
      <c r="L267" s="22"/>
      <c r="M267" s="22"/>
      <c r="N267" s="22"/>
      <c r="O267" s="34">
        <v>2.86</v>
      </c>
      <c r="P267" s="34">
        <v>1.44</v>
      </c>
      <c r="Q267" s="22"/>
      <c r="R267" s="22"/>
      <c r="S267" s="34">
        <v>0.08</v>
      </c>
      <c r="T267" s="34">
        <v>2.13</v>
      </c>
      <c r="U267" s="34">
        <v>0.9</v>
      </c>
      <c r="V267" s="34">
        <v>0.22</v>
      </c>
      <c r="W267" s="22"/>
      <c r="X267" s="22"/>
      <c r="Y267" s="22"/>
      <c r="Z267" s="34">
        <v>0.99</v>
      </c>
      <c r="AA267" s="34">
        <v>0.1</v>
      </c>
      <c r="AB267" s="22"/>
      <c r="AC267" s="34">
        <v>8.5399999999999991</v>
      </c>
      <c r="AD267" s="34">
        <v>3.55</v>
      </c>
      <c r="AE267" s="34">
        <v>0.74</v>
      </c>
      <c r="AF267" s="34"/>
      <c r="AG267" s="47">
        <f t="shared" si="238"/>
        <v>0.65339999999999998</v>
      </c>
      <c r="AH267" s="47">
        <f t="shared" si="228"/>
        <v>0.57420000000000004</v>
      </c>
      <c r="AI267" s="47">
        <f t="shared" si="229"/>
        <v>0.37619999999999998</v>
      </c>
      <c r="AJ267" s="47">
        <f t="shared" si="241"/>
        <v>0.18809999999999999</v>
      </c>
      <c r="AK267" s="47">
        <f t="shared" si="239"/>
        <v>1.125</v>
      </c>
      <c r="AL267" s="46"/>
      <c r="AM267" s="47">
        <f t="shared" si="216"/>
        <v>0</v>
      </c>
      <c r="AN267" s="47">
        <f t="shared" si="216"/>
        <v>38.429999999999993</v>
      </c>
      <c r="AO267" s="47">
        <f t="shared" si="216"/>
        <v>15.975</v>
      </c>
      <c r="AP267" s="47">
        <f t="shared" si="242"/>
        <v>1.395</v>
      </c>
      <c r="AQ267" s="47">
        <f t="shared" si="243"/>
        <v>1.2600000000000002</v>
      </c>
      <c r="AR267" s="47">
        <f t="shared" si="244"/>
        <v>0</v>
      </c>
      <c r="AS267" s="47">
        <f t="shared" si="245"/>
        <v>0</v>
      </c>
      <c r="AT267" s="47">
        <f t="shared" si="246"/>
        <v>0</v>
      </c>
      <c r="AU267" s="47">
        <f t="shared" si="247"/>
        <v>0</v>
      </c>
      <c r="AV267" s="47">
        <f t="shared" si="248"/>
        <v>12.87</v>
      </c>
      <c r="AW267" s="47">
        <f t="shared" si="249"/>
        <v>6.75</v>
      </c>
      <c r="AX267" s="47">
        <f t="shared" si="250"/>
        <v>0</v>
      </c>
      <c r="AY267" s="47">
        <f t="shared" si="251"/>
        <v>0</v>
      </c>
      <c r="AZ267" s="47">
        <f t="shared" si="252"/>
        <v>0.36</v>
      </c>
      <c r="BA267" s="47">
        <f t="shared" si="253"/>
        <v>9.5849999999999991E-2</v>
      </c>
      <c r="BB267" s="47">
        <f t="shared" si="254"/>
        <v>4.05</v>
      </c>
      <c r="BC267" s="47">
        <f t="shared" si="255"/>
        <v>0.99</v>
      </c>
      <c r="BD267" s="47">
        <f t="shared" si="256"/>
        <v>0</v>
      </c>
      <c r="BE267" s="47">
        <f t="shared" si="257"/>
        <v>0</v>
      </c>
      <c r="BF267" s="47">
        <f t="shared" si="258"/>
        <v>0</v>
      </c>
      <c r="BG267" s="47">
        <f t="shared" si="259"/>
        <v>4.4549999999999999E-2</v>
      </c>
      <c r="BH267" s="47">
        <f t="shared" si="260"/>
        <v>0.45</v>
      </c>
      <c r="BI267" s="47">
        <v>0</v>
      </c>
      <c r="BJ267" s="47">
        <f t="shared" si="261"/>
        <v>3.33</v>
      </c>
      <c r="BK267" s="22"/>
      <c r="BL267" s="47">
        <f t="shared" si="240"/>
        <v>1.125</v>
      </c>
      <c r="BM267" s="47">
        <v>0.44</v>
      </c>
      <c r="BN267" s="47">
        <f t="shared" si="230"/>
        <v>1.395</v>
      </c>
      <c r="BO267" s="47">
        <f t="shared" si="236"/>
        <v>4.05</v>
      </c>
      <c r="BP267" s="47">
        <f t="shared" si="206"/>
        <v>1.395</v>
      </c>
      <c r="BQ267" s="47">
        <f t="shared" si="237"/>
        <v>9.5849999999999991E-2</v>
      </c>
      <c r="BR267" s="47">
        <v>0.35</v>
      </c>
      <c r="BS267" s="47">
        <f>AW267</f>
        <v>6.75</v>
      </c>
      <c r="BT267" s="47">
        <f t="shared" si="201"/>
        <v>0</v>
      </c>
      <c r="BU267" s="47">
        <f t="shared" si="204"/>
        <v>12.87</v>
      </c>
      <c r="BV267" s="47">
        <f t="shared" si="214"/>
        <v>0.45</v>
      </c>
      <c r="BW267" s="47">
        <f t="shared" si="202"/>
        <v>0.99</v>
      </c>
      <c r="BX267" s="47">
        <f t="shared" si="235"/>
        <v>3.5985714285714288</v>
      </c>
      <c r="BY267" s="47">
        <f t="shared" si="262"/>
        <v>15.975</v>
      </c>
      <c r="BZ267" s="47">
        <f t="shared" si="217"/>
        <v>3.33</v>
      </c>
      <c r="CA267" s="47">
        <f t="shared" ref="CA267:CA295" si="266">CA$266+(A267-1570)*(CA$296-CA$266)/30</f>
        <v>6.0811179277436951</v>
      </c>
      <c r="CB267" s="47">
        <f t="shared" si="263"/>
        <v>6.75</v>
      </c>
      <c r="CC267" s="47">
        <f>BG267</f>
        <v>4.4549999999999999E-2</v>
      </c>
      <c r="CD267" s="47">
        <v>9.4000000000000004E-3</v>
      </c>
      <c r="CE267" s="47">
        <v>7.4999999999999997E-3</v>
      </c>
      <c r="CF267" s="47">
        <f t="shared" si="264"/>
        <v>0</v>
      </c>
      <c r="CG267" s="47">
        <f t="shared" si="224"/>
        <v>2.2455089820359282</v>
      </c>
      <c r="CH267" s="47">
        <f t="shared" si="265"/>
        <v>5.0430156214625308</v>
      </c>
      <c r="CI267" s="46"/>
      <c r="CJ267" s="46"/>
      <c r="CK267" s="47">
        <f t="shared" si="207"/>
        <v>1.0838618244292069</v>
      </c>
      <c r="CL267" s="46"/>
      <c r="CM267" s="46">
        <f t="shared" si="208"/>
        <v>0.24085818320649041</v>
      </c>
      <c r="CN267" s="22"/>
    </row>
    <row r="268" spans="1:92">
      <c r="A268" s="42">
        <v>1572</v>
      </c>
      <c r="B268" s="22"/>
      <c r="C268" s="34">
        <v>11.44</v>
      </c>
      <c r="D268" s="34">
        <v>20</v>
      </c>
      <c r="E268" s="22"/>
      <c r="F268" s="34">
        <v>10.56</v>
      </c>
      <c r="G268" s="34">
        <v>7.48</v>
      </c>
      <c r="H268" s="34">
        <v>4.18</v>
      </c>
      <c r="I268" s="34">
        <v>0.31</v>
      </c>
      <c r="J268" s="34">
        <v>0.28000000000000003</v>
      </c>
      <c r="K268" s="22"/>
      <c r="L268" s="22"/>
      <c r="M268" s="22"/>
      <c r="N268" s="22"/>
      <c r="O268" s="34">
        <v>2.86</v>
      </c>
      <c r="P268" s="22"/>
      <c r="Q268" s="22"/>
      <c r="R268" s="22"/>
      <c r="S268" s="34">
        <v>0.08</v>
      </c>
      <c r="T268" s="34">
        <v>2.13</v>
      </c>
      <c r="U268" s="34">
        <v>0.9</v>
      </c>
      <c r="V268" s="22"/>
      <c r="W268" s="22"/>
      <c r="X268" s="22"/>
      <c r="Y268" s="34">
        <v>2.4700000000000002</v>
      </c>
      <c r="Z268" s="34">
        <v>0.97</v>
      </c>
      <c r="AA268" s="34">
        <v>0.1</v>
      </c>
      <c r="AB268" s="22"/>
      <c r="AC268" s="34">
        <v>8.5399999999999991</v>
      </c>
      <c r="AD268" s="34">
        <v>3.55</v>
      </c>
      <c r="AE268" s="34">
        <v>0.74</v>
      </c>
      <c r="AF268" s="34"/>
      <c r="AG268" s="47">
        <f t="shared" si="238"/>
        <v>0.51479999999999992</v>
      </c>
      <c r="AH268" s="47">
        <f t="shared" si="228"/>
        <v>0.47520000000000001</v>
      </c>
      <c r="AI268" s="47">
        <f t="shared" si="229"/>
        <v>0.33660000000000001</v>
      </c>
      <c r="AJ268" s="47">
        <f t="shared" si="241"/>
        <v>0.18809999999999999</v>
      </c>
      <c r="AK268" s="47">
        <f t="shared" si="239"/>
        <v>0.9</v>
      </c>
      <c r="AL268" s="46"/>
      <c r="AM268" s="47">
        <f t="shared" si="216"/>
        <v>0</v>
      </c>
      <c r="AN268" s="47">
        <f t="shared" si="216"/>
        <v>38.429999999999993</v>
      </c>
      <c r="AO268" s="47">
        <f t="shared" si="216"/>
        <v>15.975</v>
      </c>
      <c r="AP268" s="47">
        <f t="shared" si="242"/>
        <v>1.395</v>
      </c>
      <c r="AQ268" s="47">
        <f t="shared" si="243"/>
        <v>1.2600000000000002</v>
      </c>
      <c r="AR268" s="47">
        <f t="shared" si="244"/>
        <v>0</v>
      </c>
      <c r="AS268" s="47">
        <f t="shared" si="245"/>
        <v>0</v>
      </c>
      <c r="AT268" s="47">
        <f t="shared" si="246"/>
        <v>0</v>
      </c>
      <c r="AU268" s="47">
        <f t="shared" si="247"/>
        <v>0</v>
      </c>
      <c r="AV268" s="47">
        <f t="shared" si="248"/>
        <v>12.87</v>
      </c>
      <c r="AW268" s="47">
        <f t="shared" si="249"/>
        <v>0</v>
      </c>
      <c r="AX268" s="47">
        <f t="shared" si="250"/>
        <v>0</v>
      </c>
      <c r="AY268" s="47">
        <f t="shared" si="251"/>
        <v>0</v>
      </c>
      <c r="AZ268" s="47">
        <f t="shared" si="252"/>
        <v>0.36</v>
      </c>
      <c r="BA268" s="47">
        <f t="shared" si="253"/>
        <v>9.5849999999999991E-2</v>
      </c>
      <c r="BB268" s="47">
        <f t="shared" si="254"/>
        <v>4.05</v>
      </c>
      <c r="BC268" s="47">
        <f t="shared" si="255"/>
        <v>0</v>
      </c>
      <c r="BD268" s="47">
        <f t="shared" si="256"/>
        <v>0</v>
      </c>
      <c r="BE268" s="47">
        <f t="shared" si="257"/>
        <v>0</v>
      </c>
      <c r="BF268" s="47">
        <f t="shared" si="258"/>
        <v>0.11115</v>
      </c>
      <c r="BG268" s="47">
        <f t="shared" si="259"/>
        <v>4.3650000000000001E-2</v>
      </c>
      <c r="BH268" s="47">
        <f t="shared" si="260"/>
        <v>0.45</v>
      </c>
      <c r="BI268" s="47">
        <v>0</v>
      </c>
      <c r="BJ268" s="47">
        <f t="shared" si="261"/>
        <v>3.33</v>
      </c>
      <c r="BK268" s="22"/>
      <c r="BL268" s="47">
        <f t="shared" si="240"/>
        <v>0.9</v>
      </c>
      <c r="BM268" s="47">
        <v>0.44</v>
      </c>
      <c r="BN268" s="47">
        <f t="shared" si="230"/>
        <v>1.395</v>
      </c>
      <c r="BO268" s="47">
        <f t="shared" si="236"/>
        <v>4.05</v>
      </c>
      <c r="BP268" s="47">
        <f t="shared" si="206"/>
        <v>1.395</v>
      </c>
      <c r="BQ268" s="47">
        <f t="shared" si="237"/>
        <v>9.5849999999999991E-2</v>
      </c>
      <c r="BR268" s="47">
        <v>0.35</v>
      </c>
      <c r="BS268" s="47">
        <v>5.2</v>
      </c>
      <c r="BT268" s="47">
        <f t="shared" ref="BT268:BT331" si="267">AS268</f>
        <v>0</v>
      </c>
      <c r="BU268" s="47">
        <f t="shared" si="204"/>
        <v>12.87</v>
      </c>
      <c r="BV268" s="47">
        <f t="shared" si="214"/>
        <v>0.45</v>
      </c>
      <c r="BW268" s="47">
        <f t="shared" ref="BW268:BW331" si="268">BC268</f>
        <v>0</v>
      </c>
      <c r="BX268" s="47">
        <f t="shared" si="235"/>
        <v>3.6132142857142862</v>
      </c>
      <c r="BY268" s="47">
        <f t="shared" si="262"/>
        <v>15.975</v>
      </c>
      <c r="BZ268" s="47">
        <f t="shared" si="217"/>
        <v>3.33</v>
      </c>
      <c r="CA268" s="47">
        <f t="shared" si="266"/>
        <v>6.170415814587594</v>
      </c>
      <c r="CB268" s="47">
        <f t="shared" si="263"/>
        <v>5.2</v>
      </c>
      <c r="CC268" s="47">
        <f>BG268</f>
        <v>4.3650000000000001E-2</v>
      </c>
      <c r="CD268" s="47">
        <v>9.4000000000000004E-3</v>
      </c>
      <c r="CE268" s="47">
        <v>7.4999999999999997E-3</v>
      </c>
      <c r="CF268" s="47">
        <f t="shared" si="264"/>
        <v>0.11115</v>
      </c>
      <c r="CG268" s="47">
        <f t="shared" si="224"/>
        <v>2.2455089820359282</v>
      </c>
      <c r="CH268" s="47">
        <f t="shared" si="265"/>
        <v>4.9411365179986415</v>
      </c>
      <c r="CI268" s="46"/>
      <c r="CJ268" s="46"/>
      <c r="CK268" s="47">
        <f t="shared" si="207"/>
        <v>0.97610119134222617</v>
      </c>
      <c r="CL268" s="46"/>
      <c r="CM268" s="46">
        <f t="shared" si="208"/>
        <v>0.21691137585382803</v>
      </c>
      <c r="CN268" s="22"/>
    </row>
    <row r="269" spans="1:92">
      <c r="A269" s="42">
        <v>1573</v>
      </c>
      <c r="B269" s="22"/>
      <c r="C269" s="34">
        <v>18.04</v>
      </c>
      <c r="D269" s="34">
        <v>31.33</v>
      </c>
      <c r="E269" s="22"/>
      <c r="F269" s="34">
        <v>14.96</v>
      </c>
      <c r="G269" s="34">
        <v>11.88</v>
      </c>
      <c r="H269" s="34">
        <v>7.6</v>
      </c>
      <c r="I269" s="34">
        <v>0.31</v>
      </c>
      <c r="J269" s="34">
        <v>0.28000000000000003</v>
      </c>
      <c r="K269" s="34">
        <v>0.115</v>
      </c>
      <c r="L269" s="22"/>
      <c r="M269" s="34">
        <v>13.21</v>
      </c>
      <c r="N269" s="22"/>
      <c r="O269" s="34">
        <v>2.86</v>
      </c>
      <c r="P269" s="22"/>
      <c r="Q269" s="22"/>
      <c r="R269" s="22"/>
      <c r="S269" s="34">
        <v>0.08</v>
      </c>
      <c r="T269" s="34">
        <v>4.26</v>
      </c>
      <c r="U269" s="34">
        <v>0.9</v>
      </c>
      <c r="V269" s="34">
        <v>0.14000000000000001</v>
      </c>
      <c r="W269" s="22"/>
      <c r="X269" s="22"/>
      <c r="Y269" s="34">
        <v>2.57</v>
      </c>
      <c r="Z269" s="34">
        <v>0.99</v>
      </c>
      <c r="AA269" s="34">
        <v>0.1</v>
      </c>
      <c r="AB269" s="22"/>
      <c r="AC269" s="34">
        <v>8.5399999999999991</v>
      </c>
      <c r="AD269" s="34">
        <v>3.55</v>
      </c>
      <c r="AE269" s="34">
        <v>0.74</v>
      </c>
      <c r="AF269" s="34"/>
      <c r="AG269" s="47">
        <f t="shared" si="238"/>
        <v>0.81179999999999997</v>
      </c>
      <c r="AH269" s="47">
        <f t="shared" si="228"/>
        <v>0.67320000000000002</v>
      </c>
      <c r="AI269" s="47">
        <f t="shared" si="229"/>
        <v>0.53459999999999996</v>
      </c>
      <c r="AJ269" s="47">
        <f t="shared" si="241"/>
        <v>0.34199999999999997</v>
      </c>
      <c r="AK269" s="47">
        <f t="shared" si="239"/>
        <v>1.4098499999999998</v>
      </c>
      <c r="AL269" s="46"/>
      <c r="AM269" s="47">
        <f t="shared" si="216"/>
        <v>0</v>
      </c>
      <c r="AN269" s="47">
        <f t="shared" si="216"/>
        <v>38.429999999999993</v>
      </c>
      <c r="AO269" s="47">
        <f t="shared" si="216"/>
        <v>15.975</v>
      </c>
      <c r="AP269" s="47">
        <f t="shared" si="242"/>
        <v>1.395</v>
      </c>
      <c r="AQ269" s="47">
        <f t="shared" si="243"/>
        <v>1.2600000000000002</v>
      </c>
      <c r="AR269" s="47">
        <f t="shared" si="244"/>
        <v>0.51750000000000007</v>
      </c>
      <c r="AS269" s="47">
        <f t="shared" si="245"/>
        <v>0</v>
      </c>
      <c r="AT269" s="47">
        <f t="shared" si="246"/>
        <v>0.59445000000000003</v>
      </c>
      <c r="AU269" s="47">
        <f t="shared" si="247"/>
        <v>0</v>
      </c>
      <c r="AV269" s="47">
        <f t="shared" si="248"/>
        <v>12.87</v>
      </c>
      <c r="AW269" s="47">
        <f t="shared" si="249"/>
        <v>0</v>
      </c>
      <c r="AX269" s="47">
        <f t="shared" si="250"/>
        <v>0</v>
      </c>
      <c r="AY269" s="47">
        <f t="shared" si="251"/>
        <v>0</v>
      </c>
      <c r="AZ269" s="47">
        <f t="shared" si="252"/>
        <v>0.36</v>
      </c>
      <c r="BA269" s="47">
        <f t="shared" si="253"/>
        <v>0.19169999999999998</v>
      </c>
      <c r="BB269" s="47">
        <f t="shared" si="254"/>
        <v>4.05</v>
      </c>
      <c r="BC269" s="47">
        <f t="shared" si="255"/>
        <v>0.63000000000000012</v>
      </c>
      <c r="BD269" s="47">
        <f t="shared" si="256"/>
        <v>0</v>
      </c>
      <c r="BE269" s="47">
        <f t="shared" si="257"/>
        <v>0</v>
      </c>
      <c r="BF269" s="47">
        <f t="shared" si="258"/>
        <v>0.11564999999999999</v>
      </c>
      <c r="BG269" s="47">
        <f t="shared" si="259"/>
        <v>4.4549999999999999E-2</v>
      </c>
      <c r="BH269" s="47">
        <f t="shared" si="260"/>
        <v>0.45</v>
      </c>
      <c r="BI269" s="47">
        <v>0</v>
      </c>
      <c r="BJ269" s="47">
        <f t="shared" si="261"/>
        <v>3.33</v>
      </c>
      <c r="BK269" s="22"/>
      <c r="BL269" s="47">
        <f t="shared" si="240"/>
        <v>1.4098499999999998</v>
      </c>
      <c r="BM269" s="47">
        <f>AT269</f>
        <v>0.59445000000000003</v>
      </c>
      <c r="BN269" s="47">
        <f t="shared" si="230"/>
        <v>1.395</v>
      </c>
      <c r="BO269" s="47">
        <f t="shared" si="236"/>
        <v>4.05</v>
      </c>
      <c r="BP269" s="47">
        <f t="shared" si="206"/>
        <v>1.395</v>
      </c>
      <c r="BQ269" s="47">
        <f t="shared" si="237"/>
        <v>0.19169999999999998</v>
      </c>
      <c r="BR269" s="47">
        <f>AR269</f>
        <v>0.51750000000000007</v>
      </c>
      <c r="BS269" s="47">
        <v>5.2</v>
      </c>
      <c r="BT269" s="47">
        <f t="shared" si="267"/>
        <v>0</v>
      </c>
      <c r="BU269" s="47">
        <f t="shared" ref="BU269:BU332" si="269">AV269</f>
        <v>12.87</v>
      </c>
      <c r="BV269" s="47">
        <f t="shared" si="214"/>
        <v>0.45</v>
      </c>
      <c r="BW269" s="47">
        <f t="shared" si="268"/>
        <v>0.63000000000000012</v>
      </c>
      <c r="BX269" s="47">
        <f t="shared" si="235"/>
        <v>3.6278571428571431</v>
      </c>
      <c r="BY269" s="47">
        <f t="shared" si="262"/>
        <v>15.975</v>
      </c>
      <c r="BZ269" s="47">
        <f t="shared" si="217"/>
        <v>3.33</v>
      </c>
      <c r="CA269" s="47">
        <f t="shared" si="266"/>
        <v>6.2597137014314939</v>
      </c>
      <c r="CB269" s="47">
        <f t="shared" si="263"/>
        <v>5.2</v>
      </c>
      <c r="CC269" s="47">
        <f>BG269</f>
        <v>4.4549999999999999E-2</v>
      </c>
      <c r="CD269" s="47">
        <v>9.4000000000000004E-3</v>
      </c>
      <c r="CE269" s="47">
        <v>7.4999999999999997E-3</v>
      </c>
      <c r="CF269" s="47">
        <f t="shared" si="264"/>
        <v>0.11564999999999999</v>
      </c>
      <c r="CG269" s="47">
        <f t="shared" si="224"/>
        <v>2.2455089820359282</v>
      </c>
      <c r="CH269" s="47">
        <f t="shared" si="265"/>
        <v>5.0430156214625308</v>
      </c>
      <c r="CI269" s="46"/>
      <c r="CJ269" s="46"/>
      <c r="CK269" s="47">
        <f t="shared" si="207"/>
        <v>1.2317745115321024</v>
      </c>
      <c r="CL269" s="46"/>
      <c r="CM269" s="46">
        <f t="shared" si="208"/>
        <v>0.2737276692293561</v>
      </c>
      <c r="CN269" s="22"/>
    </row>
    <row r="270" spans="1:92">
      <c r="A270" s="42">
        <v>1574</v>
      </c>
      <c r="B270" s="22"/>
      <c r="C270" s="34">
        <v>14.52</v>
      </c>
      <c r="D270" s="34">
        <v>25</v>
      </c>
      <c r="E270" s="22"/>
      <c r="F270" s="34">
        <v>12.76</v>
      </c>
      <c r="G270" s="34">
        <v>10.56</v>
      </c>
      <c r="H270" s="34">
        <v>5.7</v>
      </c>
      <c r="I270" s="34">
        <v>0.31</v>
      </c>
      <c r="J270" s="34">
        <v>0.28000000000000003</v>
      </c>
      <c r="K270" s="34">
        <v>0.105</v>
      </c>
      <c r="L270" s="22"/>
      <c r="M270" s="34">
        <v>8.81</v>
      </c>
      <c r="N270" s="22"/>
      <c r="O270" s="34">
        <v>2.86</v>
      </c>
      <c r="P270" s="22"/>
      <c r="Q270" s="22"/>
      <c r="R270" s="22"/>
      <c r="S270" s="22"/>
      <c r="T270" s="22"/>
      <c r="U270" s="34">
        <v>0.99</v>
      </c>
      <c r="V270" s="34">
        <v>0.34</v>
      </c>
      <c r="W270" s="22"/>
      <c r="X270" s="22"/>
      <c r="Y270" s="22"/>
      <c r="Z270" s="34">
        <v>0.99</v>
      </c>
      <c r="AA270" s="34">
        <v>0.1</v>
      </c>
      <c r="AB270" s="22"/>
      <c r="AC270" s="34">
        <v>8.5399999999999991</v>
      </c>
      <c r="AD270" s="34">
        <v>3.55</v>
      </c>
      <c r="AE270" s="34">
        <v>0.74</v>
      </c>
      <c r="AF270" s="34"/>
      <c r="AG270" s="47">
        <f t="shared" si="238"/>
        <v>0.65339999999999998</v>
      </c>
      <c r="AH270" s="47">
        <f t="shared" si="228"/>
        <v>0.57420000000000004</v>
      </c>
      <c r="AI270" s="47">
        <f t="shared" si="229"/>
        <v>0.47520000000000001</v>
      </c>
      <c r="AJ270" s="47">
        <f t="shared" si="241"/>
        <v>0.25650000000000001</v>
      </c>
      <c r="AK270" s="47">
        <f t="shared" si="239"/>
        <v>1.125</v>
      </c>
      <c r="AL270" s="46"/>
      <c r="AM270" s="47">
        <f t="shared" si="216"/>
        <v>0</v>
      </c>
      <c r="AN270" s="47">
        <f t="shared" si="216"/>
        <v>38.429999999999993</v>
      </c>
      <c r="AO270" s="47">
        <f t="shared" si="216"/>
        <v>15.975</v>
      </c>
      <c r="AP270" s="47">
        <f t="shared" si="242"/>
        <v>1.395</v>
      </c>
      <c r="AQ270" s="47">
        <f t="shared" si="243"/>
        <v>1.2600000000000002</v>
      </c>
      <c r="AR270" s="47">
        <f t="shared" si="244"/>
        <v>0.47249999999999998</v>
      </c>
      <c r="AS270" s="47">
        <f t="shared" si="245"/>
        <v>0</v>
      </c>
      <c r="AT270" s="47">
        <f t="shared" si="246"/>
        <v>0.39645000000000002</v>
      </c>
      <c r="AU270" s="47">
        <f t="shared" si="247"/>
        <v>0</v>
      </c>
      <c r="AV270" s="47">
        <f t="shared" si="248"/>
        <v>12.87</v>
      </c>
      <c r="AW270" s="47">
        <f t="shared" si="249"/>
        <v>0</v>
      </c>
      <c r="AX270" s="47">
        <f t="shared" si="250"/>
        <v>0</v>
      </c>
      <c r="AY270" s="47">
        <f t="shared" si="251"/>
        <v>0</v>
      </c>
      <c r="AZ270" s="47">
        <f t="shared" si="252"/>
        <v>0</v>
      </c>
      <c r="BA270" s="47">
        <f t="shared" si="253"/>
        <v>0</v>
      </c>
      <c r="BB270" s="47">
        <f t="shared" si="254"/>
        <v>4.4550000000000001</v>
      </c>
      <c r="BC270" s="47">
        <f t="shared" si="255"/>
        <v>1.53</v>
      </c>
      <c r="BD270" s="47">
        <f t="shared" si="256"/>
        <v>0</v>
      </c>
      <c r="BE270" s="47">
        <f t="shared" si="257"/>
        <v>0</v>
      </c>
      <c r="BF270" s="47">
        <f t="shared" si="258"/>
        <v>0</v>
      </c>
      <c r="BG270" s="47">
        <f t="shared" si="259"/>
        <v>4.4549999999999999E-2</v>
      </c>
      <c r="BH270" s="47">
        <f t="shared" si="260"/>
        <v>0.45</v>
      </c>
      <c r="BI270" s="47">
        <v>0</v>
      </c>
      <c r="BJ270" s="47">
        <f t="shared" si="261"/>
        <v>3.33</v>
      </c>
      <c r="BK270" s="22"/>
      <c r="BL270" s="47">
        <f t="shared" si="240"/>
        <v>1.125</v>
      </c>
      <c r="BM270" s="47">
        <f>AT270</f>
        <v>0.39645000000000002</v>
      </c>
      <c r="BN270" s="47">
        <f t="shared" si="230"/>
        <v>1.395</v>
      </c>
      <c r="BO270" s="47">
        <f t="shared" si="236"/>
        <v>4.4550000000000001</v>
      </c>
      <c r="BP270" s="47">
        <f t="shared" si="206"/>
        <v>1.395</v>
      </c>
      <c r="BQ270" s="47">
        <v>0.09</v>
      </c>
      <c r="BR270" s="47">
        <f>AR270</f>
        <v>0.47249999999999998</v>
      </c>
      <c r="BS270" s="47">
        <v>5.2</v>
      </c>
      <c r="BT270" s="47">
        <f t="shared" si="267"/>
        <v>0</v>
      </c>
      <c r="BU270" s="47">
        <f t="shared" si="269"/>
        <v>12.87</v>
      </c>
      <c r="BV270" s="47">
        <f t="shared" si="214"/>
        <v>0.45</v>
      </c>
      <c r="BW270" s="47">
        <f t="shared" si="268"/>
        <v>1.53</v>
      </c>
      <c r="BX270" s="47">
        <f t="shared" si="235"/>
        <v>3.6425000000000005</v>
      </c>
      <c r="BY270" s="47">
        <f t="shared" si="262"/>
        <v>15.975</v>
      </c>
      <c r="BZ270" s="47">
        <f t="shared" si="217"/>
        <v>3.33</v>
      </c>
      <c r="CA270" s="47">
        <f t="shared" si="266"/>
        <v>6.3490115882753928</v>
      </c>
      <c r="CB270" s="47">
        <f t="shared" si="263"/>
        <v>5.2</v>
      </c>
      <c r="CC270" s="47">
        <f>BG270</f>
        <v>4.4549999999999999E-2</v>
      </c>
      <c r="CD270" s="47">
        <v>9.4000000000000004E-3</v>
      </c>
      <c r="CE270" s="47">
        <v>7.4999999999999997E-3</v>
      </c>
      <c r="CF270" s="47">
        <f t="shared" si="264"/>
        <v>0</v>
      </c>
      <c r="CG270" s="47">
        <f t="shared" si="224"/>
        <v>2.2455089820359282</v>
      </c>
      <c r="CH270" s="47">
        <f t="shared" si="265"/>
        <v>5.0430156214625308</v>
      </c>
      <c r="CI270" s="46"/>
      <c r="CJ270" s="46"/>
      <c r="CK270" s="47">
        <f t="shared" si="207"/>
        <v>1.0749872206275071</v>
      </c>
      <c r="CL270" s="46"/>
      <c r="CM270" s="46">
        <f t="shared" si="208"/>
        <v>0.23888604902833491</v>
      </c>
      <c r="CN270" s="22"/>
    </row>
    <row r="271" spans="1:92">
      <c r="A271" s="42">
        <v>1575</v>
      </c>
      <c r="B271" s="22"/>
      <c r="C271" s="34">
        <v>9.1300000000000008</v>
      </c>
      <c r="D271" s="34">
        <v>18.2</v>
      </c>
      <c r="E271" s="22"/>
      <c r="F271" s="34">
        <v>5.81</v>
      </c>
      <c r="G271" s="34">
        <v>4.57</v>
      </c>
      <c r="H271" s="34">
        <v>3.2</v>
      </c>
      <c r="I271" s="34">
        <v>0.31</v>
      </c>
      <c r="J271" s="34">
        <v>0.28000000000000003</v>
      </c>
      <c r="K271" s="22"/>
      <c r="L271" s="22"/>
      <c r="M271" s="22"/>
      <c r="N271" s="22"/>
      <c r="O271" s="34">
        <v>2.86</v>
      </c>
      <c r="P271" s="22"/>
      <c r="Q271" s="22"/>
      <c r="R271" s="22"/>
      <c r="S271" s="22"/>
      <c r="T271" s="22"/>
      <c r="U271" s="22"/>
      <c r="V271" s="22"/>
      <c r="W271" s="22"/>
      <c r="X271" s="22"/>
      <c r="Y271" s="34">
        <v>2.42</v>
      </c>
      <c r="Z271" s="22"/>
      <c r="AA271" s="34">
        <v>0.1</v>
      </c>
      <c r="AB271" s="22"/>
      <c r="AC271" s="34">
        <v>8.5399999999999991</v>
      </c>
      <c r="AD271" s="34">
        <v>3.55</v>
      </c>
      <c r="AE271" s="34">
        <v>0.74</v>
      </c>
      <c r="AF271" s="34"/>
      <c r="AG271" s="47">
        <f t="shared" si="238"/>
        <v>0.41084999999999999</v>
      </c>
      <c r="AH271" s="47">
        <f t="shared" si="228"/>
        <v>0.26145000000000002</v>
      </c>
      <c r="AI271" s="47">
        <f t="shared" si="229"/>
        <v>0.20565</v>
      </c>
      <c r="AJ271" s="47">
        <f t="shared" si="241"/>
        <v>0.14400000000000002</v>
      </c>
      <c r="AK271" s="47">
        <f t="shared" si="239"/>
        <v>0.81899999999999995</v>
      </c>
      <c r="AL271" s="46"/>
      <c r="AM271" s="47">
        <f t="shared" si="216"/>
        <v>0</v>
      </c>
      <c r="AN271" s="47">
        <f t="shared" si="216"/>
        <v>38.429999999999993</v>
      </c>
      <c r="AO271" s="47">
        <f t="shared" si="216"/>
        <v>15.975</v>
      </c>
      <c r="AP271" s="47">
        <f t="shared" si="242"/>
        <v>1.395</v>
      </c>
      <c r="AQ271" s="47">
        <f t="shared" si="243"/>
        <v>1.2600000000000002</v>
      </c>
      <c r="AR271" s="47">
        <f t="shared" si="244"/>
        <v>0</v>
      </c>
      <c r="AS271" s="47">
        <f t="shared" si="245"/>
        <v>0</v>
      </c>
      <c r="AT271" s="47">
        <f t="shared" si="246"/>
        <v>0</v>
      </c>
      <c r="AU271" s="47">
        <f t="shared" si="247"/>
        <v>0</v>
      </c>
      <c r="AV271" s="47">
        <f t="shared" si="248"/>
        <v>12.87</v>
      </c>
      <c r="AW271" s="47">
        <f t="shared" si="249"/>
        <v>0</v>
      </c>
      <c r="AX271" s="47">
        <f t="shared" si="250"/>
        <v>0</v>
      </c>
      <c r="AY271" s="47">
        <f t="shared" si="251"/>
        <v>0</v>
      </c>
      <c r="AZ271" s="47">
        <f t="shared" si="252"/>
        <v>0</v>
      </c>
      <c r="BA271" s="47">
        <f t="shared" si="253"/>
        <v>0</v>
      </c>
      <c r="BB271" s="47">
        <f t="shared" si="254"/>
        <v>0</v>
      </c>
      <c r="BC271" s="47">
        <f t="shared" si="255"/>
        <v>0</v>
      </c>
      <c r="BD271" s="47">
        <f t="shared" si="256"/>
        <v>0</v>
      </c>
      <c r="BE271" s="47">
        <f t="shared" si="257"/>
        <v>0</v>
      </c>
      <c r="BF271" s="47">
        <f t="shared" si="258"/>
        <v>0.10890000000000001</v>
      </c>
      <c r="BG271" s="47">
        <f t="shared" si="259"/>
        <v>0</v>
      </c>
      <c r="BH271" s="47">
        <f t="shared" si="260"/>
        <v>0.45</v>
      </c>
      <c r="BI271" s="47">
        <v>0</v>
      </c>
      <c r="BJ271" s="47">
        <f t="shared" si="261"/>
        <v>3.33</v>
      </c>
      <c r="BK271" s="22"/>
      <c r="BL271" s="47">
        <f t="shared" si="240"/>
        <v>0.81899999999999995</v>
      </c>
      <c r="BM271" s="47">
        <v>0.45</v>
      </c>
      <c r="BN271" s="47">
        <f t="shared" si="230"/>
        <v>1.395</v>
      </c>
      <c r="BO271" s="47">
        <v>3.5</v>
      </c>
      <c r="BP271" s="47">
        <f t="shared" si="206"/>
        <v>1.395</v>
      </c>
      <c r="BQ271" s="47">
        <v>0.09</v>
      </c>
      <c r="BR271" s="47">
        <v>0.35</v>
      </c>
      <c r="BS271" s="47">
        <v>5.2</v>
      </c>
      <c r="BT271" s="47">
        <f t="shared" si="267"/>
        <v>0</v>
      </c>
      <c r="BU271" s="47">
        <f t="shared" si="269"/>
        <v>12.87</v>
      </c>
      <c r="BV271" s="47">
        <f t="shared" si="214"/>
        <v>0.45</v>
      </c>
      <c r="BW271" s="47">
        <f t="shared" si="268"/>
        <v>0</v>
      </c>
      <c r="BX271" s="47">
        <f t="shared" si="235"/>
        <v>3.6571428571428575</v>
      </c>
      <c r="BY271" s="47">
        <f t="shared" si="262"/>
        <v>15.975</v>
      </c>
      <c r="BZ271" s="47">
        <f t="shared" si="217"/>
        <v>3.33</v>
      </c>
      <c r="CA271" s="47">
        <f t="shared" si="266"/>
        <v>6.4383094751192917</v>
      </c>
      <c r="CB271" s="47">
        <f t="shared" si="263"/>
        <v>5.2</v>
      </c>
      <c r="CC271" s="47">
        <v>4.4249999999999998E-2</v>
      </c>
      <c r="CD271" s="47">
        <v>9.4000000000000004E-3</v>
      </c>
      <c r="CE271" s="47">
        <v>7.4999999999999997E-3</v>
      </c>
      <c r="CF271" s="47">
        <f t="shared" si="264"/>
        <v>0.10890000000000001</v>
      </c>
      <c r="CG271" s="47">
        <f t="shared" si="224"/>
        <v>2.2455089820359282</v>
      </c>
      <c r="CH271" s="47">
        <f t="shared" si="265"/>
        <v>5.0090559203079019</v>
      </c>
      <c r="CI271" s="46"/>
      <c r="CJ271" s="46"/>
      <c r="CK271" s="47">
        <f t="shared" si="207"/>
        <v>0.93615057346529773</v>
      </c>
      <c r="CL271" s="46"/>
      <c r="CM271" s="46">
        <f t="shared" si="208"/>
        <v>0.20803346077006615</v>
      </c>
      <c r="CN271" s="22"/>
    </row>
    <row r="272" spans="1:92">
      <c r="A272" s="42">
        <v>1576</v>
      </c>
      <c r="B272" s="22"/>
      <c r="C272" s="34">
        <v>5.4</v>
      </c>
      <c r="D272" s="34">
        <v>10.67</v>
      </c>
      <c r="E272" s="22"/>
      <c r="F272" s="34">
        <v>4.9800000000000004</v>
      </c>
      <c r="G272" s="34">
        <v>3.32</v>
      </c>
      <c r="H272" s="34">
        <v>2.85</v>
      </c>
      <c r="I272" s="34">
        <v>0.37</v>
      </c>
      <c r="J272" s="34">
        <v>0.36</v>
      </c>
      <c r="K272" s="34">
        <v>0.06</v>
      </c>
      <c r="L272" s="22"/>
      <c r="M272" s="22"/>
      <c r="N272" s="22"/>
      <c r="O272" s="34">
        <v>5.09</v>
      </c>
      <c r="P272" s="22"/>
      <c r="Q272" s="22"/>
      <c r="R272" s="22"/>
      <c r="S272" s="34">
        <v>7.4999999999999997E-2</v>
      </c>
      <c r="T272" s="22"/>
      <c r="U272" s="34">
        <v>0.68</v>
      </c>
      <c r="V272" s="34">
        <v>0.24</v>
      </c>
      <c r="W272" s="22"/>
      <c r="X272" s="22"/>
      <c r="Y272" s="34">
        <v>2.42</v>
      </c>
      <c r="Z272" s="22"/>
      <c r="AA272" s="34">
        <v>0.11</v>
      </c>
      <c r="AB272" s="34">
        <v>10.87</v>
      </c>
      <c r="AC272" s="34">
        <v>8.51</v>
      </c>
      <c r="AD272" s="34">
        <v>2.02</v>
      </c>
      <c r="AE272" s="34">
        <v>0.62</v>
      </c>
      <c r="AF272" s="34"/>
      <c r="AG272" s="47">
        <f t="shared" si="238"/>
        <v>0.24299999999999999</v>
      </c>
      <c r="AH272" s="47">
        <f t="shared" si="228"/>
        <v>0.22410000000000005</v>
      </c>
      <c r="AI272" s="47">
        <f t="shared" si="229"/>
        <v>0.14940000000000001</v>
      </c>
      <c r="AJ272" s="47">
        <f t="shared" si="241"/>
        <v>0.12825</v>
      </c>
      <c r="AK272" s="47">
        <f t="shared" si="239"/>
        <v>0.48015000000000002</v>
      </c>
      <c r="AL272" s="46"/>
      <c r="AM272" s="47">
        <f t="shared" si="216"/>
        <v>48.914999999999999</v>
      </c>
      <c r="AN272" s="47">
        <f t="shared" si="216"/>
        <v>38.295000000000002</v>
      </c>
      <c r="AO272" s="47">
        <f t="shared" si="216"/>
        <v>9.09</v>
      </c>
      <c r="AP272" s="47">
        <f t="shared" si="242"/>
        <v>1.665</v>
      </c>
      <c r="AQ272" s="47">
        <f t="shared" si="243"/>
        <v>1.6199999999999999</v>
      </c>
      <c r="AR272" s="47">
        <f t="shared" si="244"/>
        <v>0.27</v>
      </c>
      <c r="AS272" s="47">
        <f t="shared" si="245"/>
        <v>0</v>
      </c>
      <c r="AT272" s="47">
        <f t="shared" si="246"/>
        <v>0</v>
      </c>
      <c r="AU272" s="47">
        <f t="shared" si="247"/>
        <v>0</v>
      </c>
      <c r="AV272" s="47">
        <f t="shared" si="248"/>
        <v>22.905000000000001</v>
      </c>
      <c r="AW272" s="47">
        <f t="shared" si="249"/>
        <v>0</v>
      </c>
      <c r="AX272" s="47">
        <f t="shared" si="250"/>
        <v>0</v>
      </c>
      <c r="AY272" s="47">
        <f t="shared" si="251"/>
        <v>2.6999999999999997</v>
      </c>
      <c r="AZ272" s="47">
        <f t="shared" si="252"/>
        <v>0.33749999999999997</v>
      </c>
      <c r="BA272" s="47">
        <f t="shared" si="253"/>
        <v>0</v>
      </c>
      <c r="BB272" s="47">
        <f t="shared" si="254"/>
        <v>3.06</v>
      </c>
      <c r="BC272" s="47">
        <f t="shared" si="255"/>
        <v>1.08</v>
      </c>
      <c r="BD272" s="47">
        <f t="shared" si="256"/>
        <v>0</v>
      </c>
      <c r="BE272" s="47">
        <f t="shared" si="257"/>
        <v>0</v>
      </c>
      <c r="BF272" s="47">
        <f t="shared" si="258"/>
        <v>0.10890000000000001</v>
      </c>
      <c r="BG272" s="47">
        <f t="shared" si="259"/>
        <v>0</v>
      </c>
      <c r="BH272" s="47">
        <f t="shared" si="260"/>
        <v>0.495</v>
      </c>
      <c r="BI272" s="47">
        <v>0</v>
      </c>
      <c r="BJ272" s="47">
        <f t="shared" si="261"/>
        <v>2.79</v>
      </c>
      <c r="BK272" s="22"/>
      <c r="BL272" s="47">
        <f t="shared" si="240"/>
        <v>0.48015000000000002</v>
      </c>
      <c r="BM272" s="47">
        <v>0.45</v>
      </c>
      <c r="BN272" s="47">
        <f t="shared" si="230"/>
        <v>1.665</v>
      </c>
      <c r="BO272" s="47">
        <f>BB272</f>
        <v>3.06</v>
      </c>
      <c r="BP272" s="47">
        <f t="shared" si="206"/>
        <v>1.665</v>
      </c>
      <c r="BQ272" s="47">
        <v>0.09</v>
      </c>
      <c r="BR272" s="47">
        <f>AR272</f>
        <v>0.27</v>
      </c>
      <c r="BS272" s="47">
        <v>5.2</v>
      </c>
      <c r="BT272" s="47">
        <f t="shared" si="267"/>
        <v>0</v>
      </c>
      <c r="BU272" s="47">
        <f t="shared" si="269"/>
        <v>22.905000000000001</v>
      </c>
      <c r="BV272" s="47">
        <f t="shared" si="214"/>
        <v>0.495</v>
      </c>
      <c r="BW272" s="47">
        <f t="shared" si="268"/>
        <v>1.08</v>
      </c>
      <c r="BX272" s="47">
        <f t="shared" si="235"/>
        <v>3.6717857142857149</v>
      </c>
      <c r="BY272" s="47">
        <f t="shared" si="262"/>
        <v>9.09</v>
      </c>
      <c r="BZ272" s="47">
        <f t="shared" si="217"/>
        <v>2.79</v>
      </c>
      <c r="CA272" s="47">
        <f t="shared" si="266"/>
        <v>6.5276073619631907</v>
      </c>
      <c r="CB272" s="47">
        <f t="shared" si="263"/>
        <v>5.2</v>
      </c>
      <c r="CC272" s="47">
        <v>4.4249999999999998E-2</v>
      </c>
      <c r="CD272" s="47">
        <v>9.4000000000000004E-3</v>
      </c>
      <c r="CE272" s="47">
        <v>7.4999999999999997E-3</v>
      </c>
      <c r="CF272" s="47">
        <f t="shared" si="264"/>
        <v>0.10890000000000001</v>
      </c>
      <c r="CG272" s="47">
        <f t="shared" si="224"/>
        <v>2.2455089820359282</v>
      </c>
      <c r="CH272" s="47">
        <f t="shared" si="265"/>
        <v>5.0090559203079019</v>
      </c>
      <c r="CI272" s="47">
        <v>0.6</v>
      </c>
      <c r="CJ272" s="46"/>
      <c r="CK272" s="47">
        <f t="shared" si="207"/>
        <v>0.81618286633370463</v>
      </c>
      <c r="CL272" s="46"/>
      <c r="CM272" s="46">
        <f t="shared" si="208"/>
        <v>0.18137397029637881</v>
      </c>
      <c r="CN272" s="22"/>
    </row>
    <row r="273" spans="1:92">
      <c r="A273" s="42">
        <v>1577</v>
      </c>
      <c r="B273" s="22"/>
      <c r="C273" s="34">
        <v>5.81</v>
      </c>
      <c r="D273" s="34">
        <v>11.75</v>
      </c>
      <c r="E273" s="22"/>
      <c r="F273" s="34">
        <v>4.1500000000000004</v>
      </c>
      <c r="G273" s="34">
        <v>3.32</v>
      </c>
      <c r="H273" s="34">
        <v>2.4900000000000002</v>
      </c>
      <c r="I273" s="34">
        <v>0.37</v>
      </c>
      <c r="J273" s="34">
        <v>0.36</v>
      </c>
      <c r="K273" s="22"/>
      <c r="L273" s="22"/>
      <c r="M273" s="22"/>
      <c r="N273" s="22"/>
      <c r="O273" s="34">
        <v>5.09</v>
      </c>
      <c r="P273" s="22"/>
      <c r="Q273" s="22"/>
      <c r="R273" s="22"/>
      <c r="S273" s="22"/>
      <c r="T273" s="22"/>
      <c r="U273" s="22"/>
      <c r="V273" s="22"/>
      <c r="W273" s="22"/>
      <c r="X273" s="34">
        <v>1.55</v>
      </c>
      <c r="Y273" s="22"/>
      <c r="Z273" s="22"/>
      <c r="AA273" s="34">
        <v>0.11</v>
      </c>
      <c r="AB273" s="34">
        <v>10.87</v>
      </c>
      <c r="AC273" s="34">
        <v>8.51</v>
      </c>
      <c r="AD273" s="34">
        <v>2.02</v>
      </c>
      <c r="AE273" s="34">
        <v>0.62</v>
      </c>
      <c r="AF273" s="34"/>
      <c r="AG273" s="47">
        <f t="shared" si="238"/>
        <v>0.26145000000000002</v>
      </c>
      <c r="AH273" s="47">
        <f t="shared" si="228"/>
        <v>0.18675</v>
      </c>
      <c r="AI273" s="47">
        <f t="shared" si="229"/>
        <v>0.14940000000000001</v>
      </c>
      <c r="AJ273" s="47">
        <f t="shared" si="241"/>
        <v>0.11205000000000002</v>
      </c>
      <c r="AK273" s="47">
        <f t="shared" si="239"/>
        <v>0.52875000000000005</v>
      </c>
      <c r="AL273" s="46"/>
      <c r="AM273" s="47">
        <f t="shared" si="216"/>
        <v>48.914999999999999</v>
      </c>
      <c r="AN273" s="47">
        <f t="shared" si="216"/>
        <v>38.295000000000002</v>
      </c>
      <c r="AO273" s="47">
        <f t="shared" si="216"/>
        <v>9.09</v>
      </c>
      <c r="AP273" s="47">
        <f t="shared" si="242"/>
        <v>1.665</v>
      </c>
      <c r="AQ273" s="47">
        <f t="shared" si="243"/>
        <v>1.6199999999999999</v>
      </c>
      <c r="AR273" s="47">
        <f t="shared" si="244"/>
        <v>0</v>
      </c>
      <c r="AS273" s="47">
        <f t="shared" si="245"/>
        <v>0</v>
      </c>
      <c r="AT273" s="47">
        <f t="shared" si="246"/>
        <v>0</v>
      </c>
      <c r="AU273" s="47">
        <f t="shared" si="247"/>
        <v>0</v>
      </c>
      <c r="AV273" s="47">
        <f t="shared" si="248"/>
        <v>22.905000000000001</v>
      </c>
      <c r="AW273" s="47">
        <f t="shared" si="249"/>
        <v>0</v>
      </c>
      <c r="AX273" s="47">
        <f t="shared" si="250"/>
        <v>0</v>
      </c>
      <c r="AY273" s="47">
        <f t="shared" si="251"/>
        <v>2.6999999999999997</v>
      </c>
      <c r="AZ273" s="47">
        <f t="shared" si="252"/>
        <v>0</v>
      </c>
      <c r="BA273" s="47">
        <f t="shared" si="253"/>
        <v>0</v>
      </c>
      <c r="BB273" s="47">
        <f t="shared" si="254"/>
        <v>0</v>
      </c>
      <c r="BC273" s="47">
        <f t="shared" si="255"/>
        <v>0</v>
      </c>
      <c r="BD273" s="47">
        <f t="shared" si="256"/>
        <v>0</v>
      </c>
      <c r="BE273" s="47">
        <f t="shared" si="257"/>
        <v>6.9750000000000005</v>
      </c>
      <c r="BF273" s="47">
        <f t="shared" si="258"/>
        <v>0</v>
      </c>
      <c r="BG273" s="47">
        <f t="shared" si="259"/>
        <v>0</v>
      </c>
      <c r="BH273" s="47">
        <f t="shared" si="260"/>
        <v>0.495</v>
      </c>
      <c r="BI273" s="47">
        <v>0</v>
      </c>
      <c r="BJ273" s="47">
        <f t="shared" si="261"/>
        <v>2.79</v>
      </c>
      <c r="BK273" s="22"/>
      <c r="BL273" s="47">
        <f t="shared" si="240"/>
        <v>0.52875000000000005</v>
      </c>
      <c r="BM273" s="47">
        <v>0.45</v>
      </c>
      <c r="BN273" s="47">
        <f t="shared" si="230"/>
        <v>1.665</v>
      </c>
      <c r="BO273" s="47">
        <v>4.2</v>
      </c>
      <c r="BP273" s="47">
        <f t="shared" si="206"/>
        <v>1.665</v>
      </c>
      <c r="BQ273" s="47">
        <v>0.09</v>
      </c>
      <c r="BR273" s="47">
        <v>0.28999999999999998</v>
      </c>
      <c r="BS273" s="47">
        <v>5.2</v>
      </c>
      <c r="BT273" s="47">
        <f t="shared" si="267"/>
        <v>0</v>
      </c>
      <c r="BU273" s="47">
        <f t="shared" si="269"/>
        <v>22.905000000000001</v>
      </c>
      <c r="BV273" s="47">
        <f t="shared" si="214"/>
        <v>0.495</v>
      </c>
      <c r="BW273" s="47">
        <f t="shared" si="268"/>
        <v>0</v>
      </c>
      <c r="BX273" s="47">
        <f t="shared" si="235"/>
        <v>3.6864285714285718</v>
      </c>
      <c r="BY273" s="47">
        <f t="shared" si="262"/>
        <v>9.09</v>
      </c>
      <c r="BZ273" s="47">
        <f t="shared" si="217"/>
        <v>2.79</v>
      </c>
      <c r="CA273" s="47">
        <f t="shared" si="266"/>
        <v>6.6169052488070896</v>
      </c>
      <c r="CB273" s="47">
        <f t="shared" si="263"/>
        <v>5.2</v>
      </c>
      <c r="CC273" s="47">
        <v>4.4249999999999998E-2</v>
      </c>
      <c r="CD273" s="47">
        <v>9.4000000000000004E-3</v>
      </c>
      <c r="CE273" s="47">
        <f>BE273/1000</f>
        <v>6.9750000000000003E-3</v>
      </c>
      <c r="CF273" s="47">
        <f t="shared" si="264"/>
        <v>0</v>
      </c>
      <c r="CG273" s="47">
        <f t="shared" si="224"/>
        <v>2.0883233532934136</v>
      </c>
      <c r="CH273" s="47">
        <f t="shared" si="265"/>
        <v>5.0090559203079019</v>
      </c>
      <c r="CI273" s="47">
        <v>0.6</v>
      </c>
      <c r="CJ273" s="46"/>
      <c r="CK273" s="47">
        <f t="shared" si="207"/>
        <v>0.85054671322747644</v>
      </c>
      <c r="CL273" s="46"/>
      <c r="CM273" s="46">
        <f t="shared" si="208"/>
        <v>0.18901038071721699</v>
      </c>
      <c r="CN273" s="22"/>
    </row>
    <row r="274" spans="1:92">
      <c r="A274" s="42">
        <v>1578</v>
      </c>
      <c r="B274" s="22"/>
      <c r="C274" s="34">
        <v>5.4</v>
      </c>
      <c r="D274" s="34">
        <v>10.67</v>
      </c>
      <c r="E274" s="22"/>
      <c r="F274" s="34">
        <v>4.1500000000000004</v>
      </c>
      <c r="G274" s="34">
        <v>3.32</v>
      </c>
      <c r="H274" s="34">
        <v>2.85</v>
      </c>
      <c r="I274" s="34">
        <v>0.37</v>
      </c>
      <c r="J274" s="34">
        <v>0.36</v>
      </c>
      <c r="K274" s="34">
        <v>7.0000000000000007E-2</v>
      </c>
      <c r="L274" s="34">
        <v>0.68</v>
      </c>
      <c r="M274" s="22"/>
      <c r="N274" s="22"/>
      <c r="O274" s="34">
        <v>5.09</v>
      </c>
      <c r="P274" s="22"/>
      <c r="Q274" s="22"/>
      <c r="R274" s="22"/>
      <c r="S274" s="22"/>
      <c r="T274" s="22"/>
      <c r="U274" s="22"/>
      <c r="V274" s="34">
        <v>0.21</v>
      </c>
      <c r="W274" s="22"/>
      <c r="X274" s="34">
        <v>1.63</v>
      </c>
      <c r="Y274" s="34">
        <v>2.42</v>
      </c>
      <c r="Z274" s="22"/>
      <c r="AA274" s="34">
        <v>0.11</v>
      </c>
      <c r="AB274" s="34">
        <v>10.87</v>
      </c>
      <c r="AC274" s="34">
        <v>8.51</v>
      </c>
      <c r="AD274" s="34">
        <v>2.02</v>
      </c>
      <c r="AE274" s="34">
        <v>0.62</v>
      </c>
      <c r="AF274" s="34"/>
      <c r="AG274" s="47">
        <f t="shared" si="238"/>
        <v>0.24299999999999999</v>
      </c>
      <c r="AH274" s="47">
        <f t="shared" si="228"/>
        <v>0.18675</v>
      </c>
      <c r="AI274" s="47">
        <f t="shared" si="229"/>
        <v>0.14940000000000001</v>
      </c>
      <c r="AJ274" s="47">
        <f t="shared" si="241"/>
        <v>0.12825</v>
      </c>
      <c r="AK274" s="47">
        <f t="shared" si="239"/>
        <v>0.48015000000000002</v>
      </c>
      <c r="AL274" s="46"/>
      <c r="AM274" s="47">
        <f t="shared" si="216"/>
        <v>48.914999999999999</v>
      </c>
      <c r="AN274" s="47">
        <f t="shared" si="216"/>
        <v>38.295000000000002</v>
      </c>
      <c r="AO274" s="47">
        <f t="shared" si="216"/>
        <v>9.09</v>
      </c>
      <c r="AP274" s="47">
        <f t="shared" si="242"/>
        <v>1.665</v>
      </c>
      <c r="AQ274" s="47">
        <f t="shared" si="243"/>
        <v>1.6199999999999999</v>
      </c>
      <c r="AR274" s="47">
        <f t="shared" si="244"/>
        <v>0.31500000000000006</v>
      </c>
      <c r="AS274" s="47">
        <f t="shared" si="245"/>
        <v>3.06</v>
      </c>
      <c r="AT274" s="47">
        <f t="shared" si="246"/>
        <v>0</v>
      </c>
      <c r="AU274" s="47">
        <f t="shared" si="247"/>
        <v>0</v>
      </c>
      <c r="AV274" s="47">
        <f t="shared" si="248"/>
        <v>22.905000000000001</v>
      </c>
      <c r="AW274" s="47">
        <f t="shared" si="249"/>
        <v>0</v>
      </c>
      <c r="AX274" s="47">
        <f t="shared" si="250"/>
        <v>0</v>
      </c>
      <c r="AY274" s="47">
        <f t="shared" si="251"/>
        <v>2.6999999999999997</v>
      </c>
      <c r="AZ274" s="47">
        <f t="shared" si="252"/>
        <v>0</v>
      </c>
      <c r="BA274" s="47">
        <f t="shared" si="253"/>
        <v>0</v>
      </c>
      <c r="BB274" s="47">
        <f t="shared" si="254"/>
        <v>0</v>
      </c>
      <c r="BC274" s="47">
        <f t="shared" si="255"/>
        <v>0.94499999999999995</v>
      </c>
      <c r="BD274" s="47">
        <f t="shared" si="256"/>
        <v>0</v>
      </c>
      <c r="BE274" s="47">
        <f t="shared" si="257"/>
        <v>7.3349999999999991</v>
      </c>
      <c r="BF274" s="47">
        <f t="shared" si="258"/>
        <v>0.10890000000000001</v>
      </c>
      <c r="BG274" s="47">
        <f t="shared" si="259"/>
        <v>0</v>
      </c>
      <c r="BH274" s="47">
        <f t="shared" si="260"/>
        <v>0.495</v>
      </c>
      <c r="BI274" s="47">
        <v>0</v>
      </c>
      <c r="BJ274" s="47">
        <f t="shared" si="261"/>
        <v>2.79</v>
      </c>
      <c r="BK274" s="22"/>
      <c r="BL274" s="47">
        <f t="shared" si="240"/>
        <v>0.48015000000000002</v>
      </c>
      <c r="BM274" s="47">
        <v>0.45</v>
      </c>
      <c r="BN274" s="47">
        <f t="shared" si="230"/>
        <v>1.665</v>
      </c>
      <c r="BO274" s="47">
        <v>4.2</v>
      </c>
      <c r="BP274" s="47">
        <f t="shared" ref="BP274:BP282" si="270">BN274</f>
        <v>1.665</v>
      </c>
      <c r="BQ274" s="47">
        <v>0.09</v>
      </c>
      <c r="BR274" s="47">
        <f>AR274</f>
        <v>0.31500000000000006</v>
      </c>
      <c r="BS274" s="47">
        <v>5.2</v>
      </c>
      <c r="BT274" s="47">
        <f t="shared" si="267"/>
        <v>3.06</v>
      </c>
      <c r="BU274" s="47">
        <f t="shared" si="269"/>
        <v>22.905000000000001</v>
      </c>
      <c r="BV274" s="47">
        <f t="shared" si="214"/>
        <v>0.495</v>
      </c>
      <c r="BW274" s="47">
        <f t="shared" si="268"/>
        <v>0.94499999999999995</v>
      </c>
      <c r="BX274" s="47">
        <f t="shared" si="235"/>
        <v>3.7010714285714288</v>
      </c>
      <c r="BY274" s="47">
        <f t="shared" si="262"/>
        <v>9.09</v>
      </c>
      <c r="BZ274" s="47">
        <f t="shared" si="217"/>
        <v>2.79</v>
      </c>
      <c r="CA274" s="47">
        <f t="shared" si="266"/>
        <v>6.7062031356509895</v>
      </c>
      <c r="CB274" s="47">
        <f t="shared" si="263"/>
        <v>5.2</v>
      </c>
      <c r="CC274" s="47">
        <v>4.4249999999999998E-2</v>
      </c>
      <c r="CD274" s="47">
        <v>9.4000000000000004E-3</v>
      </c>
      <c r="CE274" s="47">
        <f>BE274/1000</f>
        <v>7.3349999999999995E-3</v>
      </c>
      <c r="CF274" s="47">
        <f t="shared" si="264"/>
        <v>0.10890000000000001</v>
      </c>
      <c r="CG274" s="47">
        <f t="shared" si="224"/>
        <v>2.1961077844311374</v>
      </c>
      <c r="CH274" s="47">
        <f t="shared" si="265"/>
        <v>5.0090559203079019</v>
      </c>
      <c r="CI274" s="47">
        <v>0.6</v>
      </c>
      <c r="CJ274" s="46"/>
      <c r="CK274" s="47">
        <f t="shared" ref="CK274:CK337" si="271">(182*$BL274+$BM$4*$BM274+$BN$4*$BN274+$BO$4*$BO274+$BP$4*$BP274+$BQ$4*$BQ274+$BV$4*$BV274+$BX$4*$BX274+$BZ$4*$BZ274+$CA$4*$CA274+$CB$4*$CB274+5*$CG274)/$CI$582</f>
        <v>0.83117805633771391</v>
      </c>
      <c r="CL274" s="46"/>
      <c r="CM274" s="46">
        <f t="shared" si="208"/>
        <v>0.18470623474171421</v>
      </c>
      <c r="CN274" s="22"/>
    </row>
    <row r="275" spans="1:92">
      <c r="A275" s="42">
        <v>1579</v>
      </c>
      <c r="B275" s="22"/>
      <c r="C275" s="34">
        <v>9.9600000000000009</v>
      </c>
      <c r="D275" s="34">
        <v>18.2</v>
      </c>
      <c r="E275" s="22"/>
      <c r="F275" s="34">
        <v>8.3000000000000007</v>
      </c>
      <c r="G275" s="34">
        <v>7.05</v>
      </c>
      <c r="H275" s="34">
        <v>4.9800000000000004</v>
      </c>
      <c r="I275" s="34">
        <v>0.37</v>
      </c>
      <c r="J275" s="34">
        <v>0.36</v>
      </c>
      <c r="K275" s="22"/>
      <c r="L275" s="22"/>
      <c r="M275" s="22"/>
      <c r="N275" s="22"/>
      <c r="O275" s="34">
        <v>5.09</v>
      </c>
      <c r="P275" s="22"/>
      <c r="Q275" s="22"/>
      <c r="R275" s="22"/>
      <c r="S275" s="22"/>
      <c r="T275" s="22"/>
      <c r="U275" s="22"/>
      <c r="V275" s="34">
        <v>0.16</v>
      </c>
      <c r="W275" s="22"/>
      <c r="X275" s="22"/>
      <c r="Y275" s="34">
        <v>2.42</v>
      </c>
      <c r="Z275" s="34">
        <v>0.94</v>
      </c>
      <c r="AA275" s="34">
        <v>0.11</v>
      </c>
      <c r="AB275" s="34">
        <v>10.87</v>
      </c>
      <c r="AC275" s="34">
        <v>8.51</v>
      </c>
      <c r="AD275" s="34">
        <v>2.02</v>
      </c>
      <c r="AE275" s="34">
        <v>0.62</v>
      </c>
      <c r="AF275" s="34"/>
      <c r="AG275" s="47">
        <f t="shared" si="238"/>
        <v>0.4482000000000001</v>
      </c>
      <c r="AH275" s="47">
        <f t="shared" si="228"/>
        <v>0.3735</v>
      </c>
      <c r="AI275" s="47">
        <f t="shared" si="229"/>
        <v>0.31724999999999998</v>
      </c>
      <c r="AJ275" s="47">
        <f t="shared" si="241"/>
        <v>0.22410000000000005</v>
      </c>
      <c r="AK275" s="47">
        <f t="shared" si="239"/>
        <v>0.81899999999999995</v>
      </c>
      <c r="AL275" s="46"/>
      <c r="AM275" s="47">
        <f t="shared" si="216"/>
        <v>48.914999999999999</v>
      </c>
      <c r="AN275" s="47">
        <f t="shared" si="216"/>
        <v>38.295000000000002</v>
      </c>
      <c r="AO275" s="47">
        <f t="shared" si="216"/>
        <v>9.09</v>
      </c>
      <c r="AP275" s="47">
        <f t="shared" si="242"/>
        <v>1.665</v>
      </c>
      <c r="AQ275" s="47">
        <f t="shared" si="243"/>
        <v>1.6199999999999999</v>
      </c>
      <c r="AR275" s="47">
        <f t="shared" si="244"/>
        <v>0</v>
      </c>
      <c r="AS275" s="47">
        <f t="shared" si="245"/>
        <v>0</v>
      </c>
      <c r="AT275" s="47">
        <f t="shared" si="246"/>
        <v>0</v>
      </c>
      <c r="AU275" s="47">
        <f t="shared" si="247"/>
        <v>0</v>
      </c>
      <c r="AV275" s="47">
        <f t="shared" si="248"/>
        <v>22.905000000000001</v>
      </c>
      <c r="AW275" s="47">
        <f t="shared" si="249"/>
        <v>0</v>
      </c>
      <c r="AX275" s="47">
        <f t="shared" si="250"/>
        <v>0</v>
      </c>
      <c r="AY275" s="47">
        <f t="shared" si="251"/>
        <v>2.6999999999999997</v>
      </c>
      <c r="AZ275" s="47">
        <f t="shared" si="252"/>
        <v>0</v>
      </c>
      <c r="BA275" s="47">
        <f t="shared" si="253"/>
        <v>0</v>
      </c>
      <c r="BB275" s="47">
        <f t="shared" si="254"/>
        <v>0</v>
      </c>
      <c r="BC275" s="47">
        <f t="shared" si="255"/>
        <v>0.72</v>
      </c>
      <c r="BD275" s="47">
        <f t="shared" si="256"/>
        <v>0</v>
      </c>
      <c r="BE275" s="47">
        <f t="shared" si="257"/>
        <v>0</v>
      </c>
      <c r="BF275" s="47">
        <f t="shared" si="258"/>
        <v>0.10890000000000001</v>
      </c>
      <c r="BG275" s="47">
        <f t="shared" si="259"/>
        <v>4.2299999999999997E-2</v>
      </c>
      <c r="BH275" s="47">
        <f t="shared" si="260"/>
        <v>0.495</v>
      </c>
      <c r="BI275" s="47">
        <v>0</v>
      </c>
      <c r="BJ275" s="47">
        <f t="shared" si="261"/>
        <v>2.79</v>
      </c>
      <c r="BK275" s="22"/>
      <c r="BL275" s="47">
        <f t="shared" si="240"/>
        <v>0.81899999999999995</v>
      </c>
      <c r="BM275" s="47">
        <v>0.45</v>
      </c>
      <c r="BN275" s="47">
        <f t="shared" si="230"/>
        <v>1.665</v>
      </c>
      <c r="BO275" s="47">
        <v>4.2</v>
      </c>
      <c r="BP275" s="47">
        <f t="shared" si="270"/>
        <v>1.665</v>
      </c>
      <c r="BQ275" s="47">
        <v>0.09</v>
      </c>
      <c r="BR275" s="47">
        <v>0.28000000000000003</v>
      </c>
      <c r="BS275" s="47">
        <v>5.2</v>
      </c>
      <c r="BT275" s="47">
        <f t="shared" si="267"/>
        <v>0</v>
      </c>
      <c r="BU275" s="47">
        <f t="shared" si="269"/>
        <v>22.905000000000001</v>
      </c>
      <c r="BV275" s="47">
        <f t="shared" si="214"/>
        <v>0.495</v>
      </c>
      <c r="BW275" s="47">
        <f t="shared" si="268"/>
        <v>0.72</v>
      </c>
      <c r="BX275" s="47">
        <f t="shared" si="235"/>
        <v>3.7157142857142862</v>
      </c>
      <c r="BY275" s="47">
        <f t="shared" si="262"/>
        <v>9.09</v>
      </c>
      <c r="BZ275" s="47">
        <f t="shared" si="217"/>
        <v>2.79</v>
      </c>
      <c r="CA275" s="47">
        <f t="shared" si="266"/>
        <v>6.7955010224948884</v>
      </c>
      <c r="CB275" s="47">
        <f t="shared" si="263"/>
        <v>5.2</v>
      </c>
      <c r="CC275" s="47">
        <f>BG275</f>
        <v>4.2299999999999997E-2</v>
      </c>
      <c r="CD275" s="47">
        <v>9.4000000000000004E-3</v>
      </c>
      <c r="CE275" s="47">
        <v>7.0000000000000001E-3</v>
      </c>
      <c r="CF275" s="47">
        <f t="shared" si="264"/>
        <v>0.10890000000000001</v>
      </c>
      <c r="CG275" s="47">
        <f t="shared" si="224"/>
        <v>2.0958083832335332</v>
      </c>
      <c r="CH275" s="47">
        <f t="shared" si="265"/>
        <v>4.7883178628028071</v>
      </c>
      <c r="CI275" s="47">
        <v>0.6</v>
      </c>
      <c r="CJ275" s="46"/>
      <c r="CK275" s="47">
        <f t="shared" si="271"/>
        <v>0.97926104295664751</v>
      </c>
      <c r="CL275" s="46"/>
      <c r="CM275" s="46">
        <f t="shared" ref="CM275:CM338" si="272">CK275/4.5</f>
        <v>0.21761356510147722</v>
      </c>
      <c r="CN275" s="22"/>
    </row>
    <row r="276" spans="1:92">
      <c r="A276" s="42">
        <v>1580</v>
      </c>
      <c r="B276" s="22"/>
      <c r="C276" s="34">
        <v>10.38</v>
      </c>
      <c r="D276" s="34">
        <v>19</v>
      </c>
      <c r="E276" s="47">
        <f t="shared" ref="E276:E307" si="273">4*D276/7</f>
        <v>10.857142857142858</v>
      </c>
      <c r="F276" s="34">
        <v>9.1300000000000008</v>
      </c>
      <c r="G276" s="34">
        <v>5.4</v>
      </c>
      <c r="H276" s="34">
        <v>3.56</v>
      </c>
      <c r="I276" s="34">
        <v>0.37</v>
      </c>
      <c r="J276" s="34">
        <v>0.36</v>
      </c>
      <c r="K276" s="22"/>
      <c r="L276" s="22"/>
      <c r="M276" s="34">
        <v>11.2</v>
      </c>
      <c r="N276" s="22"/>
      <c r="O276" s="34">
        <v>5.09</v>
      </c>
      <c r="P276" s="34">
        <v>0.85</v>
      </c>
      <c r="Q276" s="22"/>
      <c r="R276" s="22"/>
      <c r="S276" s="34">
        <v>7.4999999999999997E-2</v>
      </c>
      <c r="T276" s="34">
        <v>2</v>
      </c>
      <c r="U276" s="34">
        <v>1.24</v>
      </c>
      <c r="V276" s="34">
        <v>0.21</v>
      </c>
      <c r="W276" s="22"/>
      <c r="X276" s="22"/>
      <c r="Y276" s="34">
        <v>2.42</v>
      </c>
      <c r="Z276" s="34">
        <v>1.04</v>
      </c>
      <c r="AA276" s="34">
        <v>0.11</v>
      </c>
      <c r="AB276" s="34">
        <v>10.87</v>
      </c>
      <c r="AC276" s="34">
        <v>8.51</v>
      </c>
      <c r="AD276" s="34">
        <v>2.02</v>
      </c>
      <c r="AE276" s="34">
        <v>0.62</v>
      </c>
      <c r="AF276" s="34"/>
      <c r="AG276" s="47">
        <f t="shared" si="238"/>
        <v>0.46710000000000002</v>
      </c>
      <c r="AH276" s="47">
        <f t="shared" si="228"/>
        <v>0.41084999999999999</v>
      </c>
      <c r="AI276" s="47">
        <f t="shared" si="229"/>
        <v>0.24299999999999999</v>
      </c>
      <c r="AJ276" s="47">
        <f t="shared" si="241"/>
        <v>0.16020000000000001</v>
      </c>
      <c r="AK276" s="47">
        <f t="shared" si="239"/>
        <v>0.85499999999999998</v>
      </c>
      <c r="AL276" s="47">
        <f t="shared" ref="AL276:AL307" si="274">4.5*E276/100</f>
        <v>0.4885714285714286</v>
      </c>
      <c r="AM276" s="47">
        <f t="shared" si="216"/>
        <v>48.914999999999999</v>
      </c>
      <c r="AN276" s="47">
        <f t="shared" si="216"/>
        <v>38.295000000000002</v>
      </c>
      <c r="AO276" s="47">
        <f t="shared" si="216"/>
        <v>9.09</v>
      </c>
      <c r="AP276" s="47">
        <f t="shared" si="242"/>
        <v>1.665</v>
      </c>
      <c r="AQ276" s="47">
        <f t="shared" si="243"/>
        <v>1.6199999999999999</v>
      </c>
      <c r="AR276" s="47">
        <f t="shared" si="244"/>
        <v>0</v>
      </c>
      <c r="AS276" s="47">
        <f t="shared" si="245"/>
        <v>0</v>
      </c>
      <c r="AT276" s="47">
        <f t="shared" si="246"/>
        <v>0.504</v>
      </c>
      <c r="AU276" s="47">
        <f t="shared" si="247"/>
        <v>0</v>
      </c>
      <c r="AV276" s="47">
        <f t="shared" si="248"/>
        <v>22.905000000000001</v>
      </c>
      <c r="AW276" s="47">
        <f t="shared" si="249"/>
        <v>3.984375</v>
      </c>
      <c r="AX276" s="47">
        <f t="shared" si="250"/>
        <v>0</v>
      </c>
      <c r="AY276" s="47">
        <f t="shared" si="251"/>
        <v>2.6999999999999997</v>
      </c>
      <c r="AZ276" s="47">
        <f t="shared" si="252"/>
        <v>0.33749999999999997</v>
      </c>
      <c r="BA276" s="47">
        <f t="shared" si="253"/>
        <v>0.09</v>
      </c>
      <c r="BB276" s="47">
        <f t="shared" si="254"/>
        <v>5.58</v>
      </c>
      <c r="BC276" s="47">
        <f t="shared" si="255"/>
        <v>0.94499999999999995</v>
      </c>
      <c r="BD276" s="47">
        <f t="shared" si="256"/>
        <v>0</v>
      </c>
      <c r="BE276" s="47">
        <f t="shared" si="257"/>
        <v>0</v>
      </c>
      <c r="BF276" s="47">
        <f t="shared" si="258"/>
        <v>0.10890000000000001</v>
      </c>
      <c r="BG276" s="47">
        <f t="shared" si="259"/>
        <v>4.6799999999999994E-2</v>
      </c>
      <c r="BH276" s="47">
        <f t="shared" si="260"/>
        <v>0.495</v>
      </c>
      <c r="BI276" s="47">
        <v>0</v>
      </c>
      <c r="BJ276" s="47">
        <f t="shared" si="261"/>
        <v>2.79</v>
      </c>
      <c r="BK276" s="22"/>
      <c r="BL276" s="47">
        <f t="shared" si="240"/>
        <v>0.85499999999999998</v>
      </c>
      <c r="BM276" s="47">
        <f>AT276</f>
        <v>0.504</v>
      </c>
      <c r="BN276" s="47">
        <f t="shared" si="230"/>
        <v>1.665</v>
      </c>
      <c r="BO276" s="47">
        <f>BB276</f>
        <v>5.58</v>
      </c>
      <c r="BP276" s="47">
        <f t="shared" si="270"/>
        <v>1.665</v>
      </c>
      <c r="BQ276" s="47">
        <f>BA276</f>
        <v>0.09</v>
      </c>
      <c r="BR276" s="47">
        <v>0.28000000000000003</v>
      </c>
      <c r="BS276" s="47">
        <f>AW276</f>
        <v>3.984375</v>
      </c>
      <c r="BT276" s="47">
        <f t="shared" si="267"/>
        <v>0</v>
      </c>
      <c r="BU276" s="47">
        <f t="shared" si="269"/>
        <v>22.905000000000001</v>
      </c>
      <c r="BV276" s="47">
        <f t="shared" si="214"/>
        <v>0.495</v>
      </c>
      <c r="BW276" s="47">
        <f t="shared" si="268"/>
        <v>0.94499999999999995</v>
      </c>
      <c r="BX276" s="47">
        <f t="shared" si="235"/>
        <v>3.7303571428571431</v>
      </c>
      <c r="BY276" s="47">
        <f t="shared" si="262"/>
        <v>9.09</v>
      </c>
      <c r="BZ276" s="47">
        <f t="shared" si="217"/>
        <v>2.79</v>
      </c>
      <c r="CA276" s="47">
        <f t="shared" si="266"/>
        <v>6.8847989093387874</v>
      </c>
      <c r="CB276" s="47">
        <f t="shared" si="263"/>
        <v>3.984375</v>
      </c>
      <c r="CC276" s="47">
        <f>BG276</f>
        <v>4.6799999999999994E-2</v>
      </c>
      <c r="CD276" s="47">
        <v>9.4000000000000004E-3</v>
      </c>
      <c r="CE276" s="47">
        <v>7.0000000000000001E-3</v>
      </c>
      <c r="CF276" s="47">
        <f t="shared" si="264"/>
        <v>0.10890000000000001</v>
      </c>
      <c r="CG276" s="47">
        <f t="shared" si="224"/>
        <v>2.0958083832335332</v>
      </c>
      <c r="CH276" s="47">
        <f t="shared" si="265"/>
        <v>5.2977133801222545</v>
      </c>
      <c r="CI276" s="47">
        <v>0.6</v>
      </c>
      <c r="CJ276" s="46"/>
      <c r="CK276" s="47">
        <f t="shared" si="271"/>
        <v>1.0121500798454111</v>
      </c>
      <c r="CL276" s="46"/>
      <c r="CM276" s="46">
        <f t="shared" si="272"/>
        <v>0.22492223996564689</v>
      </c>
      <c r="CN276" s="22"/>
    </row>
    <row r="277" spans="1:92">
      <c r="A277" s="42">
        <v>1581</v>
      </c>
      <c r="B277" s="22"/>
      <c r="C277" s="34">
        <v>13.7</v>
      </c>
      <c r="D277" s="34">
        <v>23</v>
      </c>
      <c r="E277" s="47">
        <f t="shared" si="273"/>
        <v>13.142857142857142</v>
      </c>
      <c r="F277" s="34">
        <v>10.38</v>
      </c>
      <c r="G277" s="34">
        <v>8.7200000000000006</v>
      </c>
      <c r="H277" s="34">
        <v>4.9800000000000004</v>
      </c>
      <c r="I277" s="34">
        <v>0.37</v>
      </c>
      <c r="J277" s="34">
        <v>0.36</v>
      </c>
      <c r="K277" s="22"/>
      <c r="L277" s="22"/>
      <c r="M277" s="34">
        <v>10.37</v>
      </c>
      <c r="N277" s="22"/>
      <c r="O277" s="34">
        <v>5.09</v>
      </c>
      <c r="P277" s="22"/>
      <c r="Q277" s="34">
        <v>0.68</v>
      </c>
      <c r="R277" s="22"/>
      <c r="S277" s="34">
        <v>7.4999999999999997E-2</v>
      </c>
      <c r="T277" s="34">
        <v>1.92</v>
      </c>
      <c r="U277" s="34">
        <v>0.68</v>
      </c>
      <c r="V277" s="34">
        <v>0.21</v>
      </c>
      <c r="W277" s="22"/>
      <c r="X277" s="34">
        <v>1.51</v>
      </c>
      <c r="Y277" s="22"/>
      <c r="Z277" s="22"/>
      <c r="AA277" s="34">
        <v>0.11</v>
      </c>
      <c r="AB277" s="34">
        <v>10.87</v>
      </c>
      <c r="AC277" s="34">
        <v>8.51</v>
      </c>
      <c r="AD277" s="34">
        <v>2.02</v>
      </c>
      <c r="AE277" s="34">
        <v>0.62</v>
      </c>
      <c r="AF277" s="34"/>
      <c r="AG277" s="47">
        <f t="shared" si="238"/>
        <v>0.61649999999999994</v>
      </c>
      <c r="AH277" s="47">
        <f t="shared" si="228"/>
        <v>0.46710000000000002</v>
      </c>
      <c r="AI277" s="47">
        <f t="shared" si="229"/>
        <v>0.39240000000000003</v>
      </c>
      <c r="AJ277" s="47">
        <f t="shared" si="241"/>
        <v>0.22410000000000005</v>
      </c>
      <c r="AK277" s="47">
        <f t="shared" si="239"/>
        <v>1.0349999999999999</v>
      </c>
      <c r="AL277" s="47">
        <f t="shared" si="274"/>
        <v>0.59142857142857141</v>
      </c>
      <c r="AM277" s="47">
        <f t="shared" si="216"/>
        <v>48.914999999999999</v>
      </c>
      <c r="AN277" s="47">
        <f t="shared" si="216"/>
        <v>38.295000000000002</v>
      </c>
      <c r="AO277" s="47">
        <f t="shared" si="216"/>
        <v>9.09</v>
      </c>
      <c r="AP277" s="47">
        <f t="shared" si="242"/>
        <v>1.665</v>
      </c>
      <c r="AQ277" s="47">
        <f t="shared" si="243"/>
        <v>1.6199999999999999</v>
      </c>
      <c r="AR277" s="47">
        <f t="shared" si="244"/>
        <v>0</v>
      </c>
      <c r="AS277" s="47">
        <f t="shared" si="245"/>
        <v>0</v>
      </c>
      <c r="AT277" s="47">
        <f t="shared" si="246"/>
        <v>0.46665000000000001</v>
      </c>
      <c r="AU277" s="47">
        <f t="shared" si="247"/>
        <v>0</v>
      </c>
      <c r="AV277" s="47">
        <f t="shared" si="248"/>
        <v>22.905000000000001</v>
      </c>
      <c r="AW277" s="47">
        <f t="shared" si="249"/>
        <v>0</v>
      </c>
      <c r="AX277" s="47">
        <f t="shared" si="250"/>
        <v>3.06</v>
      </c>
      <c r="AY277" s="47">
        <f t="shared" si="251"/>
        <v>2.6999999999999997</v>
      </c>
      <c r="AZ277" s="47">
        <f t="shared" si="252"/>
        <v>0.33749999999999997</v>
      </c>
      <c r="BA277" s="47">
        <f t="shared" si="253"/>
        <v>8.6400000000000005E-2</v>
      </c>
      <c r="BB277" s="47">
        <f t="shared" si="254"/>
        <v>3.06</v>
      </c>
      <c r="BC277" s="47">
        <f t="shared" si="255"/>
        <v>0.94499999999999995</v>
      </c>
      <c r="BD277" s="47">
        <f t="shared" si="256"/>
        <v>0</v>
      </c>
      <c r="BE277" s="47">
        <f t="shared" si="257"/>
        <v>6.7949999999999999</v>
      </c>
      <c r="BF277" s="47">
        <f t="shared" si="258"/>
        <v>0</v>
      </c>
      <c r="BG277" s="47">
        <f t="shared" si="259"/>
        <v>0</v>
      </c>
      <c r="BH277" s="47">
        <f t="shared" si="260"/>
        <v>0.495</v>
      </c>
      <c r="BI277" s="47">
        <v>0</v>
      </c>
      <c r="BJ277" s="47">
        <f t="shared" si="261"/>
        <v>2.79</v>
      </c>
      <c r="BK277" s="22"/>
      <c r="BL277" s="47">
        <f t="shared" si="240"/>
        <v>1.0349999999999999</v>
      </c>
      <c r="BM277" s="47">
        <f>AT277</f>
        <v>0.46665000000000001</v>
      </c>
      <c r="BN277" s="47">
        <f t="shared" si="230"/>
        <v>1.665</v>
      </c>
      <c r="BO277" s="47">
        <f>BB277</f>
        <v>3.06</v>
      </c>
      <c r="BP277" s="47">
        <f t="shared" si="270"/>
        <v>1.665</v>
      </c>
      <c r="BQ277" s="47">
        <f>BA277</f>
        <v>8.6400000000000005E-2</v>
      </c>
      <c r="BR277" s="47">
        <v>0.28000000000000003</v>
      </c>
      <c r="BS277" s="47">
        <v>5.2</v>
      </c>
      <c r="BT277" s="47">
        <f t="shared" si="267"/>
        <v>0</v>
      </c>
      <c r="BU277" s="47">
        <f t="shared" si="269"/>
        <v>22.905000000000001</v>
      </c>
      <c r="BV277" s="47">
        <f t="shared" si="214"/>
        <v>0.495</v>
      </c>
      <c r="BW277" s="47">
        <f t="shared" si="268"/>
        <v>0.94499999999999995</v>
      </c>
      <c r="BX277" s="47">
        <f t="shared" si="235"/>
        <v>3.7450000000000001</v>
      </c>
      <c r="BY277" s="47">
        <f t="shared" si="262"/>
        <v>9.09</v>
      </c>
      <c r="BZ277" s="47">
        <f t="shared" si="217"/>
        <v>2.79</v>
      </c>
      <c r="CA277" s="47">
        <f t="shared" si="266"/>
        <v>6.9740967961826863</v>
      </c>
      <c r="CB277" s="47">
        <f t="shared" si="263"/>
        <v>5.2</v>
      </c>
      <c r="CC277" s="47">
        <v>0.04</v>
      </c>
      <c r="CD277" s="47">
        <v>9.4000000000000004E-3</v>
      </c>
      <c r="CE277" s="47">
        <f>BE277/1000</f>
        <v>6.7949999999999998E-3</v>
      </c>
      <c r="CF277" s="47">
        <f t="shared" si="264"/>
        <v>0</v>
      </c>
      <c r="CG277" s="47">
        <f t="shared" si="224"/>
        <v>2.034431137724551</v>
      </c>
      <c r="CH277" s="47">
        <f t="shared" si="265"/>
        <v>4.5279601539506453</v>
      </c>
      <c r="CI277" s="47">
        <v>0.6</v>
      </c>
      <c r="CJ277" s="46"/>
      <c r="CK277" s="47">
        <f t="shared" si="271"/>
        <v>1.0619226658980319</v>
      </c>
      <c r="CL277" s="46"/>
      <c r="CM277" s="46">
        <f t="shared" si="272"/>
        <v>0.23598281464400708</v>
      </c>
      <c r="CN277" s="22"/>
    </row>
    <row r="278" spans="1:92">
      <c r="A278" s="42">
        <v>1582</v>
      </c>
      <c r="B278" s="22"/>
      <c r="C278" s="34">
        <v>9.9600000000000009</v>
      </c>
      <c r="D278" s="34">
        <v>18.2</v>
      </c>
      <c r="E278" s="47">
        <f t="shared" si="273"/>
        <v>10.4</v>
      </c>
      <c r="F278" s="34">
        <v>8.7200000000000006</v>
      </c>
      <c r="G278" s="34">
        <v>6.23</v>
      </c>
      <c r="H278" s="34">
        <v>3.92</v>
      </c>
      <c r="I278" s="34">
        <v>0.37</v>
      </c>
      <c r="J278" s="34">
        <v>0.36</v>
      </c>
      <c r="K278" s="22"/>
      <c r="L278" s="34">
        <v>0.51</v>
      </c>
      <c r="M278" s="34">
        <v>9.1300000000000008</v>
      </c>
      <c r="N278" s="22"/>
      <c r="O278" s="34">
        <v>5.09</v>
      </c>
      <c r="P278" s="22"/>
      <c r="Q278" s="22"/>
      <c r="R278" s="22"/>
      <c r="S278" s="34">
        <v>7.4999999999999997E-2</v>
      </c>
      <c r="T278" s="34">
        <v>2</v>
      </c>
      <c r="U278" s="34">
        <v>0.68</v>
      </c>
      <c r="V278" s="34">
        <v>0.18</v>
      </c>
      <c r="W278" s="22"/>
      <c r="X278" s="34">
        <v>1.55</v>
      </c>
      <c r="Y278" s="34">
        <v>2.4</v>
      </c>
      <c r="Z278" s="22"/>
      <c r="AA278" s="34">
        <v>0.11</v>
      </c>
      <c r="AB278" s="34">
        <v>10.87</v>
      </c>
      <c r="AC278" s="34">
        <v>8.51</v>
      </c>
      <c r="AD278" s="34">
        <v>2.02</v>
      </c>
      <c r="AE278" s="34">
        <v>0.62</v>
      </c>
      <c r="AF278" s="34"/>
      <c r="AG278" s="47">
        <f t="shared" si="238"/>
        <v>0.4482000000000001</v>
      </c>
      <c r="AH278" s="47">
        <f t="shared" si="228"/>
        <v>0.39240000000000003</v>
      </c>
      <c r="AI278" s="47">
        <f t="shared" si="229"/>
        <v>0.28035000000000004</v>
      </c>
      <c r="AJ278" s="47">
        <f t="shared" si="241"/>
        <v>0.1764</v>
      </c>
      <c r="AK278" s="47">
        <f t="shared" si="239"/>
        <v>0.81899999999999995</v>
      </c>
      <c r="AL278" s="47">
        <f t="shared" si="274"/>
        <v>0.46800000000000003</v>
      </c>
      <c r="AM278" s="47">
        <f t="shared" si="216"/>
        <v>48.914999999999999</v>
      </c>
      <c r="AN278" s="47">
        <f t="shared" si="216"/>
        <v>38.295000000000002</v>
      </c>
      <c r="AO278" s="47">
        <f t="shared" si="216"/>
        <v>9.09</v>
      </c>
      <c r="AP278" s="47">
        <f t="shared" si="242"/>
        <v>1.665</v>
      </c>
      <c r="AQ278" s="47">
        <f t="shared" si="243"/>
        <v>1.6199999999999999</v>
      </c>
      <c r="AR278" s="47">
        <f t="shared" si="244"/>
        <v>0</v>
      </c>
      <c r="AS278" s="47">
        <f t="shared" si="245"/>
        <v>2.2949999999999999</v>
      </c>
      <c r="AT278" s="47">
        <f t="shared" si="246"/>
        <v>0.41084999999999999</v>
      </c>
      <c r="AU278" s="47">
        <f t="shared" si="247"/>
        <v>0</v>
      </c>
      <c r="AV278" s="47">
        <f t="shared" si="248"/>
        <v>22.905000000000001</v>
      </c>
      <c r="AW278" s="47">
        <f t="shared" si="249"/>
        <v>0</v>
      </c>
      <c r="AX278" s="47">
        <f t="shared" si="250"/>
        <v>0</v>
      </c>
      <c r="AY278" s="47">
        <f t="shared" si="251"/>
        <v>2.6999999999999997</v>
      </c>
      <c r="AZ278" s="47">
        <f t="shared" si="252"/>
        <v>0.33749999999999997</v>
      </c>
      <c r="BA278" s="47">
        <f t="shared" si="253"/>
        <v>0.09</v>
      </c>
      <c r="BB278" s="47">
        <f t="shared" si="254"/>
        <v>3.06</v>
      </c>
      <c r="BC278" s="47">
        <f t="shared" si="255"/>
        <v>0.80999999999999994</v>
      </c>
      <c r="BD278" s="47">
        <f t="shared" si="256"/>
        <v>0</v>
      </c>
      <c r="BE278" s="47">
        <f t="shared" si="257"/>
        <v>6.9750000000000005</v>
      </c>
      <c r="BF278" s="47">
        <f t="shared" si="258"/>
        <v>0.10799999999999998</v>
      </c>
      <c r="BG278" s="47">
        <f t="shared" si="259"/>
        <v>0</v>
      </c>
      <c r="BH278" s="47">
        <f t="shared" si="260"/>
        <v>0.495</v>
      </c>
      <c r="BI278" s="47">
        <v>0</v>
      </c>
      <c r="BJ278" s="47">
        <f t="shared" si="261"/>
        <v>2.79</v>
      </c>
      <c r="BK278" s="22"/>
      <c r="BL278" s="47">
        <f t="shared" si="240"/>
        <v>0.81899999999999995</v>
      </c>
      <c r="BM278" s="47">
        <f>AT278</f>
        <v>0.41084999999999999</v>
      </c>
      <c r="BN278" s="47">
        <f t="shared" si="230"/>
        <v>1.665</v>
      </c>
      <c r="BO278" s="47">
        <f>BB278</f>
        <v>3.06</v>
      </c>
      <c r="BP278" s="47">
        <f t="shared" si="270"/>
        <v>1.665</v>
      </c>
      <c r="BQ278" s="47">
        <f>BA278</f>
        <v>0.09</v>
      </c>
      <c r="BR278" s="47">
        <v>0.28000000000000003</v>
      </c>
      <c r="BS278" s="47">
        <v>5.2</v>
      </c>
      <c r="BT278" s="47">
        <f t="shared" si="267"/>
        <v>2.2949999999999999</v>
      </c>
      <c r="BU278" s="47">
        <f t="shared" si="269"/>
        <v>22.905000000000001</v>
      </c>
      <c r="BV278" s="47">
        <f t="shared" si="214"/>
        <v>0.495</v>
      </c>
      <c r="BW278" s="47">
        <f t="shared" si="268"/>
        <v>0.80999999999999994</v>
      </c>
      <c r="BX278" s="47">
        <f t="shared" si="235"/>
        <v>3.7596428571428575</v>
      </c>
      <c r="BY278" s="47">
        <f t="shared" si="262"/>
        <v>9.09</v>
      </c>
      <c r="BZ278" s="47">
        <f t="shared" si="217"/>
        <v>2.79</v>
      </c>
      <c r="CA278" s="47">
        <f t="shared" si="266"/>
        <v>7.0633946830265852</v>
      </c>
      <c r="CB278" s="47">
        <f t="shared" si="263"/>
        <v>5.2</v>
      </c>
      <c r="CC278" s="47">
        <v>0.04</v>
      </c>
      <c r="CD278" s="47">
        <v>9.4000000000000004E-3</v>
      </c>
      <c r="CE278" s="47">
        <f>BE278/1000</f>
        <v>6.9750000000000003E-3</v>
      </c>
      <c r="CF278" s="47">
        <f t="shared" si="264"/>
        <v>0.10799999999999998</v>
      </c>
      <c r="CG278" s="47">
        <f t="shared" si="224"/>
        <v>2.0883233532934136</v>
      </c>
      <c r="CH278" s="47">
        <f t="shared" si="265"/>
        <v>4.5279601539506453</v>
      </c>
      <c r="CI278" s="47">
        <v>0.6</v>
      </c>
      <c r="CJ278" s="46"/>
      <c r="CK278" s="47">
        <f t="shared" si="271"/>
        <v>0.96193033996202881</v>
      </c>
      <c r="CL278" s="46"/>
      <c r="CM278" s="46">
        <f t="shared" si="272"/>
        <v>0.21376229776933975</v>
      </c>
      <c r="CN278" s="22"/>
    </row>
    <row r="279" spans="1:92">
      <c r="A279" s="42">
        <v>1583</v>
      </c>
      <c r="B279" s="22"/>
      <c r="C279" s="34">
        <v>8.7200000000000006</v>
      </c>
      <c r="D279" s="34">
        <v>17.399999999999999</v>
      </c>
      <c r="E279" s="47">
        <f t="shared" si="273"/>
        <v>9.9428571428571413</v>
      </c>
      <c r="F279" s="34">
        <v>7.47</v>
      </c>
      <c r="G279" s="34">
        <v>6.28</v>
      </c>
      <c r="H279" s="34">
        <v>4.9800000000000004</v>
      </c>
      <c r="I279" s="34">
        <v>0.37</v>
      </c>
      <c r="J279" s="34">
        <v>0.36</v>
      </c>
      <c r="K279" s="34">
        <v>0.06</v>
      </c>
      <c r="L279" s="22"/>
      <c r="M279" s="34">
        <v>9.5399999999999991</v>
      </c>
      <c r="N279" s="22"/>
      <c r="O279" s="34">
        <v>5.09</v>
      </c>
      <c r="P279" s="22"/>
      <c r="Q279" s="22"/>
      <c r="R279" s="22"/>
      <c r="S279" s="34">
        <v>7.4999999999999997E-2</v>
      </c>
      <c r="T279" s="34">
        <v>2</v>
      </c>
      <c r="U279" s="34">
        <v>0.76</v>
      </c>
      <c r="V279" s="34">
        <v>0.13</v>
      </c>
      <c r="W279" s="34">
        <v>2.06</v>
      </c>
      <c r="X279" s="34">
        <v>1.71</v>
      </c>
      <c r="Y279" s="34">
        <v>2.98</v>
      </c>
      <c r="Z279" s="22"/>
      <c r="AA279" s="34">
        <v>0.11</v>
      </c>
      <c r="AB279" s="34">
        <v>10.87</v>
      </c>
      <c r="AC279" s="34">
        <v>8.51</v>
      </c>
      <c r="AD279" s="34">
        <v>2.02</v>
      </c>
      <c r="AE279" s="34">
        <v>0.62</v>
      </c>
      <c r="AF279" s="34"/>
      <c r="AG279" s="47">
        <f t="shared" si="238"/>
        <v>0.39240000000000003</v>
      </c>
      <c r="AH279" s="47">
        <f t="shared" si="228"/>
        <v>0.33615</v>
      </c>
      <c r="AI279" s="47">
        <f t="shared" si="229"/>
        <v>0.28260000000000002</v>
      </c>
      <c r="AJ279" s="47">
        <f t="shared" si="241"/>
        <v>0.22410000000000005</v>
      </c>
      <c r="AK279" s="47">
        <f t="shared" si="239"/>
        <v>0.78299999999999992</v>
      </c>
      <c r="AL279" s="47">
        <f t="shared" si="274"/>
        <v>0.44742857142857134</v>
      </c>
      <c r="AM279" s="47">
        <f t="shared" si="216"/>
        <v>48.914999999999999</v>
      </c>
      <c r="AN279" s="47">
        <f t="shared" si="216"/>
        <v>38.295000000000002</v>
      </c>
      <c r="AO279" s="47">
        <f t="shared" si="216"/>
        <v>9.09</v>
      </c>
      <c r="AP279" s="47">
        <f t="shared" si="242"/>
        <v>1.665</v>
      </c>
      <c r="AQ279" s="47">
        <f t="shared" si="243"/>
        <v>1.6199999999999999</v>
      </c>
      <c r="AR279" s="47">
        <f t="shared" si="244"/>
        <v>0.27</v>
      </c>
      <c r="AS279" s="47">
        <f t="shared" si="245"/>
        <v>0</v>
      </c>
      <c r="AT279" s="47">
        <f t="shared" si="246"/>
        <v>0.4292999999999999</v>
      </c>
      <c r="AU279" s="47">
        <f t="shared" si="247"/>
        <v>0</v>
      </c>
      <c r="AV279" s="47">
        <f t="shared" si="248"/>
        <v>22.905000000000001</v>
      </c>
      <c r="AW279" s="47">
        <f t="shared" si="249"/>
        <v>0</v>
      </c>
      <c r="AX279" s="47">
        <f t="shared" si="250"/>
        <v>0</v>
      </c>
      <c r="AY279" s="47">
        <f t="shared" si="251"/>
        <v>2.6999999999999997</v>
      </c>
      <c r="AZ279" s="47">
        <f t="shared" si="252"/>
        <v>0.33749999999999997</v>
      </c>
      <c r="BA279" s="47">
        <f t="shared" si="253"/>
        <v>0.09</v>
      </c>
      <c r="BB279" s="47">
        <f t="shared" si="254"/>
        <v>3.42</v>
      </c>
      <c r="BC279" s="47">
        <f t="shared" si="255"/>
        <v>0.58499999999999996</v>
      </c>
      <c r="BD279" s="47">
        <f t="shared" si="256"/>
        <v>9.27</v>
      </c>
      <c r="BE279" s="47">
        <f t="shared" si="257"/>
        <v>7.6950000000000003</v>
      </c>
      <c r="BF279" s="47">
        <f t="shared" si="258"/>
        <v>0.1341</v>
      </c>
      <c r="BG279" s="47">
        <f t="shared" si="259"/>
        <v>0</v>
      </c>
      <c r="BH279" s="47">
        <f t="shared" si="260"/>
        <v>0.495</v>
      </c>
      <c r="BI279" s="47">
        <v>0</v>
      </c>
      <c r="BJ279" s="47">
        <f t="shared" si="261"/>
        <v>2.79</v>
      </c>
      <c r="BK279" s="22"/>
      <c r="BL279" s="47">
        <f t="shared" si="240"/>
        <v>0.78299999999999992</v>
      </c>
      <c r="BM279" s="47">
        <f>AT279</f>
        <v>0.4292999999999999</v>
      </c>
      <c r="BN279" s="47">
        <f t="shared" si="230"/>
        <v>1.665</v>
      </c>
      <c r="BO279" s="47">
        <f>BB279</f>
        <v>3.42</v>
      </c>
      <c r="BP279" s="47">
        <f t="shared" si="270"/>
        <v>1.665</v>
      </c>
      <c r="BQ279" s="47">
        <f>BA279</f>
        <v>0.09</v>
      </c>
      <c r="BR279" s="47">
        <f>AR279</f>
        <v>0.27</v>
      </c>
      <c r="BS279" s="47">
        <v>5.2</v>
      </c>
      <c r="BT279" s="47">
        <f t="shared" si="267"/>
        <v>0</v>
      </c>
      <c r="BU279" s="47">
        <f t="shared" si="269"/>
        <v>22.905000000000001</v>
      </c>
      <c r="BV279" s="47">
        <f t="shared" si="214"/>
        <v>0.495</v>
      </c>
      <c r="BW279" s="47">
        <f t="shared" si="268"/>
        <v>0.58499999999999996</v>
      </c>
      <c r="BX279" s="47">
        <f t="shared" si="235"/>
        <v>3.7742857142857145</v>
      </c>
      <c r="BY279" s="47">
        <f t="shared" si="262"/>
        <v>9.09</v>
      </c>
      <c r="BZ279" s="47">
        <f t="shared" si="217"/>
        <v>2.79</v>
      </c>
      <c r="CA279" s="47">
        <f t="shared" si="266"/>
        <v>7.1526925698704851</v>
      </c>
      <c r="CB279" s="47">
        <f t="shared" si="263"/>
        <v>5.2</v>
      </c>
      <c r="CC279" s="47">
        <v>0.04</v>
      </c>
      <c r="CD279" s="47">
        <f>BD279/1000</f>
        <v>9.2699999999999987E-3</v>
      </c>
      <c r="CE279" s="47">
        <f>BE279/1000</f>
        <v>7.6950000000000005E-3</v>
      </c>
      <c r="CF279" s="47">
        <f t="shared" si="264"/>
        <v>0.1341</v>
      </c>
      <c r="CG279" s="47">
        <f t="shared" si="224"/>
        <v>2.3038922155688626</v>
      </c>
      <c r="CH279" s="47">
        <f t="shared" si="265"/>
        <v>4.5279601539506453</v>
      </c>
      <c r="CI279" s="47">
        <v>0.6</v>
      </c>
      <c r="CJ279" s="46"/>
      <c r="CK279" s="47">
        <f t="shared" si="271"/>
        <v>0.95621205413230859</v>
      </c>
      <c r="CL279" s="46"/>
      <c r="CM279" s="46">
        <f t="shared" si="272"/>
        <v>0.21249156758495746</v>
      </c>
      <c r="CN279" s="22"/>
    </row>
    <row r="280" spans="1:92">
      <c r="A280" s="42">
        <v>1584</v>
      </c>
      <c r="B280" s="22"/>
      <c r="C280" s="34">
        <v>7.05</v>
      </c>
      <c r="D280" s="34">
        <v>14.2</v>
      </c>
      <c r="E280" s="47">
        <f t="shared" si="273"/>
        <v>8.1142857142857139</v>
      </c>
      <c r="F280" s="34">
        <v>6.23</v>
      </c>
      <c r="G280" s="34">
        <v>5.81</v>
      </c>
      <c r="H280" s="34">
        <v>3.56</v>
      </c>
      <c r="I280" s="34">
        <v>0.37</v>
      </c>
      <c r="J280" s="34">
        <v>0.36</v>
      </c>
      <c r="K280" s="22"/>
      <c r="L280" s="22"/>
      <c r="M280" s="22"/>
      <c r="N280" s="22"/>
      <c r="O280" s="34">
        <v>5.09</v>
      </c>
      <c r="P280" s="22"/>
      <c r="Q280" s="22"/>
      <c r="R280" s="22"/>
      <c r="S280" s="22"/>
      <c r="T280" s="22"/>
      <c r="U280" s="22"/>
      <c r="V280" s="34">
        <v>0.16</v>
      </c>
      <c r="W280" s="22"/>
      <c r="X280" s="22"/>
      <c r="Y280" s="34">
        <v>2.98</v>
      </c>
      <c r="Z280" s="22"/>
      <c r="AA280" s="34">
        <v>0.11</v>
      </c>
      <c r="AB280" s="34">
        <v>10.87</v>
      </c>
      <c r="AC280" s="34">
        <v>8.51</v>
      </c>
      <c r="AD280" s="34">
        <v>2.02</v>
      </c>
      <c r="AE280" s="34">
        <v>0.62</v>
      </c>
      <c r="AF280" s="34"/>
      <c r="AG280" s="47">
        <f t="shared" si="238"/>
        <v>0.31724999999999998</v>
      </c>
      <c r="AH280" s="47">
        <f t="shared" si="228"/>
        <v>0.28035000000000004</v>
      </c>
      <c r="AI280" s="47">
        <f t="shared" si="229"/>
        <v>0.26145000000000002</v>
      </c>
      <c r="AJ280" s="47">
        <f t="shared" si="241"/>
        <v>0.16020000000000001</v>
      </c>
      <c r="AK280" s="47">
        <f t="shared" si="239"/>
        <v>0.63900000000000001</v>
      </c>
      <c r="AL280" s="47">
        <f t="shared" si="274"/>
        <v>0.3651428571428571</v>
      </c>
      <c r="AM280" s="47">
        <f t="shared" si="216"/>
        <v>48.914999999999999</v>
      </c>
      <c r="AN280" s="47">
        <f t="shared" si="216"/>
        <v>38.295000000000002</v>
      </c>
      <c r="AO280" s="47">
        <f t="shared" si="216"/>
        <v>9.09</v>
      </c>
      <c r="AP280" s="47">
        <f t="shared" si="242"/>
        <v>1.665</v>
      </c>
      <c r="AQ280" s="47">
        <f t="shared" si="243"/>
        <v>1.6199999999999999</v>
      </c>
      <c r="AR280" s="47">
        <f t="shared" si="244"/>
        <v>0</v>
      </c>
      <c r="AS280" s="47">
        <f t="shared" si="245"/>
        <v>0</v>
      </c>
      <c r="AT280" s="47">
        <f t="shared" si="246"/>
        <v>0</v>
      </c>
      <c r="AU280" s="47">
        <f t="shared" si="247"/>
        <v>0</v>
      </c>
      <c r="AV280" s="47">
        <f t="shared" si="248"/>
        <v>22.905000000000001</v>
      </c>
      <c r="AW280" s="47">
        <f t="shared" si="249"/>
        <v>0</v>
      </c>
      <c r="AX280" s="47">
        <f t="shared" si="250"/>
        <v>0</v>
      </c>
      <c r="AY280" s="47">
        <f t="shared" si="251"/>
        <v>2.6999999999999997</v>
      </c>
      <c r="AZ280" s="47">
        <f t="shared" si="252"/>
        <v>0</v>
      </c>
      <c r="BA280" s="47">
        <f t="shared" si="253"/>
        <v>0</v>
      </c>
      <c r="BB280" s="47">
        <f t="shared" si="254"/>
        <v>0</v>
      </c>
      <c r="BC280" s="47">
        <f t="shared" si="255"/>
        <v>0.72</v>
      </c>
      <c r="BD280" s="47">
        <f t="shared" si="256"/>
        <v>0</v>
      </c>
      <c r="BE280" s="47">
        <f t="shared" si="257"/>
        <v>0</v>
      </c>
      <c r="BF280" s="47">
        <f t="shared" si="258"/>
        <v>0.1341</v>
      </c>
      <c r="BG280" s="47">
        <f t="shared" si="259"/>
        <v>0</v>
      </c>
      <c r="BH280" s="47">
        <f t="shared" si="260"/>
        <v>0.495</v>
      </c>
      <c r="BI280" s="47">
        <v>0</v>
      </c>
      <c r="BJ280" s="47">
        <f t="shared" si="261"/>
        <v>2.79</v>
      </c>
      <c r="BK280" s="22"/>
      <c r="BL280" s="47">
        <f t="shared" si="240"/>
        <v>0.63900000000000001</v>
      </c>
      <c r="BM280" s="47">
        <v>0.48</v>
      </c>
      <c r="BN280" s="47">
        <f t="shared" si="230"/>
        <v>1.665</v>
      </c>
      <c r="BO280" s="47">
        <v>3.6</v>
      </c>
      <c r="BP280" s="47">
        <f t="shared" si="270"/>
        <v>1.665</v>
      </c>
      <c r="BQ280" s="47">
        <v>0.09</v>
      </c>
      <c r="BR280" s="47">
        <v>0.27</v>
      </c>
      <c r="BS280" s="47">
        <v>5.2</v>
      </c>
      <c r="BT280" s="47">
        <f t="shared" si="267"/>
        <v>0</v>
      </c>
      <c r="BU280" s="47">
        <f t="shared" si="269"/>
        <v>22.905000000000001</v>
      </c>
      <c r="BV280" s="47">
        <f t="shared" si="214"/>
        <v>0.495</v>
      </c>
      <c r="BW280" s="47">
        <f t="shared" si="268"/>
        <v>0.72</v>
      </c>
      <c r="BX280" s="47">
        <f t="shared" si="235"/>
        <v>3.7889285714285719</v>
      </c>
      <c r="BY280" s="47">
        <f t="shared" si="262"/>
        <v>9.09</v>
      </c>
      <c r="BZ280" s="47">
        <f t="shared" si="217"/>
        <v>2.79</v>
      </c>
      <c r="CA280" s="47">
        <f t="shared" si="266"/>
        <v>7.241990456714384</v>
      </c>
      <c r="CB280" s="47">
        <f t="shared" si="263"/>
        <v>5.2</v>
      </c>
      <c r="CC280" s="47">
        <v>0.04</v>
      </c>
      <c r="CD280" s="47">
        <v>8.9999999999999993E-3</v>
      </c>
      <c r="CE280" s="47">
        <v>8.0000000000000002E-3</v>
      </c>
      <c r="CF280" s="47">
        <f t="shared" si="264"/>
        <v>0.1341</v>
      </c>
      <c r="CG280" s="47">
        <f t="shared" si="224"/>
        <v>2.3952095808383236</v>
      </c>
      <c r="CH280" s="47">
        <f t="shared" si="265"/>
        <v>4.5279601539506453</v>
      </c>
      <c r="CI280" s="47">
        <v>0.6</v>
      </c>
      <c r="CJ280" s="46"/>
      <c r="CK280" s="47">
        <f t="shared" si="271"/>
        <v>0.9034069632254107</v>
      </c>
      <c r="CL280" s="46"/>
      <c r="CM280" s="46">
        <f t="shared" si="272"/>
        <v>0.20075710293898016</v>
      </c>
      <c r="CN280" s="22"/>
    </row>
    <row r="281" spans="1:92">
      <c r="A281" s="42">
        <v>1585</v>
      </c>
      <c r="B281" s="22"/>
      <c r="C281" s="34">
        <v>11.2</v>
      </c>
      <c r="D281" s="34">
        <v>20</v>
      </c>
      <c r="E281" s="47">
        <f t="shared" si="273"/>
        <v>11.428571428571429</v>
      </c>
      <c r="F281" s="34">
        <v>10.79</v>
      </c>
      <c r="G281" s="34">
        <v>6.23</v>
      </c>
      <c r="H281" s="34">
        <v>3.56</v>
      </c>
      <c r="I281" s="34">
        <v>0.37</v>
      </c>
      <c r="J281" s="34">
        <v>0.36</v>
      </c>
      <c r="K281" s="22"/>
      <c r="L281" s="22"/>
      <c r="M281" s="34">
        <v>12.45</v>
      </c>
      <c r="N281" s="22"/>
      <c r="O281" s="34">
        <v>5.09</v>
      </c>
      <c r="P281" s="34">
        <v>2.02</v>
      </c>
      <c r="Q281" s="34">
        <v>0.68</v>
      </c>
      <c r="R281" s="22"/>
      <c r="S281" s="34">
        <v>7.4999999999999997E-2</v>
      </c>
      <c r="T281" s="34">
        <v>2.4</v>
      </c>
      <c r="U281" s="34">
        <v>0.85</v>
      </c>
      <c r="V281" s="34">
        <v>0.15</v>
      </c>
      <c r="W281" s="22"/>
      <c r="X281" s="22"/>
      <c r="Y281" s="34">
        <v>2.42</v>
      </c>
      <c r="Z281" s="22"/>
      <c r="AA281" s="34">
        <v>0.11</v>
      </c>
      <c r="AB281" s="34">
        <v>10.87</v>
      </c>
      <c r="AC281" s="34">
        <v>8.51</v>
      </c>
      <c r="AD281" s="34">
        <v>2.02</v>
      </c>
      <c r="AE281" s="34">
        <v>0.62</v>
      </c>
      <c r="AF281" s="34"/>
      <c r="AG281" s="47">
        <f t="shared" si="238"/>
        <v>0.504</v>
      </c>
      <c r="AH281" s="47">
        <f t="shared" si="228"/>
        <v>0.48554999999999993</v>
      </c>
      <c r="AI281" s="47">
        <f t="shared" si="229"/>
        <v>0.28035000000000004</v>
      </c>
      <c r="AJ281" s="47">
        <f t="shared" si="241"/>
        <v>0.16020000000000001</v>
      </c>
      <c r="AK281" s="47">
        <f t="shared" si="239"/>
        <v>0.9</v>
      </c>
      <c r="AL281" s="47">
        <f t="shared" si="274"/>
        <v>0.51428571428571435</v>
      </c>
      <c r="AM281" s="47">
        <f t="shared" si="216"/>
        <v>48.914999999999999</v>
      </c>
      <c r="AN281" s="47">
        <f t="shared" si="216"/>
        <v>38.295000000000002</v>
      </c>
      <c r="AO281" s="47">
        <f t="shared" si="216"/>
        <v>9.09</v>
      </c>
      <c r="AP281" s="47">
        <f t="shared" si="242"/>
        <v>1.665</v>
      </c>
      <c r="AQ281" s="47">
        <f t="shared" si="243"/>
        <v>1.6199999999999999</v>
      </c>
      <c r="AR281" s="47">
        <f t="shared" si="244"/>
        <v>0</v>
      </c>
      <c r="AS281" s="47">
        <f t="shared" si="245"/>
        <v>0</v>
      </c>
      <c r="AT281" s="47">
        <f t="shared" si="246"/>
        <v>0.56025000000000003</v>
      </c>
      <c r="AU281" s="47">
        <f t="shared" si="247"/>
        <v>0</v>
      </c>
      <c r="AV281" s="47">
        <f t="shared" si="248"/>
        <v>22.905000000000001</v>
      </c>
      <c r="AW281" s="47">
        <f t="shared" si="249"/>
        <v>9.46875</v>
      </c>
      <c r="AX281" s="47">
        <f t="shared" si="250"/>
        <v>3.06</v>
      </c>
      <c r="AY281" s="47">
        <f t="shared" si="251"/>
        <v>2.6999999999999997</v>
      </c>
      <c r="AZ281" s="47">
        <f t="shared" si="252"/>
        <v>0.33749999999999997</v>
      </c>
      <c r="BA281" s="47">
        <f t="shared" si="253"/>
        <v>0.10799999999999998</v>
      </c>
      <c r="BB281" s="47">
        <f t="shared" si="254"/>
        <v>3.8249999999999997</v>
      </c>
      <c r="BC281" s="47">
        <f t="shared" si="255"/>
        <v>0.67499999999999993</v>
      </c>
      <c r="BD281" s="47">
        <f t="shared" si="256"/>
        <v>0</v>
      </c>
      <c r="BE281" s="47">
        <f t="shared" si="257"/>
        <v>0</v>
      </c>
      <c r="BF281" s="47">
        <f t="shared" si="258"/>
        <v>0.10890000000000001</v>
      </c>
      <c r="BG281" s="47">
        <f t="shared" si="259"/>
        <v>0</v>
      </c>
      <c r="BH281" s="47">
        <f t="shared" si="260"/>
        <v>0.495</v>
      </c>
      <c r="BI281" s="47">
        <v>0</v>
      </c>
      <c r="BJ281" s="47">
        <f t="shared" si="261"/>
        <v>2.79</v>
      </c>
      <c r="BK281" s="22"/>
      <c r="BL281" s="47">
        <f t="shared" si="240"/>
        <v>0.9</v>
      </c>
      <c r="BM281" s="47">
        <f>AT281</f>
        <v>0.56025000000000003</v>
      </c>
      <c r="BN281" s="47">
        <f t="shared" si="230"/>
        <v>1.665</v>
      </c>
      <c r="BO281" s="47">
        <f>BB281</f>
        <v>3.8249999999999997</v>
      </c>
      <c r="BP281" s="47">
        <f t="shared" si="270"/>
        <v>1.665</v>
      </c>
      <c r="BQ281" s="47">
        <f>BA281</f>
        <v>0.10799999999999998</v>
      </c>
      <c r="BR281" s="47">
        <v>0.27</v>
      </c>
      <c r="BS281" s="47">
        <f>AW281</f>
        <v>9.46875</v>
      </c>
      <c r="BT281" s="47">
        <f t="shared" si="267"/>
        <v>0</v>
      </c>
      <c r="BU281" s="47">
        <f t="shared" si="269"/>
        <v>22.905000000000001</v>
      </c>
      <c r="BV281" s="47">
        <f t="shared" si="214"/>
        <v>0.495</v>
      </c>
      <c r="BW281" s="47">
        <f t="shared" si="268"/>
        <v>0.67499999999999993</v>
      </c>
      <c r="BX281" s="47">
        <f t="shared" si="235"/>
        <v>3.8035714285714288</v>
      </c>
      <c r="BY281" s="47">
        <f t="shared" si="262"/>
        <v>9.09</v>
      </c>
      <c r="BZ281" s="47">
        <f t="shared" si="217"/>
        <v>2.79</v>
      </c>
      <c r="CA281" s="47">
        <f t="shared" si="266"/>
        <v>7.331288343558283</v>
      </c>
      <c r="CB281" s="47">
        <f t="shared" si="263"/>
        <v>9.46875</v>
      </c>
      <c r="CC281" s="47">
        <v>0.04</v>
      </c>
      <c r="CD281" s="47">
        <v>8.9999999999999993E-3</v>
      </c>
      <c r="CE281" s="47">
        <v>8.0000000000000002E-3</v>
      </c>
      <c r="CF281" s="47">
        <f t="shared" si="264"/>
        <v>0.10890000000000001</v>
      </c>
      <c r="CG281" s="47">
        <f t="shared" si="224"/>
        <v>2.3952095808383236</v>
      </c>
      <c r="CH281" s="47">
        <f t="shared" si="265"/>
        <v>4.5279601539506453</v>
      </c>
      <c r="CI281" s="47">
        <v>0.6</v>
      </c>
      <c r="CJ281" s="46"/>
      <c r="CK281" s="47">
        <f t="shared" si="271"/>
        <v>1.0604332084871295</v>
      </c>
      <c r="CL281" s="46"/>
      <c r="CM281" s="46">
        <f t="shared" si="272"/>
        <v>0.235651824108251</v>
      </c>
      <c r="CN281" s="22"/>
    </row>
    <row r="282" spans="1:92">
      <c r="A282" s="42">
        <v>1586</v>
      </c>
      <c r="B282" s="22"/>
      <c r="C282" s="34">
        <v>16.940000000000001</v>
      </c>
      <c r="D282" s="34">
        <v>28</v>
      </c>
      <c r="E282" s="47">
        <f t="shared" si="273"/>
        <v>16</v>
      </c>
      <c r="F282" s="34">
        <v>12.71</v>
      </c>
      <c r="G282" s="34">
        <v>10.01</v>
      </c>
      <c r="H282" s="34">
        <v>4.95</v>
      </c>
      <c r="I282" s="34">
        <v>0.37</v>
      </c>
      <c r="J282" s="34">
        <v>0.36</v>
      </c>
      <c r="K282" s="22"/>
      <c r="L282" s="22"/>
      <c r="M282" s="22"/>
      <c r="N282" s="22"/>
      <c r="O282" s="34">
        <v>5.09</v>
      </c>
      <c r="P282" s="34">
        <v>2.11</v>
      </c>
      <c r="Q282" s="22"/>
      <c r="R282" s="22"/>
      <c r="S282" s="34">
        <v>0.125</v>
      </c>
      <c r="T282" s="34">
        <v>1.05</v>
      </c>
      <c r="U282" s="34">
        <v>1.25</v>
      </c>
      <c r="V282" s="34">
        <v>0.21</v>
      </c>
      <c r="W282" s="34">
        <v>1.99</v>
      </c>
      <c r="X282" s="22"/>
      <c r="Y282" s="34">
        <v>2.27</v>
      </c>
      <c r="Z282" s="22"/>
      <c r="AA282" s="34">
        <v>0.11</v>
      </c>
      <c r="AB282" s="34">
        <v>10.87</v>
      </c>
      <c r="AC282" s="34">
        <v>8.51</v>
      </c>
      <c r="AD282" s="34">
        <v>2.02</v>
      </c>
      <c r="AE282" s="34">
        <v>0.62</v>
      </c>
      <c r="AF282" s="34"/>
      <c r="AG282" s="47">
        <f t="shared" si="238"/>
        <v>0.76230000000000009</v>
      </c>
      <c r="AH282" s="47">
        <f t="shared" si="228"/>
        <v>0.57195000000000007</v>
      </c>
      <c r="AI282" s="47">
        <f t="shared" si="229"/>
        <v>0.45045000000000002</v>
      </c>
      <c r="AJ282" s="47">
        <f t="shared" si="241"/>
        <v>0.22275000000000003</v>
      </c>
      <c r="AK282" s="47">
        <f t="shared" si="239"/>
        <v>1.26</v>
      </c>
      <c r="AL282" s="47">
        <f t="shared" si="274"/>
        <v>0.72</v>
      </c>
      <c r="AM282" s="47">
        <f t="shared" si="216"/>
        <v>48.914999999999999</v>
      </c>
      <c r="AN282" s="47">
        <f t="shared" si="216"/>
        <v>38.295000000000002</v>
      </c>
      <c r="AO282" s="47">
        <f t="shared" si="216"/>
        <v>9.09</v>
      </c>
      <c r="AP282" s="47">
        <f t="shared" si="242"/>
        <v>1.665</v>
      </c>
      <c r="AQ282" s="47">
        <f t="shared" si="243"/>
        <v>1.6199999999999999</v>
      </c>
      <c r="AR282" s="47">
        <f t="shared" si="244"/>
        <v>0</v>
      </c>
      <c r="AS282" s="47">
        <f t="shared" si="245"/>
        <v>0</v>
      </c>
      <c r="AT282" s="47">
        <f t="shared" si="246"/>
        <v>0</v>
      </c>
      <c r="AU282" s="47">
        <f t="shared" si="247"/>
        <v>0</v>
      </c>
      <c r="AV282" s="47">
        <f t="shared" si="248"/>
        <v>22.905000000000001</v>
      </c>
      <c r="AW282" s="47">
        <f t="shared" si="249"/>
        <v>9.890625</v>
      </c>
      <c r="AX282" s="47">
        <f t="shared" si="250"/>
        <v>0</v>
      </c>
      <c r="AY282" s="47">
        <f t="shared" si="251"/>
        <v>2.6999999999999997</v>
      </c>
      <c r="AZ282" s="47">
        <f t="shared" si="252"/>
        <v>0.5625</v>
      </c>
      <c r="BA282" s="47">
        <f t="shared" si="253"/>
        <v>4.7250000000000007E-2</v>
      </c>
      <c r="BB282" s="47">
        <f t="shared" si="254"/>
        <v>5.625</v>
      </c>
      <c r="BC282" s="47">
        <f t="shared" si="255"/>
        <v>0.94499999999999995</v>
      </c>
      <c r="BD282" s="47">
        <f t="shared" si="256"/>
        <v>8.9550000000000001</v>
      </c>
      <c r="BE282" s="47">
        <f t="shared" si="257"/>
        <v>0</v>
      </c>
      <c r="BF282" s="47">
        <f t="shared" si="258"/>
        <v>0.10215</v>
      </c>
      <c r="BG282" s="47">
        <f t="shared" si="259"/>
        <v>0</v>
      </c>
      <c r="BH282" s="47">
        <f t="shared" si="260"/>
        <v>0.495</v>
      </c>
      <c r="BI282" s="47">
        <v>0</v>
      </c>
      <c r="BJ282" s="47">
        <f t="shared" si="261"/>
        <v>2.79</v>
      </c>
      <c r="BK282" s="22"/>
      <c r="BL282" s="47">
        <f t="shared" si="240"/>
        <v>1.26</v>
      </c>
      <c r="BM282" s="47">
        <v>0.7</v>
      </c>
      <c r="BN282" s="47">
        <f t="shared" si="230"/>
        <v>1.665</v>
      </c>
      <c r="BO282" s="47">
        <f>BB282</f>
        <v>5.625</v>
      </c>
      <c r="BP282" s="47">
        <f t="shared" si="270"/>
        <v>1.665</v>
      </c>
      <c r="BQ282" s="47">
        <f>BA282</f>
        <v>4.7250000000000007E-2</v>
      </c>
      <c r="BR282" s="47">
        <v>0.27</v>
      </c>
      <c r="BS282" s="47">
        <f>AW282</f>
        <v>9.890625</v>
      </c>
      <c r="BT282" s="47">
        <f t="shared" si="267"/>
        <v>0</v>
      </c>
      <c r="BU282" s="47">
        <f t="shared" si="269"/>
        <v>22.905000000000001</v>
      </c>
      <c r="BV282" s="47">
        <f t="shared" si="214"/>
        <v>0.495</v>
      </c>
      <c r="BW282" s="47">
        <f t="shared" si="268"/>
        <v>0.94499999999999995</v>
      </c>
      <c r="BX282" s="47">
        <f t="shared" si="235"/>
        <v>3.8182142857142862</v>
      </c>
      <c r="BY282" s="47">
        <f t="shared" si="262"/>
        <v>9.09</v>
      </c>
      <c r="BZ282" s="47">
        <f t="shared" si="217"/>
        <v>2.79</v>
      </c>
      <c r="CA282" s="47">
        <f t="shared" si="266"/>
        <v>7.4205862304021819</v>
      </c>
      <c r="CB282" s="47">
        <f t="shared" si="263"/>
        <v>9.890625</v>
      </c>
      <c r="CC282" s="47">
        <v>0.04</v>
      </c>
      <c r="CD282" s="47">
        <f>BD282/1000</f>
        <v>8.9549999999999994E-3</v>
      </c>
      <c r="CE282" s="47">
        <v>8.0000000000000002E-3</v>
      </c>
      <c r="CF282" s="47">
        <f t="shared" si="264"/>
        <v>0.10215</v>
      </c>
      <c r="CG282" s="47">
        <f t="shared" si="224"/>
        <v>2.3952095808383236</v>
      </c>
      <c r="CH282" s="47">
        <f t="shared" si="265"/>
        <v>4.5279601539506453</v>
      </c>
      <c r="CI282" s="47">
        <v>0.6</v>
      </c>
      <c r="CJ282" s="46"/>
      <c r="CK282" s="47">
        <f t="shared" si="271"/>
        <v>1.2541072486296101</v>
      </c>
      <c r="CL282" s="46"/>
      <c r="CM282" s="46">
        <f t="shared" si="272"/>
        <v>0.27869049969546889</v>
      </c>
      <c r="CN282" s="22"/>
    </row>
    <row r="283" spans="1:92">
      <c r="A283" s="42">
        <v>1587</v>
      </c>
      <c r="B283" s="22"/>
      <c r="C283" s="34">
        <v>11.93</v>
      </c>
      <c r="D283" s="34">
        <v>20</v>
      </c>
      <c r="E283" s="47">
        <f t="shared" si="273"/>
        <v>11.428571428571429</v>
      </c>
      <c r="F283" s="34">
        <v>10.01</v>
      </c>
      <c r="G283" s="34">
        <v>7.7</v>
      </c>
      <c r="H283" s="34">
        <v>4.62</v>
      </c>
      <c r="I283" s="34">
        <v>0.37</v>
      </c>
      <c r="J283" s="34">
        <v>0.36</v>
      </c>
      <c r="K283" s="22"/>
      <c r="L283" s="22"/>
      <c r="M283" s="22"/>
      <c r="N283" s="22"/>
      <c r="O283" s="34">
        <v>5.09</v>
      </c>
      <c r="P283" s="22"/>
      <c r="Q283" s="22"/>
      <c r="R283" s="34">
        <v>0.45</v>
      </c>
      <c r="S283" s="22"/>
      <c r="T283" s="34">
        <v>1.5</v>
      </c>
      <c r="U283" s="22"/>
      <c r="V283" s="22"/>
      <c r="W283" s="34">
        <v>2.3199999999999998</v>
      </c>
      <c r="X283" s="34">
        <v>1.89</v>
      </c>
      <c r="Y283" s="22"/>
      <c r="Z283" s="22"/>
      <c r="AA283" s="34">
        <v>0.11</v>
      </c>
      <c r="AB283" s="34">
        <v>10.87</v>
      </c>
      <c r="AC283" s="34">
        <v>8.51</v>
      </c>
      <c r="AD283" s="34">
        <v>2.02</v>
      </c>
      <c r="AE283" s="34">
        <v>0.62</v>
      </c>
      <c r="AF283" s="34"/>
      <c r="AG283" s="47">
        <f t="shared" si="238"/>
        <v>0.53685000000000005</v>
      </c>
      <c r="AH283" s="47">
        <f t="shared" si="228"/>
        <v>0.45045000000000002</v>
      </c>
      <c r="AI283" s="47">
        <f t="shared" si="229"/>
        <v>0.34649999999999997</v>
      </c>
      <c r="AJ283" s="47">
        <f t="shared" si="241"/>
        <v>0.2079</v>
      </c>
      <c r="AK283" s="47">
        <f t="shared" si="239"/>
        <v>0.9</v>
      </c>
      <c r="AL283" s="47">
        <f t="shared" si="274"/>
        <v>0.51428571428571435</v>
      </c>
      <c r="AM283" s="47">
        <f t="shared" si="216"/>
        <v>48.914999999999999</v>
      </c>
      <c r="AN283" s="47">
        <f t="shared" si="216"/>
        <v>38.295000000000002</v>
      </c>
      <c r="AO283" s="47">
        <f t="shared" si="216"/>
        <v>9.09</v>
      </c>
      <c r="AP283" s="47">
        <f t="shared" si="242"/>
        <v>1.665</v>
      </c>
      <c r="AQ283" s="47">
        <f t="shared" si="243"/>
        <v>1.6199999999999999</v>
      </c>
      <c r="AR283" s="47">
        <f t="shared" si="244"/>
        <v>0</v>
      </c>
      <c r="AS283" s="47">
        <f t="shared" si="245"/>
        <v>0</v>
      </c>
      <c r="AT283" s="47">
        <f t="shared" si="246"/>
        <v>0</v>
      </c>
      <c r="AU283" s="47">
        <f t="shared" si="247"/>
        <v>0</v>
      </c>
      <c r="AV283" s="47">
        <f t="shared" si="248"/>
        <v>22.905000000000001</v>
      </c>
      <c r="AW283" s="47">
        <f t="shared" si="249"/>
        <v>0</v>
      </c>
      <c r="AX283" s="47">
        <f t="shared" si="250"/>
        <v>0</v>
      </c>
      <c r="AY283" s="47">
        <f t="shared" si="251"/>
        <v>2.6999999999999997</v>
      </c>
      <c r="AZ283" s="47">
        <f t="shared" si="252"/>
        <v>0</v>
      </c>
      <c r="BA283" s="47">
        <f t="shared" si="253"/>
        <v>6.7500000000000004E-2</v>
      </c>
      <c r="BB283" s="47">
        <f t="shared" si="254"/>
        <v>0</v>
      </c>
      <c r="BC283" s="47">
        <f t="shared" si="255"/>
        <v>0</v>
      </c>
      <c r="BD283" s="47">
        <f t="shared" si="256"/>
        <v>10.44</v>
      </c>
      <c r="BE283" s="47">
        <f t="shared" si="257"/>
        <v>8.504999999999999</v>
      </c>
      <c r="BF283" s="47">
        <f t="shared" si="258"/>
        <v>0</v>
      </c>
      <c r="BG283" s="47">
        <f t="shared" si="259"/>
        <v>0</v>
      </c>
      <c r="BH283" s="47">
        <f t="shared" si="260"/>
        <v>0.495</v>
      </c>
      <c r="BI283" s="47">
        <v>0</v>
      </c>
      <c r="BJ283" s="47">
        <f t="shared" si="261"/>
        <v>2.79</v>
      </c>
      <c r="BK283" s="22"/>
      <c r="BL283" s="47">
        <f t="shared" si="240"/>
        <v>0.9</v>
      </c>
      <c r="BM283" s="47">
        <v>0.7</v>
      </c>
      <c r="BN283" s="47">
        <f t="shared" si="230"/>
        <v>1.665</v>
      </c>
      <c r="BO283" s="47">
        <v>4.2</v>
      </c>
      <c r="BP283" s="47">
        <f t="shared" ref="BP283:BP321" si="275">AY283</f>
        <v>2.6999999999999997</v>
      </c>
      <c r="BQ283" s="47">
        <f>BA283</f>
        <v>6.7500000000000004E-2</v>
      </c>
      <c r="BR283" s="47">
        <v>0.27</v>
      </c>
      <c r="BS283" s="47">
        <v>9.6999999999999993</v>
      </c>
      <c r="BT283" s="47">
        <f t="shared" si="267"/>
        <v>0</v>
      </c>
      <c r="BU283" s="47">
        <f t="shared" si="269"/>
        <v>22.905000000000001</v>
      </c>
      <c r="BV283" s="47">
        <f t="shared" si="214"/>
        <v>0.495</v>
      </c>
      <c r="BW283" s="47">
        <f t="shared" si="268"/>
        <v>0</v>
      </c>
      <c r="BX283" s="47">
        <f t="shared" si="235"/>
        <v>3.8328571428571432</v>
      </c>
      <c r="BY283" s="47">
        <f t="shared" si="262"/>
        <v>9.09</v>
      </c>
      <c r="BZ283" s="47">
        <f t="shared" si="217"/>
        <v>2.79</v>
      </c>
      <c r="CA283" s="47">
        <f t="shared" si="266"/>
        <v>7.5098841172460808</v>
      </c>
      <c r="CB283" s="47">
        <f t="shared" si="263"/>
        <v>9.6999999999999993</v>
      </c>
      <c r="CC283" s="47">
        <v>0.04</v>
      </c>
      <c r="CD283" s="47">
        <f>BD283/1000</f>
        <v>1.044E-2</v>
      </c>
      <c r="CE283" s="47">
        <f>BE283/1000</f>
        <v>8.5049999999999987E-3</v>
      </c>
      <c r="CF283" s="47">
        <f t="shared" si="264"/>
        <v>0</v>
      </c>
      <c r="CG283" s="47">
        <f t="shared" si="224"/>
        <v>2.5464071856287425</v>
      </c>
      <c r="CH283" s="47">
        <f t="shared" si="265"/>
        <v>4.5279601539506453</v>
      </c>
      <c r="CI283" s="47">
        <v>0.6</v>
      </c>
      <c r="CJ283" s="46"/>
      <c r="CK283" s="47">
        <f t="shared" si="271"/>
        <v>1.0951181267164438</v>
      </c>
      <c r="CL283" s="46"/>
      <c r="CM283" s="46">
        <f t="shared" si="272"/>
        <v>0.24335958371476529</v>
      </c>
      <c r="CN283" s="22"/>
    </row>
    <row r="284" spans="1:92">
      <c r="A284" s="42">
        <v>1588</v>
      </c>
      <c r="B284" s="22"/>
      <c r="C284" s="34">
        <v>11.93</v>
      </c>
      <c r="D284" s="34">
        <v>20</v>
      </c>
      <c r="E284" s="47">
        <f t="shared" si="273"/>
        <v>11.428571428571429</v>
      </c>
      <c r="F284" s="34">
        <v>11.55</v>
      </c>
      <c r="G284" s="34">
        <v>10.01</v>
      </c>
      <c r="H284" s="34">
        <v>4.95</v>
      </c>
      <c r="I284" s="34">
        <v>0.37</v>
      </c>
      <c r="J284" s="34">
        <v>0.36</v>
      </c>
      <c r="K284" s="22"/>
      <c r="L284" s="22"/>
      <c r="M284" s="22"/>
      <c r="N284" s="22"/>
      <c r="O284" s="34">
        <v>5.09</v>
      </c>
      <c r="P284" s="22"/>
      <c r="Q284" s="22"/>
      <c r="R284" s="22"/>
      <c r="S284" s="22"/>
      <c r="T284" s="22"/>
      <c r="U284" s="22"/>
      <c r="V284" s="34">
        <v>0.44</v>
      </c>
      <c r="W284" s="22"/>
      <c r="X284" s="22"/>
      <c r="Y284" s="34">
        <v>2.33</v>
      </c>
      <c r="Z284" s="22"/>
      <c r="AA284" s="34">
        <v>0.11</v>
      </c>
      <c r="AB284" s="34">
        <v>10.87</v>
      </c>
      <c r="AC284" s="34">
        <v>8.51</v>
      </c>
      <c r="AD284" s="34">
        <v>2.02</v>
      </c>
      <c r="AE284" s="34">
        <v>0.62</v>
      </c>
      <c r="AF284" s="34"/>
      <c r="AG284" s="47">
        <f t="shared" si="238"/>
        <v>0.53685000000000005</v>
      </c>
      <c r="AH284" s="47">
        <f t="shared" si="228"/>
        <v>0.51975000000000005</v>
      </c>
      <c r="AI284" s="47">
        <f t="shared" si="229"/>
        <v>0.45045000000000002</v>
      </c>
      <c r="AJ284" s="47">
        <f t="shared" si="241"/>
        <v>0.22275000000000003</v>
      </c>
      <c r="AK284" s="47">
        <f t="shared" si="239"/>
        <v>0.9</v>
      </c>
      <c r="AL284" s="47">
        <f t="shared" si="274"/>
        <v>0.51428571428571435</v>
      </c>
      <c r="AM284" s="47">
        <f t="shared" si="216"/>
        <v>48.914999999999999</v>
      </c>
      <c r="AN284" s="47">
        <f t="shared" si="216"/>
        <v>38.295000000000002</v>
      </c>
      <c r="AO284" s="47">
        <f t="shared" si="216"/>
        <v>9.09</v>
      </c>
      <c r="AP284" s="47">
        <f t="shared" si="242"/>
        <v>1.665</v>
      </c>
      <c r="AQ284" s="47">
        <f t="shared" si="243"/>
        <v>1.6199999999999999</v>
      </c>
      <c r="AR284" s="47">
        <f t="shared" si="244"/>
        <v>0</v>
      </c>
      <c r="AS284" s="47">
        <f t="shared" si="245"/>
        <v>0</v>
      </c>
      <c r="AT284" s="47">
        <f t="shared" si="246"/>
        <v>0</v>
      </c>
      <c r="AU284" s="47">
        <f t="shared" si="247"/>
        <v>0</v>
      </c>
      <c r="AV284" s="47">
        <f t="shared" si="248"/>
        <v>22.905000000000001</v>
      </c>
      <c r="AW284" s="47">
        <f t="shared" si="249"/>
        <v>0</v>
      </c>
      <c r="AX284" s="47">
        <f t="shared" si="250"/>
        <v>0</v>
      </c>
      <c r="AY284" s="47">
        <f t="shared" si="251"/>
        <v>2.6999999999999997</v>
      </c>
      <c r="AZ284" s="47">
        <f t="shared" si="252"/>
        <v>0</v>
      </c>
      <c r="BA284" s="47">
        <f t="shared" si="253"/>
        <v>0</v>
      </c>
      <c r="BB284" s="47">
        <f t="shared" si="254"/>
        <v>0</v>
      </c>
      <c r="BC284" s="47">
        <f t="shared" si="255"/>
        <v>1.98</v>
      </c>
      <c r="BD284" s="47">
        <f t="shared" si="256"/>
        <v>0</v>
      </c>
      <c r="BE284" s="47">
        <f t="shared" si="257"/>
        <v>0</v>
      </c>
      <c r="BF284" s="47">
        <f t="shared" si="258"/>
        <v>0.10485</v>
      </c>
      <c r="BG284" s="47">
        <f t="shared" si="259"/>
        <v>0</v>
      </c>
      <c r="BH284" s="47">
        <f t="shared" si="260"/>
        <v>0.495</v>
      </c>
      <c r="BI284" s="47">
        <v>0</v>
      </c>
      <c r="BJ284" s="47">
        <f t="shared" si="261"/>
        <v>2.79</v>
      </c>
      <c r="BK284" s="22"/>
      <c r="BL284" s="47">
        <f t="shared" si="240"/>
        <v>0.9</v>
      </c>
      <c r="BM284" s="47">
        <v>0.7</v>
      </c>
      <c r="BN284" s="47">
        <f t="shared" si="230"/>
        <v>1.665</v>
      </c>
      <c r="BO284" s="47">
        <v>4.2</v>
      </c>
      <c r="BP284" s="47">
        <f t="shared" si="275"/>
        <v>2.6999999999999997</v>
      </c>
      <c r="BQ284" s="47">
        <v>6.7500000000000004E-2</v>
      </c>
      <c r="BR284" s="47">
        <v>0.27</v>
      </c>
      <c r="BS284" s="47">
        <v>9.6999999999999993</v>
      </c>
      <c r="BT284" s="47">
        <f t="shared" si="267"/>
        <v>0</v>
      </c>
      <c r="BU284" s="47">
        <f t="shared" si="269"/>
        <v>22.905000000000001</v>
      </c>
      <c r="BV284" s="47">
        <f t="shared" si="214"/>
        <v>0.495</v>
      </c>
      <c r="BW284" s="47">
        <f t="shared" si="268"/>
        <v>1.98</v>
      </c>
      <c r="BX284" s="47">
        <f t="shared" si="235"/>
        <v>3.8475000000000001</v>
      </c>
      <c r="BY284" s="47">
        <f t="shared" si="262"/>
        <v>9.09</v>
      </c>
      <c r="BZ284" s="47">
        <f t="shared" si="217"/>
        <v>2.79</v>
      </c>
      <c r="CA284" s="47">
        <f t="shared" si="266"/>
        <v>7.5991820040899807</v>
      </c>
      <c r="CB284" s="47">
        <f t="shared" si="263"/>
        <v>9.6999999999999993</v>
      </c>
      <c r="CC284" s="47">
        <v>0.04</v>
      </c>
      <c r="CD284" s="47">
        <v>1.0500000000000001E-2</v>
      </c>
      <c r="CE284" s="47">
        <v>9.1999999999999998E-3</v>
      </c>
      <c r="CF284" s="47">
        <f t="shared" si="264"/>
        <v>0.10485</v>
      </c>
      <c r="CG284" s="47">
        <f t="shared" si="224"/>
        <v>2.7544910179640718</v>
      </c>
      <c r="CH284" s="47">
        <f t="shared" si="265"/>
        <v>4.5279601539506453</v>
      </c>
      <c r="CI284" s="47">
        <v>0.6</v>
      </c>
      <c r="CJ284" s="46"/>
      <c r="CK284" s="47">
        <f t="shared" si="271"/>
        <v>1.0982771264350997</v>
      </c>
      <c r="CL284" s="46"/>
      <c r="CM284" s="46">
        <f t="shared" si="272"/>
        <v>0.24406158365224437</v>
      </c>
      <c r="CN284" s="22"/>
    </row>
    <row r="285" spans="1:92">
      <c r="A285" s="42">
        <v>1589</v>
      </c>
      <c r="B285" s="22"/>
      <c r="C285" s="34">
        <v>13.09</v>
      </c>
      <c r="D285" s="34">
        <v>23</v>
      </c>
      <c r="E285" s="47">
        <f t="shared" si="273"/>
        <v>13.142857142857142</v>
      </c>
      <c r="F285" s="34">
        <v>11.17</v>
      </c>
      <c r="G285" s="34">
        <v>8.4700000000000006</v>
      </c>
      <c r="H285" s="34">
        <v>4.62</v>
      </c>
      <c r="I285" s="34">
        <v>0.37</v>
      </c>
      <c r="J285" s="34">
        <v>0.36</v>
      </c>
      <c r="K285" s="22"/>
      <c r="L285" s="22"/>
      <c r="M285" s="34">
        <v>18.48</v>
      </c>
      <c r="N285" s="22"/>
      <c r="O285" s="34">
        <v>5.09</v>
      </c>
      <c r="P285" s="22"/>
      <c r="Q285" s="34">
        <v>0.69</v>
      </c>
      <c r="R285" s="22"/>
      <c r="S285" s="22"/>
      <c r="T285" s="22"/>
      <c r="U285" s="34">
        <v>0.75</v>
      </c>
      <c r="V285" s="34">
        <v>0.59</v>
      </c>
      <c r="W285" s="34">
        <v>2.4700000000000002</v>
      </c>
      <c r="X285" s="22"/>
      <c r="Y285" s="34">
        <v>2.7</v>
      </c>
      <c r="Z285" s="22"/>
      <c r="AA285" s="34">
        <v>0.11</v>
      </c>
      <c r="AB285" s="34">
        <v>10.87</v>
      </c>
      <c r="AC285" s="34">
        <v>8.51</v>
      </c>
      <c r="AD285" s="34">
        <v>2.02</v>
      </c>
      <c r="AE285" s="34">
        <v>0.62</v>
      </c>
      <c r="AF285" s="34"/>
      <c r="AG285" s="47">
        <f t="shared" si="238"/>
        <v>0.58904999999999996</v>
      </c>
      <c r="AH285" s="47">
        <f t="shared" si="228"/>
        <v>0.50265000000000004</v>
      </c>
      <c r="AI285" s="47">
        <f t="shared" si="229"/>
        <v>0.38115000000000004</v>
      </c>
      <c r="AJ285" s="47">
        <f t="shared" si="241"/>
        <v>0.2079</v>
      </c>
      <c r="AK285" s="47">
        <f t="shared" si="239"/>
        <v>1.0349999999999999</v>
      </c>
      <c r="AL285" s="47">
        <f t="shared" si="274"/>
        <v>0.59142857142857141</v>
      </c>
      <c r="AM285" s="47">
        <f t="shared" si="216"/>
        <v>48.914999999999999</v>
      </c>
      <c r="AN285" s="47">
        <f t="shared" si="216"/>
        <v>38.295000000000002</v>
      </c>
      <c r="AO285" s="47">
        <f t="shared" si="216"/>
        <v>9.09</v>
      </c>
      <c r="AP285" s="47">
        <f t="shared" si="242"/>
        <v>1.665</v>
      </c>
      <c r="AQ285" s="47">
        <f t="shared" si="243"/>
        <v>1.6199999999999999</v>
      </c>
      <c r="AR285" s="47">
        <f t="shared" si="244"/>
        <v>0</v>
      </c>
      <c r="AS285" s="47">
        <f t="shared" si="245"/>
        <v>0</v>
      </c>
      <c r="AT285" s="47">
        <f t="shared" si="246"/>
        <v>0.83160000000000001</v>
      </c>
      <c r="AU285" s="47">
        <f t="shared" si="247"/>
        <v>0</v>
      </c>
      <c r="AV285" s="47">
        <f t="shared" si="248"/>
        <v>22.905000000000001</v>
      </c>
      <c r="AW285" s="47">
        <f t="shared" si="249"/>
        <v>0</v>
      </c>
      <c r="AX285" s="47">
        <f t="shared" si="250"/>
        <v>3.1049999999999995</v>
      </c>
      <c r="AY285" s="47">
        <f t="shared" si="251"/>
        <v>2.6999999999999997</v>
      </c>
      <c r="AZ285" s="47">
        <f t="shared" si="252"/>
        <v>0</v>
      </c>
      <c r="BA285" s="47">
        <f t="shared" si="253"/>
        <v>0</v>
      </c>
      <c r="BB285" s="47">
        <f t="shared" si="254"/>
        <v>3.375</v>
      </c>
      <c r="BC285" s="47">
        <f t="shared" si="255"/>
        <v>2.6549999999999998</v>
      </c>
      <c r="BD285" s="47">
        <f t="shared" si="256"/>
        <v>11.115</v>
      </c>
      <c r="BE285" s="47">
        <f t="shared" si="257"/>
        <v>0</v>
      </c>
      <c r="BF285" s="47">
        <f t="shared" si="258"/>
        <v>0.1215</v>
      </c>
      <c r="BG285" s="47">
        <f t="shared" si="259"/>
        <v>0</v>
      </c>
      <c r="BH285" s="47">
        <f t="shared" si="260"/>
        <v>0.495</v>
      </c>
      <c r="BI285" s="47">
        <v>0</v>
      </c>
      <c r="BJ285" s="47">
        <f t="shared" si="261"/>
        <v>2.79</v>
      </c>
      <c r="BK285" s="22"/>
      <c r="BL285" s="47">
        <f t="shared" si="240"/>
        <v>1.0349999999999999</v>
      </c>
      <c r="BM285" s="47">
        <f>AT285</f>
        <v>0.83160000000000001</v>
      </c>
      <c r="BN285" s="47">
        <f t="shared" si="230"/>
        <v>1.665</v>
      </c>
      <c r="BO285" s="47">
        <f>BB285</f>
        <v>3.375</v>
      </c>
      <c r="BP285" s="47">
        <f t="shared" si="275"/>
        <v>2.6999999999999997</v>
      </c>
      <c r="BQ285" s="47">
        <v>6.7500000000000004E-2</v>
      </c>
      <c r="BR285" s="47">
        <v>0.27</v>
      </c>
      <c r="BS285" s="47">
        <v>9.6999999999999993</v>
      </c>
      <c r="BT285" s="47">
        <f t="shared" si="267"/>
        <v>0</v>
      </c>
      <c r="BU285" s="47">
        <f t="shared" si="269"/>
        <v>22.905000000000001</v>
      </c>
      <c r="BV285" s="47">
        <f t="shared" si="214"/>
        <v>0.495</v>
      </c>
      <c r="BW285" s="47">
        <f t="shared" si="268"/>
        <v>2.6549999999999998</v>
      </c>
      <c r="BX285" s="47">
        <f t="shared" si="235"/>
        <v>3.8621428571428575</v>
      </c>
      <c r="BY285" s="47">
        <f t="shared" si="262"/>
        <v>9.09</v>
      </c>
      <c r="BZ285" s="47">
        <f t="shared" si="217"/>
        <v>2.79</v>
      </c>
      <c r="CA285" s="47">
        <f t="shared" si="266"/>
        <v>7.6884798909338796</v>
      </c>
      <c r="CB285" s="47">
        <f t="shared" si="263"/>
        <v>9.6999999999999993</v>
      </c>
      <c r="CC285" s="47">
        <v>0.04</v>
      </c>
      <c r="CD285" s="47">
        <f>BD285/1000</f>
        <v>1.1115E-2</v>
      </c>
      <c r="CE285" s="47">
        <v>9.1999999999999998E-3</v>
      </c>
      <c r="CF285" s="47">
        <f t="shared" si="264"/>
        <v>0.1215</v>
      </c>
      <c r="CG285" s="47">
        <f t="shared" si="224"/>
        <v>2.7544910179640718</v>
      </c>
      <c r="CH285" s="47">
        <f t="shared" si="265"/>
        <v>4.5279601539506453</v>
      </c>
      <c r="CI285" s="47">
        <v>0.6</v>
      </c>
      <c r="CJ285" s="46"/>
      <c r="CK285" s="47">
        <f t="shared" si="271"/>
        <v>1.1643015351578079</v>
      </c>
      <c r="CL285" s="46"/>
      <c r="CM285" s="46">
        <f t="shared" si="272"/>
        <v>0.25873367447951284</v>
      </c>
      <c r="CN285" s="22"/>
    </row>
    <row r="286" spans="1:92">
      <c r="A286" s="42">
        <v>1590</v>
      </c>
      <c r="B286" s="22"/>
      <c r="C286" s="34">
        <v>11.98</v>
      </c>
      <c r="D286" s="34">
        <v>20</v>
      </c>
      <c r="E286" s="47">
        <f t="shared" si="273"/>
        <v>11.428571428571429</v>
      </c>
      <c r="F286" s="34">
        <v>8.23</v>
      </c>
      <c r="G286" s="34">
        <v>7.85</v>
      </c>
      <c r="H286" s="34">
        <v>4.8</v>
      </c>
      <c r="I286" s="34">
        <v>0.37</v>
      </c>
      <c r="J286" s="34">
        <v>0.36</v>
      </c>
      <c r="K286" s="22"/>
      <c r="L286" s="22"/>
      <c r="M286" s="34">
        <v>13.46</v>
      </c>
      <c r="N286" s="22"/>
      <c r="O286" s="34">
        <v>5.09</v>
      </c>
      <c r="P286" s="22"/>
      <c r="Q286" s="34">
        <v>0.68</v>
      </c>
      <c r="R286" s="22"/>
      <c r="S286" s="22"/>
      <c r="T286" s="34">
        <v>1.47</v>
      </c>
      <c r="U286" s="34">
        <v>0.92</v>
      </c>
      <c r="V286" s="22"/>
      <c r="W286" s="34">
        <v>2.39</v>
      </c>
      <c r="X286" s="34">
        <v>2.1800000000000002</v>
      </c>
      <c r="Y286" s="34">
        <v>2.46</v>
      </c>
      <c r="Z286" s="22"/>
      <c r="AA286" s="34">
        <v>0.11</v>
      </c>
      <c r="AB286" s="34">
        <v>10.87</v>
      </c>
      <c r="AC286" s="34">
        <v>8.51</v>
      </c>
      <c r="AD286" s="34">
        <v>2.02</v>
      </c>
      <c r="AE286" s="34">
        <v>0.62</v>
      </c>
      <c r="AF286" s="34"/>
      <c r="AG286" s="47">
        <f t="shared" si="238"/>
        <v>0.53910000000000002</v>
      </c>
      <c r="AH286" s="47">
        <f t="shared" si="228"/>
        <v>0.37035000000000001</v>
      </c>
      <c r="AI286" s="47">
        <f t="shared" si="229"/>
        <v>0.35324999999999995</v>
      </c>
      <c r="AJ286" s="47">
        <f t="shared" si="241"/>
        <v>0.21599999999999997</v>
      </c>
      <c r="AK286" s="47">
        <f t="shared" si="239"/>
        <v>0.9</v>
      </c>
      <c r="AL286" s="47">
        <f t="shared" si="274"/>
        <v>0.51428571428571435</v>
      </c>
      <c r="AM286" s="47">
        <f t="shared" si="216"/>
        <v>48.914999999999999</v>
      </c>
      <c r="AN286" s="47">
        <f t="shared" si="216"/>
        <v>38.295000000000002</v>
      </c>
      <c r="AO286" s="47">
        <f t="shared" si="216"/>
        <v>9.09</v>
      </c>
      <c r="AP286" s="47">
        <f t="shared" si="242"/>
        <v>1.665</v>
      </c>
      <c r="AQ286" s="47">
        <f t="shared" si="243"/>
        <v>1.6199999999999999</v>
      </c>
      <c r="AR286" s="47">
        <f t="shared" si="244"/>
        <v>0</v>
      </c>
      <c r="AS286" s="47">
        <f t="shared" si="245"/>
        <v>0</v>
      </c>
      <c r="AT286" s="47">
        <f t="shared" si="246"/>
        <v>0.60570000000000013</v>
      </c>
      <c r="AU286" s="47">
        <f t="shared" si="247"/>
        <v>0</v>
      </c>
      <c r="AV286" s="47">
        <f t="shared" si="248"/>
        <v>22.905000000000001</v>
      </c>
      <c r="AW286" s="47">
        <f t="shared" si="249"/>
        <v>0</v>
      </c>
      <c r="AX286" s="47">
        <f t="shared" si="250"/>
        <v>3.06</v>
      </c>
      <c r="AY286" s="47">
        <f t="shared" si="251"/>
        <v>2.6999999999999997</v>
      </c>
      <c r="AZ286" s="47">
        <f t="shared" si="252"/>
        <v>0</v>
      </c>
      <c r="BA286" s="47">
        <f t="shared" si="253"/>
        <v>6.615E-2</v>
      </c>
      <c r="BB286" s="47">
        <f t="shared" si="254"/>
        <v>4.1400000000000006</v>
      </c>
      <c r="BC286" s="47">
        <f t="shared" si="255"/>
        <v>0</v>
      </c>
      <c r="BD286" s="47">
        <f t="shared" si="256"/>
        <v>10.755000000000001</v>
      </c>
      <c r="BE286" s="47">
        <f t="shared" si="257"/>
        <v>9.81</v>
      </c>
      <c r="BF286" s="47">
        <f t="shared" si="258"/>
        <v>0.11070000000000001</v>
      </c>
      <c r="BG286" s="47">
        <f t="shared" si="259"/>
        <v>0</v>
      </c>
      <c r="BH286" s="47">
        <f t="shared" si="260"/>
        <v>0.495</v>
      </c>
      <c r="BI286" s="47">
        <v>0</v>
      </c>
      <c r="BJ286" s="47">
        <f t="shared" si="261"/>
        <v>2.79</v>
      </c>
      <c r="BK286" s="22"/>
      <c r="BL286" s="47">
        <f t="shared" si="240"/>
        <v>0.9</v>
      </c>
      <c r="BM286" s="47">
        <f>AT286</f>
        <v>0.60570000000000013</v>
      </c>
      <c r="BN286" s="47">
        <f t="shared" si="230"/>
        <v>1.665</v>
      </c>
      <c r="BO286" s="47">
        <f>BB286</f>
        <v>4.1400000000000006</v>
      </c>
      <c r="BP286" s="47">
        <f t="shared" si="275"/>
        <v>2.6999999999999997</v>
      </c>
      <c r="BQ286" s="47">
        <f>BA286</f>
        <v>6.615E-2</v>
      </c>
      <c r="BR286" s="47">
        <v>0.27</v>
      </c>
      <c r="BS286" s="47">
        <v>9.6999999999999993</v>
      </c>
      <c r="BT286" s="47">
        <f t="shared" si="267"/>
        <v>0</v>
      </c>
      <c r="BU286" s="47">
        <f t="shared" si="269"/>
        <v>22.905000000000001</v>
      </c>
      <c r="BV286" s="47">
        <f t="shared" ref="BV286:BV349" si="276">BH286</f>
        <v>0.495</v>
      </c>
      <c r="BW286" s="47">
        <f t="shared" si="268"/>
        <v>0</v>
      </c>
      <c r="BX286" s="47">
        <f t="shared" ref="BX286:BX317" si="277">BX$221+(A286-1525)*(BX$347-BX$221)/126</f>
        <v>3.8767857142857145</v>
      </c>
      <c r="BY286" s="47">
        <f t="shared" si="262"/>
        <v>9.09</v>
      </c>
      <c r="BZ286" s="47">
        <f t="shared" si="217"/>
        <v>2.79</v>
      </c>
      <c r="CA286" s="47">
        <f t="shared" si="266"/>
        <v>7.7777777777777786</v>
      </c>
      <c r="CB286" s="47">
        <f t="shared" si="263"/>
        <v>9.6999999999999993</v>
      </c>
      <c r="CC286" s="47">
        <v>0.04</v>
      </c>
      <c r="CD286" s="47">
        <f>BD286/1000</f>
        <v>1.0755000000000001E-2</v>
      </c>
      <c r="CE286" s="47">
        <f>BE286/1000</f>
        <v>9.810000000000001E-3</v>
      </c>
      <c r="CF286" s="47">
        <f t="shared" si="264"/>
        <v>0.11070000000000001</v>
      </c>
      <c r="CG286" s="47">
        <f t="shared" si="224"/>
        <v>2.9371257485029942</v>
      </c>
      <c r="CH286" s="47">
        <f t="shared" si="265"/>
        <v>4.5279601539506453</v>
      </c>
      <c r="CI286" s="47">
        <v>0.6</v>
      </c>
      <c r="CJ286" s="46"/>
      <c r="CK286" s="47">
        <f t="shared" si="271"/>
        <v>1.0890408144464589</v>
      </c>
      <c r="CL286" s="46"/>
      <c r="CM286" s="46">
        <f t="shared" si="272"/>
        <v>0.24200906987699089</v>
      </c>
      <c r="CN286" s="22"/>
    </row>
    <row r="287" spans="1:92">
      <c r="A287" s="42">
        <v>1591</v>
      </c>
      <c r="B287" s="22"/>
      <c r="C287" s="34">
        <v>9.7200000000000006</v>
      </c>
      <c r="D287" s="34">
        <v>18.2</v>
      </c>
      <c r="E287" s="47">
        <f t="shared" si="273"/>
        <v>10.4</v>
      </c>
      <c r="F287" s="34">
        <v>8.23</v>
      </c>
      <c r="G287" s="34">
        <v>7.37</v>
      </c>
      <c r="H287" s="34">
        <v>4.4800000000000004</v>
      </c>
      <c r="I287" s="34">
        <v>0.37</v>
      </c>
      <c r="J287" s="34">
        <v>0.36</v>
      </c>
      <c r="K287" s="34">
        <v>0.06</v>
      </c>
      <c r="L287" s="22"/>
      <c r="M287" s="34">
        <v>11.22</v>
      </c>
      <c r="N287" s="22"/>
      <c r="O287" s="34">
        <v>5.09</v>
      </c>
      <c r="P287" s="22"/>
      <c r="Q287" s="22"/>
      <c r="R287" s="22"/>
      <c r="S287" s="22"/>
      <c r="T287" s="34">
        <v>1.47</v>
      </c>
      <c r="U287" s="22"/>
      <c r="V287" s="34">
        <v>0.39</v>
      </c>
      <c r="W287" s="34">
        <v>2.39</v>
      </c>
      <c r="X287" s="34">
        <v>2.1800000000000002</v>
      </c>
      <c r="Y287" s="34">
        <v>2.75</v>
      </c>
      <c r="Z287" s="22"/>
      <c r="AA287" s="34">
        <v>0.11</v>
      </c>
      <c r="AB287" s="34">
        <v>10.87</v>
      </c>
      <c r="AC287" s="34">
        <v>8.51</v>
      </c>
      <c r="AD287" s="34">
        <v>2.02</v>
      </c>
      <c r="AE287" s="34">
        <v>0.62</v>
      </c>
      <c r="AF287" s="34"/>
      <c r="AG287" s="47">
        <f t="shared" si="238"/>
        <v>0.43740000000000001</v>
      </c>
      <c r="AH287" s="47">
        <f t="shared" si="228"/>
        <v>0.37035000000000001</v>
      </c>
      <c r="AI287" s="47">
        <f t="shared" si="229"/>
        <v>0.33165</v>
      </c>
      <c r="AJ287" s="47">
        <f t="shared" si="241"/>
        <v>0.20160000000000003</v>
      </c>
      <c r="AK287" s="47">
        <f t="shared" si="239"/>
        <v>0.81899999999999995</v>
      </c>
      <c r="AL287" s="47">
        <f t="shared" si="274"/>
        <v>0.46800000000000003</v>
      </c>
      <c r="AM287" s="47">
        <f t="shared" si="216"/>
        <v>48.914999999999999</v>
      </c>
      <c r="AN287" s="47">
        <f t="shared" si="216"/>
        <v>38.295000000000002</v>
      </c>
      <c r="AO287" s="47">
        <f t="shared" si="216"/>
        <v>9.09</v>
      </c>
      <c r="AP287" s="47">
        <f t="shared" si="242"/>
        <v>1.665</v>
      </c>
      <c r="AQ287" s="47">
        <f t="shared" si="243"/>
        <v>1.6199999999999999</v>
      </c>
      <c r="AR287" s="47">
        <f t="shared" si="244"/>
        <v>0.27</v>
      </c>
      <c r="AS287" s="47">
        <f t="shared" si="245"/>
        <v>0</v>
      </c>
      <c r="AT287" s="47">
        <f t="shared" si="246"/>
        <v>0.50490000000000002</v>
      </c>
      <c r="AU287" s="47">
        <f t="shared" si="247"/>
        <v>0</v>
      </c>
      <c r="AV287" s="47">
        <f t="shared" si="248"/>
        <v>22.905000000000001</v>
      </c>
      <c r="AW287" s="47">
        <f t="shared" si="249"/>
        <v>0</v>
      </c>
      <c r="AX287" s="47">
        <f t="shared" si="250"/>
        <v>0</v>
      </c>
      <c r="AY287" s="47">
        <f t="shared" si="251"/>
        <v>2.6999999999999997</v>
      </c>
      <c r="AZ287" s="47">
        <f t="shared" si="252"/>
        <v>0</v>
      </c>
      <c r="BA287" s="47">
        <f t="shared" si="253"/>
        <v>6.615E-2</v>
      </c>
      <c r="BB287" s="47">
        <f t="shared" si="254"/>
        <v>0</v>
      </c>
      <c r="BC287" s="47">
        <f t="shared" si="255"/>
        <v>1.7550000000000001</v>
      </c>
      <c r="BD287" s="47">
        <f t="shared" si="256"/>
        <v>10.755000000000001</v>
      </c>
      <c r="BE287" s="47">
        <f t="shared" si="257"/>
        <v>9.81</v>
      </c>
      <c r="BF287" s="47">
        <f t="shared" si="258"/>
        <v>0.12375</v>
      </c>
      <c r="BG287" s="47">
        <f t="shared" si="259"/>
        <v>0</v>
      </c>
      <c r="BH287" s="47">
        <f t="shared" si="260"/>
        <v>0.495</v>
      </c>
      <c r="BI287" s="47">
        <v>0</v>
      </c>
      <c r="BJ287" s="47">
        <f t="shared" si="261"/>
        <v>2.79</v>
      </c>
      <c r="BK287" s="22"/>
      <c r="BL287" s="47">
        <f t="shared" si="240"/>
        <v>0.81899999999999995</v>
      </c>
      <c r="BM287" s="47">
        <f>AT287</f>
        <v>0.50490000000000002</v>
      </c>
      <c r="BN287" s="47">
        <f t="shared" si="230"/>
        <v>1.665</v>
      </c>
      <c r="BO287" s="47">
        <v>5.0999999999999996</v>
      </c>
      <c r="BP287" s="47">
        <f t="shared" si="275"/>
        <v>2.6999999999999997</v>
      </c>
      <c r="BQ287" s="47">
        <f>BA287</f>
        <v>6.615E-2</v>
      </c>
      <c r="BR287" s="47">
        <f>AR287</f>
        <v>0.27</v>
      </c>
      <c r="BS287" s="47">
        <v>9.6999999999999993</v>
      </c>
      <c r="BT287" s="47">
        <f t="shared" si="267"/>
        <v>0</v>
      </c>
      <c r="BU287" s="47">
        <f t="shared" si="269"/>
        <v>22.905000000000001</v>
      </c>
      <c r="BV287" s="47">
        <f t="shared" si="276"/>
        <v>0.495</v>
      </c>
      <c r="BW287" s="47">
        <f t="shared" si="268"/>
        <v>1.7550000000000001</v>
      </c>
      <c r="BX287" s="47">
        <f t="shared" si="277"/>
        <v>3.8914285714285719</v>
      </c>
      <c r="BY287" s="47">
        <f t="shared" si="262"/>
        <v>9.09</v>
      </c>
      <c r="BZ287" s="47">
        <f t="shared" si="217"/>
        <v>2.79</v>
      </c>
      <c r="CA287" s="47">
        <f t="shared" si="266"/>
        <v>7.8670756646216775</v>
      </c>
      <c r="CB287" s="47">
        <f t="shared" si="263"/>
        <v>9.6999999999999993</v>
      </c>
      <c r="CC287" s="47">
        <v>0.04</v>
      </c>
      <c r="CD287" s="47">
        <f>BD287/1000</f>
        <v>1.0755000000000001E-2</v>
      </c>
      <c r="CE287" s="47">
        <f>BE287/1000</f>
        <v>9.810000000000001E-3</v>
      </c>
      <c r="CF287" s="47">
        <f t="shared" si="264"/>
        <v>0.12375</v>
      </c>
      <c r="CG287" s="47">
        <f t="shared" si="224"/>
        <v>2.9371257485029942</v>
      </c>
      <c r="CH287" s="47">
        <f t="shared" si="265"/>
        <v>4.5279601539506453</v>
      </c>
      <c r="CI287" s="47">
        <v>0.6</v>
      </c>
      <c r="CJ287" s="46"/>
      <c r="CK287" s="47">
        <f t="shared" si="271"/>
        <v>1.0535590170811335</v>
      </c>
      <c r="CL287" s="46"/>
      <c r="CM287" s="46">
        <f t="shared" si="272"/>
        <v>0.23412422601802968</v>
      </c>
      <c r="CN287" s="22"/>
    </row>
    <row r="288" spans="1:92">
      <c r="A288" s="42">
        <v>1592</v>
      </c>
      <c r="B288" s="22"/>
      <c r="C288" s="34">
        <v>10.85</v>
      </c>
      <c r="D288" s="34">
        <v>19</v>
      </c>
      <c r="E288" s="47">
        <f t="shared" si="273"/>
        <v>10.857142857142858</v>
      </c>
      <c r="F288" s="34">
        <v>8.98</v>
      </c>
      <c r="G288" s="34">
        <v>7.48</v>
      </c>
      <c r="H288" s="34">
        <v>4.8</v>
      </c>
      <c r="I288" s="34">
        <v>0.37</v>
      </c>
      <c r="J288" s="34">
        <v>0.36</v>
      </c>
      <c r="K288" s="22"/>
      <c r="L288" s="22"/>
      <c r="M288" s="22"/>
      <c r="N288" s="22"/>
      <c r="O288" s="34">
        <v>5.09</v>
      </c>
      <c r="P288" s="22"/>
      <c r="Q288" s="22"/>
      <c r="R288" s="22"/>
      <c r="S288" s="22"/>
      <c r="T288" s="22"/>
      <c r="U288" s="22"/>
      <c r="V288" s="34">
        <v>0.53</v>
      </c>
      <c r="W288" s="22"/>
      <c r="X288" s="22"/>
      <c r="Y288" s="34">
        <v>2.64</v>
      </c>
      <c r="Z288" s="22"/>
      <c r="AA288" s="34">
        <v>0.11</v>
      </c>
      <c r="AB288" s="34">
        <v>10.87</v>
      </c>
      <c r="AC288" s="34">
        <v>8.51</v>
      </c>
      <c r="AD288" s="34">
        <v>2.02</v>
      </c>
      <c r="AE288" s="34">
        <v>0.62</v>
      </c>
      <c r="AF288" s="34"/>
      <c r="AG288" s="47">
        <f t="shared" si="238"/>
        <v>0.48824999999999996</v>
      </c>
      <c r="AH288" s="47">
        <f t="shared" si="228"/>
        <v>0.40410000000000001</v>
      </c>
      <c r="AI288" s="47">
        <f t="shared" si="229"/>
        <v>0.33660000000000001</v>
      </c>
      <c r="AJ288" s="47">
        <f t="shared" si="241"/>
        <v>0.21599999999999997</v>
      </c>
      <c r="AK288" s="47">
        <f t="shared" si="239"/>
        <v>0.85499999999999998</v>
      </c>
      <c r="AL288" s="47">
        <f t="shared" si="274"/>
        <v>0.4885714285714286</v>
      </c>
      <c r="AM288" s="47">
        <f t="shared" si="216"/>
        <v>48.914999999999999</v>
      </c>
      <c r="AN288" s="47">
        <f t="shared" si="216"/>
        <v>38.295000000000002</v>
      </c>
      <c r="AO288" s="47">
        <f t="shared" si="216"/>
        <v>9.09</v>
      </c>
      <c r="AP288" s="47">
        <f t="shared" si="242"/>
        <v>1.665</v>
      </c>
      <c r="AQ288" s="47">
        <f t="shared" si="243"/>
        <v>1.6199999999999999</v>
      </c>
      <c r="AR288" s="47">
        <f t="shared" si="244"/>
        <v>0</v>
      </c>
      <c r="AS288" s="47">
        <f t="shared" si="245"/>
        <v>0</v>
      </c>
      <c r="AT288" s="47">
        <f t="shared" si="246"/>
        <v>0</v>
      </c>
      <c r="AU288" s="47">
        <f t="shared" si="247"/>
        <v>0</v>
      </c>
      <c r="AV288" s="47">
        <f t="shared" si="248"/>
        <v>22.905000000000001</v>
      </c>
      <c r="AW288" s="47">
        <f t="shared" si="249"/>
        <v>0</v>
      </c>
      <c r="AX288" s="47">
        <f t="shared" si="250"/>
        <v>0</v>
      </c>
      <c r="AY288" s="47">
        <f t="shared" si="251"/>
        <v>2.6999999999999997</v>
      </c>
      <c r="AZ288" s="47">
        <f t="shared" si="252"/>
        <v>0</v>
      </c>
      <c r="BA288" s="47">
        <f t="shared" si="253"/>
        <v>0</v>
      </c>
      <c r="BB288" s="47">
        <f t="shared" si="254"/>
        <v>0</v>
      </c>
      <c r="BC288" s="47">
        <f t="shared" si="255"/>
        <v>2.3850000000000002</v>
      </c>
      <c r="BD288" s="47">
        <f t="shared" si="256"/>
        <v>0</v>
      </c>
      <c r="BE288" s="47">
        <f t="shared" si="257"/>
        <v>0</v>
      </c>
      <c r="BF288" s="47">
        <f t="shared" si="258"/>
        <v>0.1188</v>
      </c>
      <c r="BG288" s="47">
        <f t="shared" si="259"/>
        <v>0</v>
      </c>
      <c r="BH288" s="47">
        <f t="shared" si="260"/>
        <v>0.495</v>
      </c>
      <c r="BI288" s="47">
        <v>0</v>
      </c>
      <c r="BJ288" s="47">
        <f t="shared" si="261"/>
        <v>2.79</v>
      </c>
      <c r="BK288" s="22"/>
      <c r="BL288" s="47">
        <f t="shared" si="240"/>
        <v>0.85499999999999998</v>
      </c>
      <c r="BM288" s="47">
        <v>0.55000000000000004</v>
      </c>
      <c r="BN288" s="47">
        <f t="shared" si="230"/>
        <v>1.665</v>
      </c>
      <c r="BO288" s="47">
        <v>5.0999999999999996</v>
      </c>
      <c r="BP288" s="47">
        <f t="shared" si="275"/>
        <v>2.6999999999999997</v>
      </c>
      <c r="BQ288" s="47">
        <v>7.0000000000000007E-2</v>
      </c>
      <c r="BR288" s="47">
        <v>0.34</v>
      </c>
      <c r="BS288" s="47">
        <v>9.6999999999999993</v>
      </c>
      <c r="BT288" s="47">
        <f t="shared" si="267"/>
        <v>0</v>
      </c>
      <c r="BU288" s="47">
        <f t="shared" si="269"/>
        <v>22.905000000000001</v>
      </c>
      <c r="BV288" s="47">
        <f t="shared" si="276"/>
        <v>0.495</v>
      </c>
      <c r="BW288" s="47">
        <f t="shared" si="268"/>
        <v>2.3850000000000002</v>
      </c>
      <c r="BX288" s="47">
        <f t="shared" si="277"/>
        <v>3.9060714285714289</v>
      </c>
      <c r="BY288" s="47">
        <f t="shared" si="262"/>
        <v>9.09</v>
      </c>
      <c r="BZ288" s="47">
        <f t="shared" si="217"/>
        <v>2.79</v>
      </c>
      <c r="CA288" s="47">
        <f t="shared" si="266"/>
        <v>7.9563735514655765</v>
      </c>
      <c r="CB288" s="47">
        <f t="shared" si="263"/>
        <v>9.6999999999999993</v>
      </c>
      <c r="CC288" s="47">
        <v>0.04</v>
      </c>
      <c r="CD288" s="47">
        <v>1.0755000000000001E-2</v>
      </c>
      <c r="CE288" s="47">
        <v>9.5999999999999992E-3</v>
      </c>
      <c r="CF288" s="47">
        <f t="shared" si="264"/>
        <v>0.1188</v>
      </c>
      <c r="CG288" s="47">
        <f t="shared" si="224"/>
        <v>2.874251497005988</v>
      </c>
      <c r="CH288" s="47">
        <f t="shared" si="265"/>
        <v>4.5279601539506453</v>
      </c>
      <c r="CI288" s="47">
        <v>0.6</v>
      </c>
      <c r="CJ288" s="46"/>
      <c r="CK288" s="47">
        <f t="shared" si="271"/>
        <v>1.0753794594226147</v>
      </c>
      <c r="CL288" s="46"/>
      <c r="CM288" s="46">
        <f t="shared" si="272"/>
        <v>0.23897321320502549</v>
      </c>
      <c r="CN288" s="22"/>
    </row>
    <row r="289" spans="1:92">
      <c r="A289" s="42">
        <v>1593</v>
      </c>
      <c r="B289" s="22"/>
      <c r="C289" s="34">
        <v>14.06</v>
      </c>
      <c r="D289" s="34">
        <v>25</v>
      </c>
      <c r="E289" s="47">
        <f t="shared" si="273"/>
        <v>14.285714285714286</v>
      </c>
      <c r="F289" s="34">
        <v>11.47</v>
      </c>
      <c r="G289" s="34">
        <v>9.25</v>
      </c>
      <c r="H289" s="34">
        <v>5.07</v>
      </c>
      <c r="I289" s="34">
        <v>0.37</v>
      </c>
      <c r="J289" s="34">
        <v>0.36</v>
      </c>
      <c r="K289" s="22"/>
      <c r="L289" s="22"/>
      <c r="M289" s="22"/>
      <c r="N289" s="22"/>
      <c r="O289" s="34">
        <v>5.09</v>
      </c>
      <c r="P289" s="34">
        <v>2.0499999999999998</v>
      </c>
      <c r="Q289" s="22"/>
      <c r="R289" s="34">
        <v>1.1399999999999999</v>
      </c>
      <c r="S289" s="22"/>
      <c r="T289" s="22"/>
      <c r="U289" s="34">
        <v>1.38</v>
      </c>
      <c r="V289" s="34">
        <v>0.42</v>
      </c>
      <c r="W289" s="34">
        <v>2.63</v>
      </c>
      <c r="X289" s="22"/>
      <c r="Y289" s="34">
        <v>2.72</v>
      </c>
      <c r="Z289" s="22"/>
      <c r="AA289" s="34">
        <v>0.11</v>
      </c>
      <c r="AB289" s="34">
        <v>10.87</v>
      </c>
      <c r="AC289" s="34">
        <v>8.51</v>
      </c>
      <c r="AD289" s="34">
        <v>2.02</v>
      </c>
      <c r="AE289" s="34">
        <v>0.62</v>
      </c>
      <c r="AF289" s="34"/>
      <c r="AG289" s="47">
        <f t="shared" si="238"/>
        <v>0.63270000000000004</v>
      </c>
      <c r="AH289" s="47">
        <f t="shared" si="228"/>
        <v>0.51615</v>
      </c>
      <c r="AI289" s="47">
        <f t="shared" si="229"/>
        <v>0.41625000000000001</v>
      </c>
      <c r="AJ289" s="47">
        <f t="shared" si="241"/>
        <v>0.22815000000000002</v>
      </c>
      <c r="AK289" s="47">
        <f t="shared" si="239"/>
        <v>1.125</v>
      </c>
      <c r="AL289" s="47">
        <f t="shared" si="274"/>
        <v>0.6428571428571429</v>
      </c>
      <c r="AM289" s="47">
        <f t="shared" ref="AM289:AO352" si="278">AB289*4.5</f>
        <v>48.914999999999999</v>
      </c>
      <c r="AN289" s="47">
        <f t="shared" si="278"/>
        <v>38.295000000000002</v>
      </c>
      <c r="AO289" s="47">
        <f t="shared" si="278"/>
        <v>9.09</v>
      </c>
      <c r="AP289" s="47">
        <f t="shared" si="242"/>
        <v>1.665</v>
      </c>
      <c r="AQ289" s="47">
        <f t="shared" si="243"/>
        <v>1.6199999999999999</v>
      </c>
      <c r="AR289" s="47">
        <f t="shared" si="244"/>
        <v>0</v>
      </c>
      <c r="AS289" s="47">
        <f t="shared" si="245"/>
        <v>0</v>
      </c>
      <c r="AT289" s="47">
        <f t="shared" si="246"/>
        <v>0</v>
      </c>
      <c r="AU289" s="47">
        <f t="shared" si="247"/>
        <v>0</v>
      </c>
      <c r="AV289" s="47">
        <f t="shared" si="248"/>
        <v>22.905000000000001</v>
      </c>
      <c r="AW289" s="47">
        <f t="shared" si="249"/>
        <v>9.609375</v>
      </c>
      <c r="AX289" s="47">
        <f t="shared" si="250"/>
        <v>0</v>
      </c>
      <c r="AY289" s="47">
        <f t="shared" si="251"/>
        <v>2.6999999999999997</v>
      </c>
      <c r="AZ289" s="47">
        <f t="shared" si="252"/>
        <v>0</v>
      </c>
      <c r="BA289" s="47">
        <f t="shared" si="253"/>
        <v>0</v>
      </c>
      <c r="BB289" s="47">
        <f t="shared" si="254"/>
        <v>6.2099999999999991</v>
      </c>
      <c r="BC289" s="47">
        <f t="shared" si="255"/>
        <v>1.89</v>
      </c>
      <c r="BD289" s="47">
        <f t="shared" si="256"/>
        <v>11.834999999999999</v>
      </c>
      <c r="BE289" s="47">
        <f t="shared" si="257"/>
        <v>0</v>
      </c>
      <c r="BF289" s="47">
        <f t="shared" si="258"/>
        <v>0.12240000000000001</v>
      </c>
      <c r="BG289" s="47">
        <f t="shared" si="259"/>
        <v>0</v>
      </c>
      <c r="BH289" s="47">
        <f t="shared" si="260"/>
        <v>0.495</v>
      </c>
      <c r="BI289" s="47">
        <v>0</v>
      </c>
      <c r="BJ289" s="47">
        <f t="shared" si="261"/>
        <v>2.79</v>
      </c>
      <c r="BK289" s="22"/>
      <c r="BL289" s="47">
        <f t="shared" si="240"/>
        <v>1.125</v>
      </c>
      <c r="BM289" s="47">
        <v>0.55000000000000004</v>
      </c>
      <c r="BN289" s="47">
        <f t="shared" si="230"/>
        <v>1.665</v>
      </c>
      <c r="BO289" s="47">
        <f>BB289</f>
        <v>6.2099999999999991</v>
      </c>
      <c r="BP289" s="47">
        <f t="shared" si="275"/>
        <v>2.6999999999999997</v>
      </c>
      <c r="BQ289" s="47">
        <v>7.0000000000000007E-2</v>
      </c>
      <c r="BR289" s="47">
        <v>0.34</v>
      </c>
      <c r="BS289" s="47">
        <f>AW289</f>
        <v>9.609375</v>
      </c>
      <c r="BT289" s="47">
        <f t="shared" si="267"/>
        <v>0</v>
      </c>
      <c r="BU289" s="47">
        <f t="shared" si="269"/>
        <v>22.905000000000001</v>
      </c>
      <c r="BV289" s="47">
        <f t="shared" si="276"/>
        <v>0.495</v>
      </c>
      <c r="BW289" s="47">
        <f t="shared" si="268"/>
        <v>1.89</v>
      </c>
      <c r="BX289" s="47">
        <f t="shared" si="277"/>
        <v>3.9207142857142863</v>
      </c>
      <c r="BY289" s="47">
        <f t="shared" si="262"/>
        <v>9.09</v>
      </c>
      <c r="BZ289" s="47">
        <f t="shared" ref="BZ289:BZ352" si="279">BJ289</f>
        <v>2.79</v>
      </c>
      <c r="CA289" s="47">
        <f t="shared" si="266"/>
        <v>8.0456714383094763</v>
      </c>
      <c r="CB289" s="47">
        <f t="shared" si="263"/>
        <v>9.609375</v>
      </c>
      <c r="CC289" s="47">
        <v>0.04</v>
      </c>
      <c r="CD289" s="47">
        <f>BD289/1000</f>
        <v>1.1834999999999998E-2</v>
      </c>
      <c r="CE289" s="47">
        <v>9.5999999999999992E-3</v>
      </c>
      <c r="CF289" s="47">
        <f t="shared" si="264"/>
        <v>0.12240000000000001</v>
      </c>
      <c r="CG289" s="47">
        <f t="shared" si="224"/>
        <v>2.874251497005988</v>
      </c>
      <c r="CH289" s="47">
        <f t="shared" si="265"/>
        <v>4.5279601539506453</v>
      </c>
      <c r="CI289" s="47">
        <v>0.6</v>
      </c>
      <c r="CJ289" s="46"/>
      <c r="CK289" s="47">
        <f t="shared" si="271"/>
        <v>1.207813260091376</v>
      </c>
      <c r="CL289" s="46"/>
      <c r="CM289" s="46">
        <f t="shared" si="272"/>
        <v>0.26840294668697245</v>
      </c>
      <c r="CN289" s="22"/>
    </row>
    <row r="290" spans="1:92">
      <c r="A290" s="42">
        <v>1594</v>
      </c>
      <c r="B290" s="22"/>
      <c r="C290" s="34">
        <v>12.21</v>
      </c>
      <c r="D290" s="34">
        <v>22</v>
      </c>
      <c r="E290" s="47">
        <f t="shared" si="273"/>
        <v>12.571428571428571</v>
      </c>
      <c r="F290" s="34">
        <v>9.99</v>
      </c>
      <c r="G290" s="34">
        <v>8.14</v>
      </c>
      <c r="H290" s="34">
        <v>4.12</v>
      </c>
      <c r="I290" s="34">
        <v>0.37</v>
      </c>
      <c r="J290" s="34">
        <v>0.36</v>
      </c>
      <c r="K290" s="34">
        <v>0.09</v>
      </c>
      <c r="L290" s="22"/>
      <c r="M290" s="22"/>
      <c r="N290" s="22"/>
      <c r="O290" s="34">
        <v>5.09</v>
      </c>
      <c r="P290" s="22"/>
      <c r="Q290" s="22"/>
      <c r="R290" s="22"/>
      <c r="S290" s="22"/>
      <c r="T290" s="22"/>
      <c r="U290" s="22"/>
      <c r="V290" s="34">
        <v>0.38</v>
      </c>
      <c r="W290" s="22"/>
      <c r="X290" s="34">
        <v>2.09</v>
      </c>
      <c r="Y290" s="34">
        <v>3</v>
      </c>
      <c r="Z290" s="22"/>
      <c r="AA290" s="34">
        <v>0.11</v>
      </c>
      <c r="AB290" s="34">
        <v>10.87</v>
      </c>
      <c r="AC290" s="34">
        <v>8.51</v>
      </c>
      <c r="AD290" s="34">
        <v>2.02</v>
      </c>
      <c r="AE290" s="34">
        <v>0.62</v>
      </c>
      <c r="AF290" s="34"/>
      <c r="AG290" s="47">
        <f t="shared" si="238"/>
        <v>0.5494500000000001</v>
      </c>
      <c r="AH290" s="47">
        <f t="shared" si="228"/>
        <v>0.44955000000000001</v>
      </c>
      <c r="AI290" s="47">
        <f t="shared" si="229"/>
        <v>0.36630000000000001</v>
      </c>
      <c r="AJ290" s="47">
        <f t="shared" si="241"/>
        <v>0.18539999999999998</v>
      </c>
      <c r="AK290" s="47">
        <f t="shared" si="239"/>
        <v>0.99</v>
      </c>
      <c r="AL290" s="47">
        <f t="shared" si="274"/>
        <v>0.56571428571428573</v>
      </c>
      <c r="AM290" s="47">
        <f t="shared" si="278"/>
        <v>48.914999999999999</v>
      </c>
      <c r="AN290" s="47">
        <f t="shared" si="278"/>
        <v>38.295000000000002</v>
      </c>
      <c r="AO290" s="47">
        <f t="shared" si="278"/>
        <v>9.09</v>
      </c>
      <c r="AP290" s="47">
        <f t="shared" si="242"/>
        <v>1.665</v>
      </c>
      <c r="AQ290" s="47">
        <f t="shared" si="243"/>
        <v>1.6199999999999999</v>
      </c>
      <c r="AR290" s="47">
        <f t="shared" si="244"/>
        <v>0.40499999999999997</v>
      </c>
      <c r="AS290" s="47">
        <f t="shared" si="245"/>
        <v>0</v>
      </c>
      <c r="AT290" s="47">
        <f t="shared" si="246"/>
        <v>0</v>
      </c>
      <c r="AU290" s="47">
        <f t="shared" si="247"/>
        <v>0</v>
      </c>
      <c r="AV290" s="47">
        <f t="shared" si="248"/>
        <v>22.905000000000001</v>
      </c>
      <c r="AW290" s="47">
        <f t="shared" si="249"/>
        <v>0</v>
      </c>
      <c r="AX290" s="47">
        <f t="shared" si="250"/>
        <v>0</v>
      </c>
      <c r="AY290" s="47">
        <f t="shared" si="251"/>
        <v>2.6999999999999997</v>
      </c>
      <c r="AZ290" s="47">
        <f t="shared" si="252"/>
        <v>0</v>
      </c>
      <c r="BA290" s="47">
        <f t="shared" si="253"/>
        <v>0</v>
      </c>
      <c r="BB290" s="47">
        <f t="shared" si="254"/>
        <v>0</v>
      </c>
      <c r="BC290" s="47">
        <f t="shared" si="255"/>
        <v>1.71</v>
      </c>
      <c r="BD290" s="47">
        <f t="shared" si="256"/>
        <v>0</v>
      </c>
      <c r="BE290" s="47">
        <f t="shared" si="257"/>
        <v>9.4049999999999994</v>
      </c>
      <c r="BF290" s="47">
        <f t="shared" si="258"/>
        <v>0.13500000000000001</v>
      </c>
      <c r="BG290" s="47">
        <f t="shared" si="259"/>
        <v>0</v>
      </c>
      <c r="BH290" s="47">
        <f t="shared" si="260"/>
        <v>0.495</v>
      </c>
      <c r="BI290" s="47">
        <v>0</v>
      </c>
      <c r="BJ290" s="47">
        <f t="shared" si="261"/>
        <v>2.79</v>
      </c>
      <c r="BK290" s="22"/>
      <c r="BL290" s="47">
        <f t="shared" si="240"/>
        <v>0.99</v>
      </c>
      <c r="BM290" s="47">
        <v>0.55000000000000004</v>
      </c>
      <c r="BN290" s="47">
        <f t="shared" si="230"/>
        <v>1.665</v>
      </c>
      <c r="BO290" s="47">
        <v>5.8</v>
      </c>
      <c r="BP290" s="47">
        <f t="shared" si="275"/>
        <v>2.6999999999999997</v>
      </c>
      <c r="BQ290" s="47">
        <v>7.0000000000000007E-2</v>
      </c>
      <c r="BR290" s="47">
        <f t="shared" ref="BR290:BR295" si="280">AR290</f>
        <v>0.40499999999999997</v>
      </c>
      <c r="BS290" s="47">
        <v>10</v>
      </c>
      <c r="BT290" s="47">
        <f t="shared" si="267"/>
        <v>0</v>
      </c>
      <c r="BU290" s="47">
        <f t="shared" si="269"/>
        <v>22.905000000000001</v>
      </c>
      <c r="BV290" s="47">
        <f t="shared" si="276"/>
        <v>0.495</v>
      </c>
      <c r="BW290" s="47">
        <f t="shared" si="268"/>
        <v>1.71</v>
      </c>
      <c r="BX290" s="47">
        <f t="shared" si="277"/>
        <v>3.9353571428571432</v>
      </c>
      <c r="BY290" s="47">
        <f t="shared" si="262"/>
        <v>9.09</v>
      </c>
      <c r="BZ290" s="47">
        <f t="shared" si="279"/>
        <v>2.79</v>
      </c>
      <c r="CA290" s="47">
        <f t="shared" si="266"/>
        <v>8.1349693251533743</v>
      </c>
      <c r="CB290" s="47">
        <f t="shared" si="263"/>
        <v>10</v>
      </c>
      <c r="CC290" s="47">
        <v>0.04</v>
      </c>
      <c r="CD290" s="47">
        <v>1.0999999999999999E-2</v>
      </c>
      <c r="CE290" s="47">
        <f>BE290/1000</f>
        <v>9.4050000000000002E-3</v>
      </c>
      <c r="CF290" s="47">
        <f t="shared" si="264"/>
        <v>0.13500000000000001</v>
      </c>
      <c r="CG290" s="47">
        <f t="shared" si="224"/>
        <v>2.8158682634730536</v>
      </c>
      <c r="CH290" s="47">
        <f t="shared" si="265"/>
        <v>4.5279601539506453</v>
      </c>
      <c r="CI290" s="47">
        <v>0.6</v>
      </c>
      <c r="CJ290" s="46"/>
      <c r="CK290" s="47">
        <f t="shared" si="271"/>
        <v>1.1458510487649127</v>
      </c>
      <c r="CL290" s="46"/>
      <c r="CM290" s="46">
        <f t="shared" si="272"/>
        <v>0.2546335663922028</v>
      </c>
      <c r="CN290" s="22"/>
    </row>
    <row r="291" spans="1:92">
      <c r="A291" s="42">
        <v>1595</v>
      </c>
      <c r="B291" s="22"/>
      <c r="C291" s="34">
        <v>14.06</v>
      </c>
      <c r="D291" s="34">
        <v>25</v>
      </c>
      <c r="E291" s="47">
        <f t="shared" si="273"/>
        <v>14.285714285714286</v>
      </c>
      <c r="F291" s="34">
        <v>11.84</v>
      </c>
      <c r="G291" s="34">
        <v>9.99</v>
      </c>
      <c r="H291" s="34">
        <v>5.38</v>
      </c>
      <c r="I291" s="34">
        <v>0.37</v>
      </c>
      <c r="J291" s="34">
        <v>0.36</v>
      </c>
      <c r="K291" s="34">
        <v>0.09</v>
      </c>
      <c r="L291" s="22"/>
      <c r="M291" s="34">
        <v>13.32</v>
      </c>
      <c r="N291" s="22"/>
      <c r="O291" s="34">
        <v>5.09</v>
      </c>
      <c r="P291" s="22"/>
      <c r="Q291" s="22"/>
      <c r="R291" s="22"/>
      <c r="S291" s="34">
        <v>0.1</v>
      </c>
      <c r="T291" s="34">
        <v>3.05</v>
      </c>
      <c r="U291" s="22"/>
      <c r="V291" s="34">
        <v>0.56000000000000005</v>
      </c>
      <c r="W291" s="22"/>
      <c r="X291" s="22"/>
      <c r="Y291" s="34">
        <v>2.6</v>
      </c>
      <c r="Z291" s="22"/>
      <c r="AA291" s="34">
        <v>0.11</v>
      </c>
      <c r="AB291" s="34">
        <v>10.87</v>
      </c>
      <c r="AC291" s="34">
        <v>8.51</v>
      </c>
      <c r="AD291" s="34">
        <v>2.02</v>
      </c>
      <c r="AE291" s="34">
        <v>0.62</v>
      </c>
      <c r="AF291" s="34"/>
      <c r="AG291" s="47">
        <f t="shared" si="238"/>
        <v>0.63270000000000004</v>
      </c>
      <c r="AH291" s="47">
        <f t="shared" si="228"/>
        <v>0.53280000000000005</v>
      </c>
      <c r="AI291" s="47">
        <f t="shared" si="229"/>
        <v>0.44955000000000001</v>
      </c>
      <c r="AJ291" s="47">
        <f t="shared" si="241"/>
        <v>0.24210000000000001</v>
      </c>
      <c r="AK291" s="47">
        <f t="shared" si="239"/>
        <v>1.125</v>
      </c>
      <c r="AL291" s="47">
        <f t="shared" si="274"/>
        <v>0.6428571428571429</v>
      </c>
      <c r="AM291" s="47">
        <f t="shared" si="278"/>
        <v>48.914999999999999</v>
      </c>
      <c r="AN291" s="47">
        <f t="shared" si="278"/>
        <v>38.295000000000002</v>
      </c>
      <c r="AO291" s="47">
        <f t="shared" si="278"/>
        <v>9.09</v>
      </c>
      <c r="AP291" s="47">
        <f t="shared" si="242"/>
        <v>1.665</v>
      </c>
      <c r="AQ291" s="47">
        <f t="shared" si="243"/>
        <v>1.6199999999999999</v>
      </c>
      <c r="AR291" s="47">
        <f t="shared" si="244"/>
        <v>0.40499999999999997</v>
      </c>
      <c r="AS291" s="47">
        <f t="shared" si="245"/>
        <v>0</v>
      </c>
      <c r="AT291" s="47">
        <f t="shared" si="246"/>
        <v>0.59939999999999993</v>
      </c>
      <c r="AU291" s="47">
        <f t="shared" si="247"/>
        <v>0</v>
      </c>
      <c r="AV291" s="47">
        <f t="shared" si="248"/>
        <v>22.905000000000001</v>
      </c>
      <c r="AW291" s="47">
        <f t="shared" si="249"/>
        <v>0</v>
      </c>
      <c r="AX291" s="47">
        <f t="shared" si="250"/>
        <v>0</v>
      </c>
      <c r="AY291" s="47">
        <f t="shared" si="251"/>
        <v>2.6999999999999997</v>
      </c>
      <c r="AZ291" s="47">
        <f t="shared" si="252"/>
        <v>0.45</v>
      </c>
      <c r="BA291" s="47">
        <f t="shared" si="253"/>
        <v>0.13724999999999998</v>
      </c>
      <c r="BB291" s="47">
        <f t="shared" si="254"/>
        <v>0</v>
      </c>
      <c r="BC291" s="47">
        <f t="shared" si="255"/>
        <v>2.5200000000000005</v>
      </c>
      <c r="BD291" s="47">
        <f t="shared" si="256"/>
        <v>0</v>
      </c>
      <c r="BE291" s="47">
        <f t="shared" si="257"/>
        <v>0</v>
      </c>
      <c r="BF291" s="47">
        <f t="shared" si="258"/>
        <v>0.11700000000000001</v>
      </c>
      <c r="BG291" s="47">
        <f t="shared" si="259"/>
        <v>0</v>
      </c>
      <c r="BH291" s="47">
        <f t="shared" si="260"/>
        <v>0.495</v>
      </c>
      <c r="BI291" s="47">
        <v>0</v>
      </c>
      <c r="BJ291" s="47">
        <f t="shared" si="261"/>
        <v>2.79</v>
      </c>
      <c r="BK291" s="22"/>
      <c r="BL291" s="47">
        <f t="shared" si="240"/>
        <v>1.125</v>
      </c>
      <c r="BM291" s="47">
        <f>AT291</f>
        <v>0.59939999999999993</v>
      </c>
      <c r="BN291" s="47">
        <f t="shared" si="230"/>
        <v>1.665</v>
      </c>
      <c r="BO291" s="47">
        <v>5.8</v>
      </c>
      <c r="BP291" s="47">
        <f t="shared" si="275"/>
        <v>2.6999999999999997</v>
      </c>
      <c r="BQ291" s="47">
        <f>BA291</f>
        <v>0.13724999999999998</v>
      </c>
      <c r="BR291" s="47">
        <f t="shared" si="280"/>
        <v>0.40499999999999997</v>
      </c>
      <c r="BS291" s="47">
        <v>10</v>
      </c>
      <c r="BT291" s="47">
        <f t="shared" si="267"/>
        <v>0</v>
      </c>
      <c r="BU291" s="47">
        <f t="shared" si="269"/>
        <v>22.905000000000001</v>
      </c>
      <c r="BV291" s="47">
        <f t="shared" si="276"/>
        <v>0.495</v>
      </c>
      <c r="BW291" s="47">
        <f t="shared" si="268"/>
        <v>2.5200000000000005</v>
      </c>
      <c r="BX291" s="47">
        <f t="shared" si="277"/>
        <v>3.95</v>
      </c>
      <c r="BY291" s="47">
        <f t="shared" si="262"/>
        <v>9.09</v>
      </c>
      <c r="BZ291" s="47">
        <f t="shared" si="279"/>
        <v>2.79</v>
      </c>
      <c r="CA291" s="47">
        <f t="shared" si="266"/>
        <v>8.2242672119972742</v>
      </c>
      <c r="CB291" s="47">
        <f t="shared" si="263"/>
        <v>10</v>
      </c>
      <c r="CC291" s="47">
        <v>0.04</v>
      </c>
      <c r="CD291" s="47">
        <v>1.0999999999999999E-2</v>
      </c>
      <c r="CE291" s="47">
        <v>9.7999999999999997E-3</v>
      </c>
      <c r="CF291" s="47">
        <f t="shared" si="264"/>
        <v>0.11700000000000001</v>
      </c>
      <c r="CG291" s="47">
        <f t="shared" si="224"/>
        <v>2.9341317365269459</v>
      </c>
      <c r="CH291" s="47">
        <f t="shared" si="265"/>
        <v>4.5279601539506453</v>
      </c>
      <c r="CI291" s="47">
        <v>0.6</v>
      </c>
      <c r="CJ291" s="46"/>
      <c r="CK291" s="47">
        <f t="shared" si="271"/>
        <v>1.2217668277861216</v>
      </c>
      <c r="CL291" s="46"/>
      <c r="CM291" s="46">
        <f t="shared" si="272"/>
        <v>0.27150373950802703</v>
      </c>
      <c r="CN291" s="22"/>
    </row>
    <row r="292" spans="1:92">
      <c r="A292" s="42">
        <v>1596</v>
      </c>
      <c r="B292" s="22"/>
      <c r="C292" s="34">
        <v>11.47</v>
      </c>
      <c r="D292" s="34">
        <v>20</v>
      </c>
      <c r="E292" s="47">
        <f t="shared" si="273"/>
        <v>11.428571428571429</v>
      </c>
      <c r="F292" s="34">
        <v>9.25</v>
      </c>
      <c r="G292" s="34">
        <v>7.77</v>
      </c>
      <c r="H292" s="34">
        <v>4.75</v>
      </c>
      <c r="I292" s="34">
        <v>0.37</v>
      </c>
      <c r="J292" s="34">
        <v>0.36</v>
      </c>
      <c r="K292" s="34">
        <v>0.09</v>
      </c>
      <c r="L292" s="22"/>
      <c r="M292" s="34">
        <v>7.4</v>
      </c>
      <c r="N292" s="22"/>
      <c r="O292" s="34">
        <v>5.09</v>
      </c>
      <c r="P292" s="22"/>
      <c r="Q292" s="22"/>
      <c r="R292" s="22"/>
      <c r="S292" s="22"/>
      <c r="T292" s="22"/>
      <c r="U292" s="22"/>
      <c r="V292" s="22"/>
      <c r="W292" s="22"/>
      <c r="X292" s="22"/>
      <c r="Y292" s="34">
        <v>2.6</v>
      </c>
      <c r="Z292" s="22"/>
      <c r="AA292" s="34">
        <v>0.11</v>
      </c>
      <c r="AB292" s="34">
        <v>10.87</v>
      </c>
      <c r="AC292" s="34">
        <v>8.51</v>
      </c>
      <c r="AD292" s="34">
        <v>2.02</v>
      </c>
      <c r="AE292" s="34">
        <v>0.62</v>
      </c>
      <c r="AF292" s="34"/>
      <c r="AG292" s="47">
        <f t="shared" si="238"/>
        <v>0.51615</v>
      </c>
      <c r="AH292" s="47">
        <f t="shared" si="228"/>
        <v>0.41625000000000001</v>
      </c>
      <c r="AI292" s="47">
        <f t="shared" si="229"/>
        <v>0.34964999999999996</v>
      </c>
      <c r="AJ292" s="47">
        <f t="shared" si="241"/>
        <v>0.21375</v>
      </c>
      <c r="AK292" s="47">
        <f t="shared" si="239"/>
        <v>0.9</v>
      </c>
      <c r="AL292" s="47">
        <f t="shared" si="274"/>
        <v>0.51428571428571435</v>
      </c>
      <c r="AM292" s="47">
        <f t="shared" si="278"/>
        <v>48.914999999999999</v>
      </c>
      <c r="AN292" s="47">
        <f t="shared" si="278"/>
        <v>38.295000000000002</v>
      </c>
      <c r="AO292" s="47">
        <f t="shared" si="278"/>
        <v>9.09</v>
      </c>
      <c r="AP292" s="47">
        <f t="shared" si="242"/>
        <v>1.665</v>
      </c>
      <c r="AQ292" s="47">
        <f t="shared" si="243"/>
        <v>1.6199999999999999</v>
      </c>
      <c r="AR292" s="47">
        <f t="shared" si="244"/>
        <v>0.40499999999999997</v>
      </c>
      <c r="AS292" s="47">
        <f t="shared" si="245"/>
        <v>0</v>
      </c>
      <c r="AT292" s="47">
        <f t="shared" si="246"/>
        <v>0.33300000000000002</v>
      </c>
      <c r="AU292" s="47">
        <f t="shared" si="247"/>
        <v>0</v>
      </c>
      <c r="AV292" s="47">
        <f t="shared" si="248"/>
        <v>22.905000000000001</v>
      </c>
      <c r="AW292" s="47">
        <f t="shared" si="249"/>
        <v>0</v>
      </c>
      <c r="AX292" s="47">
        <f t="shared" si="250"/>
        <v>0</v>
      </c>
      <c r="AY292" s="47">
        <f t="shared" si="251"/>
        <v>2.6999999999999997</v>
      </c>
      <c r="AZ292" s="47">
        <f t="shared" si="252"/>
        <v>0</v>
      </c>
      <c r="BA292" s="47">
        <f t="shared" si="253"/>
        <v>0</v>
      </c>
      <c r="BB292" s="47">
        <f t="shared" si="254"/>
        <v>0</v>
      </c>
      <c r="BC292" s="47">
        <f t="shared" si="255"/>
        <v>0</v>
      </c>
      <c r="BD292" s="47">
        <f t="shared" si="256"/>
        <v>0</v>
      </c>
      <c r="BE292" s="47">
        <f t="shared" si="257"/>
        <v>0</v>
      </c>
      <c r="BF292" s="47">
        <f t="shared" si="258"/>
        <v>0.11700000000000001</v>
      </c>
      <c r="BG292" s="47">
        <f t="shared" si="259"/>
        <v>0</v>
      </c>
      <c r="BH292" s="47">
        <f t="shared" si="260"/>
        <v>0.495</v>
      </c>
      <c r="BI292" s="47">
        <v>0</v>
      </c>
      <c r="BJ292" s="47">
        <f t="shared" si="261"/>
        <v>2.79</v>
      </c>
      <c r="BK292" s="22"/>
      <c r="BL292" s="47">
        <f t="shared" si="240"/>
        <v>0.9</v>
      </c>
      <c r="BM292" s="47">
        <f>AT292</f>
        <v>0.33300000000000002</v>
      </c>
      <c r="BN292" s="47">
        <f t="shared" si="230"/>
        <v>1.665</v>
      </c>
      <c r="BO292" s="47">
        <v>5.8</v>
      </c>
      <c r="BP292" s="47">
        <f t="shared" si="275"/>
        <v>2.6999999999999997</v>
      </c>
      <c r="BQ292" s="47">
        <v>0.13</v>
      </c>
      <c r="BR292" s="47">
        <f t="shared" si="280"/>
        <v>0.40499999999999997</v>
      </c>
      <c r="BS292" s="47">
        <v>10</v>
      </c>
      <c r="BT292" s="47">
        <f t="shared" si="267"/>
        <v>0</v>
      </c>
      <c r="BU292" s="47">
        <f t="shared" si="269"/>
        <v>22.905000000000001</v>
      </c>
      <c r="BV292" s="47">
        <f t="shared" si="276"/>
        <v>0.495</v>
      </c>
      <c r="BW292" s="47">
        <f t="shared" si="268"/>
        <v>0</v>
      </c>
      <c r="BX292" s="47">
        <f t="shared" si="277"/>
        <v>3.9646428571428576</v>
      </c>
      <c r="BY292" s="47">
        <f t="shared" si="262"/>
        <v>9.09</v>
      </c>
      <c r="BZ292" s="47">
        <f t="shared" si="279"/>
        <v>2.79</v>
      </c>
      <c r="CA292" s="47">
        <f t="shared" si="266"/>
        <v>8.313565098841174</v>
      </c>
      <c r="CB292" s="47">
        <f t="shared" si="263"/>
        <v>10</v>
      </c>
      <c r="CC292" s="47">
        <v>0.04</v>
      </c>
      <c r="CD292" s="47">
        <v>1.0999999999999999E-2</v>
      </c>
      <c r="CE292" s="47">
        <v>9.7999999999999997E-3</v>
      </c>
      <c r="CF292" s="47">
        <f t="shared" si="264"/>
        <v>0.11700000000000001</v>
      </c>
      <c r="CG292" s="47">
        <f t="shared" si="224"/>
        <v>2.9341317365269459</v>
      </c>
      <c r="CH292" s="47">
        <f t="shared" si="265"/>
        <v>4.5279601539506453</v>
      </c>
      <c r="CI292" s="47">
        <v>0.6</v>
      </c>
      <c r="CJ292" s="46"/>
      <c r="CK292" s="47">
        <f t="shared" si="271"/>
        <v>1.0894223666658436</v>
      </c>
      <c r="CL292" s="46"/>
      <c r="CM292" s="46">
        <f t="shared" si="272"/>
        <v>0.24209385925907634</v>
      </c>
      <c r="CN292" s="22"/>
    </row>
    <row r="293" spans="1:92">
      <c r="A293" s="42">
        <v>1597</v>
      </c>
      <c r="B293" s="22"/>
      <c r="C293" s="34">
        <v>11.69</v>
      </c>
      <c r="D293" s="34">
        <v>20</v>
      </c>
      <c r="E293" s="47">
        <f t="shared" si="273"/>
        <v>11.428571428571429</v>
      </c>
      <c r="F293" s="34">
        <v>8.4</v>
      </c>
      <c r="G293" s="34">
        <v>7.31</v>
      </c>
      <c r="H293" s="34">
        <v>4.6500000000000004</v>
      </c>
      <c r="I293" s="34">
        <v>0.37</v>
      </c>
      <c r="J293" s="34">
        <v>0.36</v>
      </c>
      <c r="K293" s="34">
        <v>0.09</v>
      </c>
      <c r="L293" s="22"/>
      <c r="M293" s="34">
        <v>10.6</v>
      </c>
      <c r="N293" s="22"/>
      <c r="O293" s="34">
        <v>5.09</v>
      </c>
      <c r="P293" s="22"/>
      <c r="Q293" s="22"/>
      <c r="R293" s="22"/>
      <c r="S293" s="22"/>
      <c r="T293" s="34">
        <v>1.4</v>
      </c>
      <c r="U293" s="34">
        <v>1.19</v>
      </c>
      <c r="V293" s="34">
        <v>0.51</v>
      </c>
      <c r="W293" s="22"/>
      <c r="X293" s="34">
        <v>2.34</v>
      </c>
      <c r="Y293" s="34">
        <v>3.08</v>
      </c>
      <c r="Z293" s="22"/>
      <c r="AA293" s="34">
        <v>0.11</v>
      </c>
      <c r="AB293" s="34">
        <v>10.87</v>
      </c>
      <c r="AC293" s="34">
        <v>8.51</v>
      </c>
      <c r="AD293" s="34">
        <v>2.02</v>
      </c>
      <c r="AE293" s="34">
        <v>0.62</v>
      </c>
      <c r="AF293" s="34"/>
      <c r="AG293" s="47">
        <f t="shared" si="238"/>
        <v>0.52605000000000002</v>
      </c>
      <c r="AH293" s="47">
        <f t="shared" si="228"/>
        <v>0.37800000000000006</v>
      </c>
      <c r="AI293" s="47">
        <f t="shared" si="229"/>
        <v>0.32894999999999996</v>
      </c>
      <c r="AJ293" s="47">
        <f t="shared" si="241"/>
        <v>0.20925000000000002</v>
      </c>
      <c r="AK293" s="47">
        <f t="shared" si="239"/>
        <v>0.9</v>
      </c>
      <c r="AL293" s="47">
        <f t="shared" si="274"/>
        <v>0.51428571428571435</v>
      </c>
      <c r="AM293" s="47">
        <f t="shared" si="278"/>
        <v>48.914999999999999</v>
      </c>
      <c r="AN293" s="47">
        <f t="shared" si="278"/>
        <v>38.295000000000002</v>
      </c>
      <c r="AO293" s="47">
        <f t="shared" si="278"/>
        <v>9.09</v>
      </c>
      <c r="AP293" s="47">
        <f t="shared" si="242"/>
        <v>1.665</v>
      </c>
      <c r="AQ293" s="47">
        <f t="shared" si="243"/>
        <v>1.6199999999999999</v>
      </c>
      <c r="AR293" s="47">
        <f t="shared" si="244"/>
        <v>0.40499999999999997</v>
      </c>
      <c r="AS293" s="47">
        <f t="shared" si="245"/>
        <v>0</v>
      </c>
      <c r="AT293" s="47">
        <f t="shared" si="246"/>
        <v>0.47699999999999998</v>
      </c>
      <c r="AU293" s="47">
        <f t="shared" si="247"/>
        <v>0</v>
      </c>
      <c r="AV293" s="47">
        <f t="shared" si="248"/>
        <v>22.905000000000001</v>
      </c>
      <c r="AW293" s="47">
        <f t="shared" si="249"/>
        <v>0</v>
      </c>
      <c r="AX293" s="47">
        <f t="shared" si="250"/>
        <v>0</v>
      </c>
      <c r="AY293" s="47">
        <f t="shared" si="251"/>
        <v>2.6999999999999997</v>
      </c>
      <c r="AZ293" s="47">
        <f t="shared" si="252"/>
        <v>0</v>
      </c>
      <c r="BA293" s="47">
        <f t="shared" si="253"/>
        <v>6.3E-2</v>
      </c>
      <c r="BB293" s="47">
        <f t="shared" si="254"/>
        <v>5.3549999999999995</v>
      </c>
      <c r="BC293" s="47">
        <f t="shared" si="255"/>
        <v>2.2949999999999999</v>
      </c>
      <c r="BD293" s="47">
        <f t="shared" si="256"/>
        <v>0</v>
      </c>
      <c r="BE293" s="47">
        <f t="shared" si="257"/>
        <v>10.53</v>
      </c>
      <c r="BF293" s="47">
        <f t="shared" si="258"/>
        <v>0.1386</v>
      </c>
      <c r="BG293" s="47">
        <f t="shared" si="259"/>
        <v>0</v>
      </c>
      <c r="BH293" s="47">
        <f t="shared" si="260"/>
        <v>0.495</v>
      </c>
      <c r="BI293" s="47">
        <v>0</v>
      </c>
      <c r="BJ293" s="47">
        <f t="shared" si="261"/>
        <v>2.79</v>
      </c>
      <c r="BK293" s="22"/>
      <c r="BL293" s="47">
        <f t="shared" si="240"/>
        <v>0.9</v>
      </c>
      <c r="BM293" s="47">
        <f>AT293</f>
        <v>0.47699999999999998</v>
      </c>
      <c r="BN293" s="47">
        <f t="shared" si="230"/>
        <v>1.665</v>
      </c>
      <c r="BO293" s="47">
        <f>BB293</f>
        <v>5.3549999999999995</v>
      </c>
      <c r="BP293" s="47">
        <f t="shared" si="275"/>
        <v>2.6999999999999997</v>
      </c>
      <c r="BQ293" s="47">
        <f>BA293</f>
        <v>6.3E-2</v>
      </c>
      <c r="BR293" s="47">
        <f t="shared" si="280"/>
        <v>0.40499999999999997</v>
      </c>
      <c r="BS293" s="47">
        <v>10</v>
      </c>
      <c r="BT293" s="47">
        <f t="shared" si="267"/>
        <v>0</v>
      </c>
      <c r="BU293" s="47">
        <f t="shared" si="269"/>
        <v>22.905000000000001</v>
      </c>
      <c r="BV293" s="47">
        <f t="shared" si="276"/>
        <v>0.495</v>
      </c>
      <c r="BW293" s="47">
        <f t="shared" si="268"/>
        <v>2.2949999999999999</v>
      </c>
      <c r="BX293" s="47">
        <f t="shared" si="277"/>
        <v>3.9792857142857145</v>
      </c>
      <c r="BY293" s="47">
        <f t="shared" si="262"/>
        <v>9.09</v>
      </c>
      <c r="BZ293" s="47">
        <f t="shared" si="279"/>
        <v>2.79</v>
      </c>
      <c r="CA293" s="47">
        <f t="shared" si="266"/>
        <v>8.4028629856850721</v>
      </c>
      <c r="CB293" s="47">
        <f t="shared" si="263"/>
        <v>10</v>
      </c>
      <c r="CC293" s="47">
        <v>0.04</v>
      </c>
      <c r="CD293" s="47">
        <v>1.0999999999999999E-2</v>
      </c>
      <c r="CE293" s="47">
        <f>BE293/1000</f>
        <v>1.0529999999999999E-2</v>
      </c>
      <c r="CF293" s="47">
        <f t="shared" si="264"/>
        <v>0.1386</v>
      </c>
      <c r="CG293" s="47">
        <f t="shared" si="224"/>
        <v>3.1526946107784433</v>
      </c>
      <c r="CH293" s="47">
        <f t="shared" si="265"/>
        <v>4.5279601539506453</v>
      </c>
      <c r="CI293" s="47">
        <v>0.6</v>
      </c>
      <c r="CJ293" s="46"/>
      <c r="CK293" s="47">
        <f t="shared" si="271"/>
        <v>1.0967809334542831</v>
      </c>
      <c r="CL293" s="46"/>
      <c r="CM293" s="46">
        <f t="shared" si="272"/>
        <v>0.24372909632317402</v>
      </c>
      <c r="CN293" s="22"/>
    </row>
    <row r="294" spans="1:92">
      <c r="A294" s="42">
        <v>1598</v>
      </c>
      <c r="B294" s="22"/>
      <c r="C294" s="34">
        <v>9.5</v>
      </c>
      <c r="D294" s="34">
        <v>18.2</v>
      </c>
      <c r="E294" s="47">
        <f t="shared" si="273"/>
        <v>10.4</v>
      </c>
      <c r="F294" s="34">
        <v>7.68</v>
      </c>
      <c r="G294" s="34">
        <v>5.83</v>
      </c>
      <c r="H294" s="34">
        <v>4.03</v>
      </c>
      <c r="I294" s="34">
        <v>0.37</v>
      </c>
      <c r="J294" s="34">
        <v>0.36</v>
      </c>
      <c r="K294" s="34">
        <v>0.09</v>
      </c>
      <c r="L294" s="22"/>
      <c r="M294" s="22"/>
      <c r="N294" s="22"/>
      <c r="O294" s="34">
        <v>5.09</v>
      </c>
      <c r="P294" s="34">
        <v>2.39</v>
      </c>
      <c r="Q294" s="22"/>
      <c r="R294" s="22"/>
      <c r="S294" s="22"/>
      <c r="T294" s="22"/>
      <c r="U294" s="22"/>
      <c r="V294" s="34">
        <v>0.55000000000000004</v>
      </c>
      <c r="W294" s="22"/>
      <c r="X294" s="22"/>
      <c r="Y294" s="34">
        <v>2.92</v>
      </c>
      <c r="Z294" s="22"/>
      <c r="AA294" s="34">
        <v>0.11</v>
      </c>
      <c r="AB294" s="34">
        <v>10.87</v>
      </c>
      <c r="AC294" s="34">
        <v>8.51</v>
      </c>
      <c r="AD294" s="34">
        <v>2.02</v>
      </c>
      <c r="AE294" s="34">
        <v>0.62</v>
      </c>
      <c r="AF294" s="34"/>
      <c r="AG294" s="47">
        <f t="shared" si="238"/>
        <v>0.42749999999999999</v>
      </c>
      <c r="AH294" s="47">
        <f t="shared" si="228"/>
        <v>0.34560000000000002</v>
      </c>
      <c r="AI294" s="47">
        <f t="shared" si="229"/>
        <v>0.26234999999999997</v>
      </c>
      <c r="AJ294" s="47">
        <f t="shared" si="241"/>
        <v>0.18135000000000001</v>
      </c>
      <c r="AK294" s="47">
        <f t="shared" si="239"/>
        <v>0.81899999999999995</v>
      </c>
      <c r="AL294" s="47">
        <f t="shared" si="274"/>
        <v>0.46800000000000003</v>
      </c>
      <c r="AM294" s="47">
        <f t="shared" si="278"/>
        <v>48.914999999999999</v>
      </c>
      <c r="AN294" s="47">
        <f t="shared" si="278"/>
        <v>38.295000000000002</v>
      </c>
      <c r="AO294" s="47">
        <f t="shared" si="278"/>
        <v>9.09</v>
      </c>
      <c r="AP294" s="47">
        <f t="shared" si="242"/>
        <v>1.665</v>
      </c>
      <c r="AQ294" s="47">
        <f t="shared" si="243"/>
        <v>1.6199999999999999</v>
      </c>
      <c r="AR294" s="47">
        <f t="shared" si="244"/>
        <v>0.40499999999999997</v>
      </c>
      <c r="AS294" s="47">
        <f t="shared" si="245"/>
        <v>0</v>
      </c>
      <c r="AT294" s="47">
        <f t="shared" si="246"/>
        <v>0</v>
      </c>
      <c r="AU294" s="47">
        <f t="shared" si="247"/>
        <v>0</v>
      </c>
      <c r="AV294" s="47">
        <f t="shared" si="248"/>
        <v>22.905000000000001</v>
      </c>
      <c r="AW294" s="47">
        <f t="shared" si="249"/>
        <v>11.203125000000002</v>
      </c>
      <c r="AX294" s="47">
        <f t="shared" si="250"/>
        <v>0</v>
      </c>
      <c r="AY294" s="47">
        <f t="shared" si="251"/>
        <v>2.6999999999999997</v>
      </c>
      <c r="AZ294" s="47">
        <f t="shared" si="252"/>
        <v>0</v>
      </c>
      <c r="BA294" s="47">
        <f t="shared" si="253"/>
        <v>0</v>
      </c>
      <c r="BB294" s="47">
        <f t="shared" si="254"/>
        <v>0</v>
      </c>
      <c r="BC294" s="47">
        <f t="shared" si="255"/>
        <v>2.4750000000000001</v>
      </c>
      <c r="BD294" s="47">
        <f t="shared" si="256"/>
        <v>0</v>
      </c>
      <c r="BE294" s="47">
        <f t="shared" si="257"/>
        <v>0</v>
      </c>
      <c r="BF294" s="47">
        <f t="shared" si="258"/>
        <v>0.13140000000000002</v>
      </c>
      <c r="BG294" s="47">
        <f t="shared" si="259"/>
        <v>0</v>
      </c>
      <c r="BH294" s="47">
        <f t="shared" si="260"/>
        <v>0.495</v>
      </c>
      <c r="BI294" s="47">
        <v>0</v>
      </c>
      <c r="BJ294" s="47">
        <f t="shared" si="261"/>
        <v>2.79</v>
      </c>
      <c r="BK294" s="22"/>
      <c r="BL294" s="47">
        <f t="shared" si="240"/>
        <v>0.81899999999999995</v>
      </c>
      <c r="BM294" s="47">
        <v>0.52</v>
      </c>
      <c r="BN294" s="47">
        <f t="shared" si="230"/>
        <v>1.665</v>
      </c>
      <c r="BO294" s="47">
        <v>5.6</v>
      </c>
      <c r="BP294" s="47">
        <f t="shared" si="275"/>
        <v>2.6999999999999997</v>
      </c>
      <c r="BQ294" s="47">
        <v>0.13</v>
      </c>
      <c r="BR294" s="47">
        <f t="shared" si="280"/>
        <v>0.40499999999999997</v>
      </c>
      <c r="BS294" s="47">
        <f>AW294</f>
        <v>11.203125000000002</v>
      </c>
      <c r="BT294" s="47">
        <f t="shared" si="267"/>
        <v>0</v>
      </c>
      <c r="BU294" s="47">
        <f t="shared" si="269"/>
        <v>22.905000000000001</v>
      </c>
      <c r="BV294" s="47">
        <f t="shared" si="276"/>
        <v>0.495</v>
      </c>
      <c r="BW294" s="47">
        <f t="shared" si="268"/>
        <v>2.4750000000000001</v>
      </c>
      <c r="BX294" s="47">
        <f t="shared" si="277"/>
        <v>3.9939285714285715</v>
      </c>
      <c r="BY294" s="47">
        <f t="shared" si="262"/>
        <v>9.09</v>
      </c>
      <c r="BZ294" s="47">
        <f t="shared" si="279"/>
        <v>2.79</v>
      </c>
      <c r="CA294" s="47">
        <f t="shared" si="266"/>
        <v>8.4921608725289719</v>
      </c>
      <c r="CB294" s="47">
        <f t="shared" si="263"/>
        <v>11.203125000000002</v>
      </c>
      <c r="CC294" s="47">
        <v>0.04</v>
      </c>
      <c r="CD294" s="47">
        <v>1.0999999999999999E-2</v>
      </c>
      <c r="CE294" s="47">
        <v>0.01</v>
      </c>
      <c r="CF294" s="47">
        <f t="shared" si="264"/>
        <v>0.13140000000000002</v>
      </c>
      <c r="CG294" s="47">
        <f t="shared" si="224"/>
        <v>2.9940119760479043</v>
      </c>
      <c r="CH294" s="47">
        <f t="shared" si="265"/>
        <v>4.5279601539506453</v>
      </c>
      <c r="CI294" s="47">
        <v>0.6</v>
      </c>
      <c r="CJ294" s="46"/>
      <c r="CK294" s="47">
        <f t="shared" si="271"/>
        <v>1.0843850368701713</v>
      </c>
      <c r="CL294" s="46"/>
      <c r="CM294" s="46">
        <f t="shared" si="272"/>
        <v>0.24097445263781583</v>
      </c>
      <c r="CN294" s="22"/>
    </row>
    <row r="295" spans="1:92">
      <c r="A295" s="42">
        <v>1599</v>
      </c>
      <c r="B295" s="22"/>
      <c r="C295" s="34">
        <v>8.4</v>
      </c>
      <c r="D295" s="34">
        <v>16.600000000000001</v>
      </c>
      <c r="E295" s="47">
        <f t="shared" si="273"/>
        <v>9.4857142857142858</v>
      </c>
      <c r="F295" s="34">
        <v>6.2</v>
      </c>
      <c r="G295" s="34">
        <v>4.75</v>
      </c>
      <c r="H295" s="34">
        <v>3.72</v>
      </c>
      <c r="I295" s="34">
        <v>0.37</v>
      </c>
      <c r="J295" s="34">
        <v>0.36</v>
      </c>
      <c r="K295" s="34">
        <v>0.09</v>
      </c>
      <c r="L295" s="22"/>
      <c r="M295" s="22"/>
      <c r="N295" s="22"/>
      <c r="O295" s="34">
        <v>5.09</v>
      </c>
      <c r="P295" s="22"/>
      <c r="Q295" s="22"/>
      <c r="R295" s="22"/>
      <c r="S295" s="22"/>
      <c r="T295" s="22"/>
      <c r="U295" s="22"/>
      <c r="V295" s="22"/>
      <c r="W295" s="34">
        <v>2.74</v>
      </c>
      <c r="X295" s="22"/>
      <c r="Y295" s="34">
        <v>3</v>
      </c>
      <c r="Z295" s="22"/>
      <c r="AA295" s="34">
        <v>0.11</v>
      </c>
      <c r="AB295" s="34">
        <v>10.87</v>
      </c>
      <c r="AC295" s="34">
        <v>8.51</v>
      </c>
      <c r="AD295" s="34">
        <v>2.02</v>
      </c>
      <c r="AE295" s="34">
        <v>0.62</v>
      </c>
      <c r="AF295" s="34"/>
      <c r="AG295" s="47">
        <f t="shared" si="238"/>
        <v>0.37800000000000006</v>
      </c>
      <c r="AH295" s="47">
        <f t="shared" si="228"/>
        <v>0.27900000000000003</v>
      </c>
      <c r="AI295" s="47">
        <f t="shared" si="229"/>
        <v>0.21375</v>
      </c>
      <c r="AJ295" s="47">
        <f t="shared" si="241"/>
        <v>0.16740000000000002</v>
      </c>
      <c r="AK295" s="47">
        <f t="shared" si="239"/>
        <v>0.747</v>
      </c>
      <c r="AL295" s="47">
        <f t="shared" si="274"/>
        <v>0.42685714285714282</v>
      </c>
      <c r="AM295" s="47">
        <f t="shared" si="278"/>
        <v>48.914999999999999</v>
      </c>
      <c r="AN295" s="47">
        <f t="shared" si="278"/>
        <v>38.295000000000002</v>
      </c>
      <c r="AO295" s="47">
        <f t="shared" si="278"/>
        <v>9.09</v>
      </c>
      <c r="AP295" s="47">
        <f t="shared" si="242"/>
        <v>1.665</v>
      </c>
      <c r="AQ295" s="47">
        <f t="shared" si="243"/>
        <v>1.6199999999999999</v>
      </c>
      <c r="AR295" s="47">
        <f t="shared" si="244"/>
        <v>0.40499999999999997</v>
      </c>
      <c r="AS295" s="47">
        <f t="shared" si="245"/>
        <v>0</v>
      </c>
      <c r="AT295" s="47">
        <f t="shared" si="246"/>
        <v>0</v>
      </c>
      <c r="AU295" s="47">
        <f t="shared" si="247"/>
        <v>0</v>
      </c>
      <c r="AV295" s="47">
        <f t="shared" si="248"/>
        <v>22.905000000000001</v>
      </c>
      <c r="AW295" s="47">
        <f t="shared" si="249"/>
        <v>0</v>
      </c>
      <c r="AX295" s="47">
        <f t="shared" si="250"/>
        <v>0</v>
      </c>
      <c r="AY295" s="47">
        <f t="shared" si="251"/>
        <v>2.6999999999999997</v>
      </c>
      <c r="AZ295" s="47">
        <f t="shared" si="252"/>
        <v>0</v>
      </c>
      <c r="BA295" s="47">
        <f t="shared" si="253"/>
        <v>0</v>
      </c>
      <c r="BB295" s="47">
        <f t="shared" si="254"/>
        <v>0</v>
      </c>
      <c r="BC295" s="47">
        <f t="shared" si="255"/>
        <v>0</v>
      </c>
      <c r="BD295" s="47">
        <f t="shared" si="256"/>
        <v>12.330000000000002</v>
      </c>
      <c r="BE295" s="47">
        <f t="shared" si="257"/>
        <v>0</v>
      </c>
      <c r="BF295" s="47">
        <f t="shared" si="258"/>
        <v>0.13500000000000001</v>
      </c>
      <c r="BG295" s="47">
        <f t="shared" si="259"/>
        <v>0</v>
      </c>
      <c r="BH295" s="47">
        <f t="shared" si="260"/>
        <v>0.495</v>
      </c>
      <c r="BI295" s="47">
        <v>0</v>
      </c>
      <c r="BJ295" s="47">
        <f t="shared" si="261"/>
        <v>2.79</v>
      </c>
      <c r="BK295" s="22"/>
      <c r="BL295" s="47">
        <f t="shared" si="240"/>
        <v>0.747</v>
      </c>
      <c r="BM295" s="47">
        <v>0.52</v>
      </c>
      <c r="BN295" s="47">
        <f t="shared" si="230"/>
        <v>1.665</v>
      </c>
      <c r="BO295" s="47">
        <v>5.6</v>
      </c>
      <c r="BP295" s="47">
        <f t="shared" si="275"/>
        <v>2.6999999999999997</v>
      </c>
      <c r="BQ295" s="47">
        <v>0.13</v>
      </c>
      <c r="BR295" s="47">
        <f t="shared" si="280"/>
        <v>0.40499999999999997</v>
      </c>
      <c r="BS295" s="47">
        <v>11.5</v>
      </c>
      <c r="BT295" s="47">
        <f t="shared" si="267"/>
        <v>0</v>
      </c>
      <c r="BU295" s="47">
        <f t="shared" si="269"/>
        <v>22.905000000000001</v>
      </c>
      <c r="BV295" s="47">
        <f t="shared" si="276"/>
        <v>0.495</v>
      </c>
      <c r="BW295" s="47">
        <f t="shared" si="268"/>
        <v>0</v>
      </c>
      <c r="BX295" s="47">
        <f t="shared" si="277"/>
        <v>4.0085714285714289</v>
      </c>
      <c r="BY295" s="47">
        <f t="shared" si="262"/>
        <v>9.09</v>
      </c>
      <c r="BZ295" s="47">
        <f t="shared" si="279"/>
        <v>2.79</v>
      </c>
      <c r="CA295" s="47">
        <f t="shared" si="266"/>
        <v>8.5814587593728717</v>
      </c>
      <c r="CB295" s="47">
        <f t="shared" si="263"/>
        <v>11.5</v>
      </c>
      <c r="CC295" s="47">
        <v>0.04</v>
      </c>
      <c r="CD295" s="47">
        <f>BD295/1000</f>
        <v>1.2330000000000002E-2</v>
      </c>
      <c r="CE295" s="47">
        <v>0.01</v>
      </c>
      <c r="CF295" s="47">
        <f t="shared" si="264"/>
        <v>0.13500000000000001</v>
      </c>
      <c r="CG295" s="47">
        <f t="shared" si="224"/>
        <v>2.9940119760479043</v>
      </c>
      <c r="CH295" s="47">
        <f t="shared" si="265"/>
        <v>4.5279601539506453</v>
      </c>
      <c r="CI295" s="47">
        <v>0.6</v>
      </c>
      <c r="CJ295" s="46"/>
      <c r="CK295" s="47">
        <f t="shared" si="271"/>
        <v>1.0553131765682056</v>
      </c>
      <c r="CL295" s="46"/>
      <c r="CM295" s="46">
        <f t="shared" si="272"/>
        <v>0.23451403923737901</v>
      </c>
      <c r="CN295" s="22"/>
    </row>
    <row r="296" spans="1:92">
      <c r="A296" s="42">
        <v>1600</v>
      </c>
      <c r="B296" s="34"/>
      <c r="C296" s="34">
        <v>9.5</v>
      </c>
      <c r="D296" s="34">
        <v>18.2</v>
      </c>
      <c r="E296" s="47">
        <f t="shared" si="273"/>
        <v>10.4</v>
      </c>
      <c r="F296" s="34">
        <v>6.57</v>
      </c>
      <c r="G296" s="34">
        <v>5.47</v>
      </c>
      <c r="H296" s="34">
        <v>4.03</v>
      </c>
      <c r="I296" s="34">
        <v>0.37</v>
      </c>
      <c r="J296" s="34">
        <v>0.36</v>
      </c>
      <c r="K296" s="22"/>
      <c r="L296" s="22"/>
      <c r="M296" s="22"/>
      <c r="N296" s="22"/>
      <c r="O296" s="34">
        <v>5.09</v>
      </c>
      <c r="P296" s="22"/>
      <c r="Q296" s="22"/>
      <c r="R296" s="22"/>
      <c r="S296" s="22"/>
      <c r="T296" s="22"/>
      <c r="U296" s="22"/>
      <c r="V296" s="34">
        <v>0.46</v>
      </c>
      <c r="W296" s="34">
        <v>3.01</v>
      </c>
      <c r="X296" s="22"/>
      <c r="Y296" s="34">
        <v>3.36</v>
      </c>
      <c r="Z296" s="34">
        <v>0.82</v>
      </c>
      <c r="AA296" s="34">
        <v>0.11</v>
      </c>
      <c r="AB296" s="34">
        <v>10.87</v>
      </c>
      <c r="AC296" s="34">
        <v>8.51</v>
      </c>
      <c r="AD296" s="34">
        <v>2.02</v>
      </c>
      <c r="AE296" s="34">
        <v>0.62</v>
      </c>
      <c r="AF296" s="34"/>
      <c r="AG296" s="47">
        <f t="shared" si="238"/>
        <v>0.42749999999999999</v>
      </c>
      <c r="AH296" s="47">
        <f t="shared" si="228"/>
        <v>0.29565000000000002</v>
      </c>
      <c r="AI296" s="47">
        <f t="shared" si="229"/>
        <v>0.24614999999999998</v>
      </c>
      <c r="AJ296" s="47">
        <f t="shared" si="241"/>
        <v>0.18135000000000001</v>
      </c>
      <c r="AK296" s="47">
        <f t="shared" si="239"/>
        <v>0.81899999999999995</v>
      </c>
      <c r="AL296" s="47">
        <f t="shared" si="274"/>
        <v>0.46800000000000003</v>
      </c>
      <c r="AM296" s="47">
        <f t="shared" si="278"/>
        <v>48.914999999999999</v>
      </c>
      <c r="AN296" s="47">
        <f t="shared" si="278"/>
        <v>38.295000000000002</v>
      </c>
      <c r="AO296" s="47">
        <f t="shared" si="278"/>
        <v>9.09</v>
      </c>
      <c r="AP296" s="47">
        <f t="shared" si="242"/>
        <v>1.665</v>
      </c>
      <c r="AQ296" s="47">
        <f t="shared" si="243"/>
        <v>1.6199999999999999</v>
      </c>
      <c r="AR296" s="47">
        <f t="shared" si="244"/>
        <v>0</v>
      </c>
      <c r="AS296" s="47">
        <f t="shared" si="245"/>
        <v>0</v>
      </c>
      <c r="AT296" s="47">
        <f t="shared" si="246"/>
        <v>0</v>
      </c>
      <c r="AU296" s="47">
        <f t="shared" si="247"/>
        <v>0</v>
      </c>
      <c r="AV296" s="47">
        <f t="shared" si="248"/>
        <v>22.905000000000001</v>
      </c>
      <c r="AW296" s="47">
        <f t="shared" si="249"/>
        <v>0</v>
      </c>
      <c r="AX296" s="47">
        <f t="shared" si="250"/>
        <v>0</v>
      </c>
      <c r="AY296" s="47">
        <f t="shared" si="251"/>
        <v>2.6999999999999997</v>
      </c>
      <c r="AZ296" s="47">
        <f t="shared" si="252"/>
        <v>0</v>
      </c>
      <c r="BA296" s="47">
        <f t="shared" si="253"/>
        <v>0</v>
      </c>
      <c r="BB296" s="47">
        <f t="shared" si="254"/>
        <v>0</v>
      </c>
      <c r="BC296" s="47">
        <f t="shared" si="255"/>
        <v>2.0700000000000003</v>
      </c>
      <c r="BD296" s="47">
        <f t="shared" si="256"/>
        <v>13.544999999999998</v>
      </c>
      <c r="BE296" s="47">
        <f t="shared" si="257"/>
        <v>0</v>
      </c>
      <c r="BF296" s="47">
        <f t="shared" si="258"/>
        <v>0.1512</v>
      </c>
      <c r="BG296" s="47">
        <f t="shared" si="259"/>
        <v>3.6900000000000002E-2</v>
      </c>
      <c r="BH296" s="47">
        <f t="shared" si="260"/>
        <v>0.495</v>
      </c>
      <c r="BI296" s="47">
        <v>8.6707566462167698</v>
      </c>
      <c r="BJ296" s="47">
        <f t="shared" si="261"/>
        <v>2.79</v>
      </c>
      <c r="BK296" s="22"/>
      <c r="BL296" s="47">
        <f t="shared" si="240"/>
        <v>0.81899999999999995</v>
      </c>
      <c r="BM296" s="47">
        <v>0.52</v>
      </c>
      <c r="BN296" s="47">
        <f t="shared" si="230"/>
        <v>1.665</v>
      </c>
      <c r="BO296" s="47">
        <v>5.6</v>
      </c>
      <c r="BP296" s="47">
        <f t="shared" si="275"/>
        <v>2.6999999999999997</v>
      </c>
      <c r="BQ296" s="47">
        <v>0.13</v>
      </c>
      <c r="BR296" s="47">
        <v>0.42</v>
      </c>
      <c r="BS296" s="47">
        <v>11.5</v>
      </c>
      <c r="BT296" s="47">
        <f t="shared" si="267"/>
        <v>0</v>
      </c>
      <c r="BU296" s="47">
        <f t="shared" si="269"/>
        <v>22.905000000000001</v>
      </c>
      <c r="BV296" s="47">
        <f t="shared" si="276"/>
        <v>0.495</v>
      </c>
      <c r="BW296" s="47">
        <f t="shared" si="268"/>
        <v>2.0700000000000003</v>
      </c>
      <c r="BX296" s="47">
        <f t="shared" si="277"/>
        <v>4.0232142857142863</v>
      </c>
      <c r="BY296" s="47">
        <f t="shared" si="262"/>
        <v>9.09</v>
      </c>
      <c r="BZ296" s="47">
        <f t="shared" si="279"/>
        <v>2.79</v>
      </c>
      <c r="CA296" s="47">
        <f>BI296</f>
        <v>8.6707566462167698</v>
      </c>
      <c r="CB296" s="47">
        <f t="shared" si="263"/>
        <v>11.5</v>
      </c>
      <c r="CC296" s="47">
        <f>BG296</f>
        <v>3.6900000000000002E-2</v>
      </c>
      <c r="CD296" s="47">
        <f>BD296/1000</f>
        <v>1.3544999999999998E-2</v>
      </c>
      <c r="CE296" s="47">
        <v>0.01</v>
      </c>
      <c r="CF296" s="47">
        <f t="shared" si="264"/>
        <v>0.1512</v>
      </c>
      <c r="CG296" s="47">
        <f t="shared" si="224"/>
        <v>2.9940119760479043</v>
      </c>
      <c r="CH296" s="47">
        <f t="shared" si="265"/>
        <v>4.1770432420194714</v>
      </c>
      <c r="CI296" s="47">
        <v>0.6</v>
      </c>
      <c r="CJ296" s="46"/>
      <c r="CK296" s="47">
        <f t="shared" si="271"/>
        <v>1.0875481382464223</v>
      </c>
      <c r="CL296" s="46"/>
      <c r="CM296" s="46">
        <f t="shared" si="272"/>
        <v>0.24167736405476051</v>
      </c>
      <c r="CN296" s="22"/>
    </row>
    <row r="297" spans="1:92">
      <c r="A297" s="42">
        <v>1601</v>
      </c>
      <c r="B297" s="22"/>
      <c r="C297" s="34">
        <v>10</v>
      </c>
      <c r="D297" s="34">
        <v>19</v>
      </c>
      <c r="E297" s="47">
        <f t="shared" si="273"/>
        <v>10.857142857142858</v>
      </c>
      <c r="F297" s="34">
        <v>7.5</v>
      </c>
      <c r="G297" s="34">
        <v>6.78</v>
      </c>
      <c r="H297" s="34">
        <v>4.59</v>
      </c>
      <c r="I297" s="34">
        <v>0.41</v>
      </c>
      <c r="J297" s="34">
        <v>0.46</v>
      </c>
      <c r="K297" s="34">
        <v>0.1</v>
      </c>
      <c r="L297" s="22"/>
      <c r="M297" s="22"/>
      <c r="N297" s="22"/>
      <c r="O297" s="34">
        <v>5.3</v>
      </c>
      <c r="P297" s="34">
        <v>2.5099999999999998</v>
      </c>
      <c r="Q297" s="22"/>
      <c r="R297" s="22"/>
      <c r="S297" s="34">
        <v>0.16</v>
      </c>
      <c r="T297" s="34">
        <v>3.3</v>
      </c>
      <c r="U297" s="34">
        <v>1.3</v>
      </c>
      <c r="V297" s="34">
        <v>0.28000000000000003</v>
      </c>
      <c r="W297" s="34">
        <v>2.41</v>
      </c>
      <c r="X297" s="22"/>
      <c r="Y297" s="22"/>
      <c r="Z297" s="34">
        <v>0.94</v>
      </c>
      <c r="AA297" s="34">
        <v>0.1</v>
      </c>
      <c r="AB297" s="34">
        <v>25.03</v>
      </c>
      <c r="AC297" s="34">
        <v>10.119999999999999</v>
      </c>
      <c r="AD297" s="34">
        <v>1.85</v>
      </c>
      <c r="AE297" s="34">
        <v>1.0900000000000001</v>
      </c>
      <c r="AF297" s="34"/>
      <c r="AG297" s="47">
        <f t="shared" si="238"/>
        <v>0.45</v>
      </c>
      <c r="AH297" s="47">
        <f t="shared" si="228"/>
        <v>0.33750000000000002</v>
      </c>
      <c r="AI297" s="47">
        <f t="shared" si="229"/>
        <v>0.30510000000000004</v>
      </c>
      <c r="AJ297" s="47">
        <f t="shared" si="241"/>
        <v>0.20655000000000001</v>
      </c>
      <c r="AK297" s="47">
        <f t="shared" si="239"/>
        <v>0.85499999999999998</v>
      </c>
      <c r="AL297" s="47">
        <f t="shared" si="274"/>
        <v>0.4885714285714286</v>
      </c>
      <c r="AM297" s="47">
        <f t="shared" si="278"/>
        <v>112.63500000000001</v>
      </c>
      <c r="AN297" s="47">
        <f t="shared" si="278"/>
        <v>45.54</v>
      </c>
      <c r="AO297" s="47">
        <f t="shared" si="278"/>
        <v>8.3250000000000011</v>
      </c>
      <c r="AP297" s="47">
        <f t="shared" si="242"/>
        <v>1.845</v>
      </c>
      <c r="AQ297" s="47">
        <f t="shared" si="243"/>
        <v>2.0700000000000003</v>
      </c>
      <c r="AR297" s="47">
        <f t="shared" si="244"/>
        <v>0.45</v>
      </c>
      <c r="AS297" s="47">
        <f t="shared" si="245"/>
        <v>0</v>
      </c>
      <c r="AT297" s="47">
        <f t="shared" si="246"/>
        <v>0</v>
      </c>
      <c r="AU297" s="47">
        <f t="shared" si="247"/>
        <v>0</v>
      </c>
      <c r="AV297" s="47">
        <f t="shared" si="248"/>
        <v>23.849999999999998</v>
      </c>
      <c r="AW297" s="47">
        <f t="shared" si="249"/>
        <v>11.765624999999998</v>
      </c>
      <c r="AX297" s="47">
        <f t="shared" si="250"/>
        <v>0</v>
      </c>
      <c r="AY297" s="47">
        <f t="shared" si="251"/>
        <v>2.6999999999999997</v>
      </c>
      <c r="AZ297" s="47">
        <f t="shared" si="252"/>
        <v>0.72</v>
      </c>
      <c r="BA297" s="47">
        <f t="shared" si="253"/>
        <v>0.14849999999999999</v>
      </c>
      <c r="BB297" s="47">
        <f t="shared" si="254"/>
        <v>5.8500000000000005</v>
      </c>
      <c r="BC297" s="47">
        <f t="shared" si="255"/>
        <v>1.2600000000000002</v>
      </c>
      <c r="BD297" s="47">
        <f t="shared" si="256"/>
        <v>10.845000000000001</v>
      </c>
      <c r="BE297" s="47">
        <f t="shared" si="257"/>
        <v>0</v>
      </c>
      <c r="BF297" s="47">
        <f t="shared" si="258"/>
        <v>0</v>
      </c>
      <c r="BG297" s="47">
        <f t="shared" si="259"/>
        <v>4.2299999999999997E-2</v>
      </c>
      <c r="BH297" s="47">
        <f t="shared" si="260"/>
        <v>0.45</v>
      </c>
      <c r="BI297" s="47">
        <v>0</v>
      </c>
      <c r="BJ297" s="47">
        <f t="shared" si="261"/>
        <v>4.9050000000000002</v>
      </c>
      <c r="BK297" s="22"/>
      <c r="BL297" s="47">
        <f t="shared" si="240"/>
        <v>0.85499999999999998</v>
      </c>
      <c r="BM297" s="47">
        <v>0.52</v>
      </c>
      <c r="BN297" s="47">
        <f t="shared" si="230"/>
        <v>1.845</v>
      </c>
      <c r="BO297" s="47">
        <f>BB297</f>
        <v>5.8500000000000005</v>
      </c>
      <c r="BP297" s="47">
        <f t="shared" si="275"/>
        <v>2.6999999999999997</v>
      </c>
      <c r="BQ297" s="47">
        <f>BA297</f>
        <v>0.14849999999999999</v>
      </c>
      <c r="BR297" s="47">
        <f>AR297</f>
        <v>0.45</v>
      </c>
      <c r="BS297" s="47">
        <f>AW297</f>
        <v>11.765624999999998</v>
      </c>
      <c r="BT297" s="47">
        <f t="shared" si="267"/>
        <v>0</v>
      </c>
      <c r="BU297" s="47">
        <f t="shared" si="269"/>
        <v>23.849999999999998</v>
      </c>
      <c r="BV297" s="47">
        <f t="shared" si="276"/>
        <v>0.45</v>
      </c>
      <c r="BW297" s="47">
        <f t="shared" si="268"/>
        <v>1.2600000000000002</v>
      </c>
      <c r="BX297" s="47">
        <f t="shared" si="277"/>
        <v>4.0378571428571437</v>
      </c>
      <c r="BY297" s="47">
        <f t="shared" si="262"/>
        <v>8.3250000000000011</v>
      </c>
      <c r="BZ297" s="47">
        <f t="shared" si="279"/>
        <v>4.9050000000000002</v>
      </c>
      <c r="CA297" s="47">
        <f t="shared" ref="CA297:CA315" si="281">CA$296+(A297-1600)*(CA$316-CA$296)/20</f>
        <v>8.5787321063394693</v>
      </c>
      <c r="CB297" s="47">
        <f t="shared" si="263"/>
        <v>11.765624999999998</v>
      </c>
      <c r="CC297" s="47">
        <f>BG297</f>
        <v>4.2299999999999997E-2</v>
      </c>
      <c r="CD297" s="47">
        <f>BD297/1000</f>
        <v>1.0845E-2</v>
      </c>
      <c r="CE297" s="47">
        <v>0.01</v>
      </c>
      <c r="CF297" s="47">
        <f t="shared" si="264"/>
        <v>0</v>
      </c>
      <c r="CG297" s="47">
        <f t="shared" si="224"/>
        <v>2.9940119760479043</v>
      </c>
      <c r="CH297" s="47">
        <f t="shared" si="265"/>
        <v>4.7883178628028071</v>
      </c>
      <c r="CI297" s="47">
        <v>0.6</v>
      </c>
      <c r="CJ297" s="46"/>
      <c r="CK297" s="47">
        <f t="shared" si="271"/>
        <v>1.1269997679670956</v>
      </c>
      <c r="CL297" s="46"/>
      <c r="CM297" s="46">
        <f t="shared" si="272"/>
        <v>0.25044439288157677</v>
      </c>
      <c r="CN297" s="22"/>
    </row>
    <row r="298" spans="1:92">
      <c r="A298" s="42">
        <v>1602</v>
      </c>
      <c r="B298" s="22"/>
      <c r="C298" s="34">
        <v>10</v>
      </c>
      <c r="D298" s="34">
        <v>19</v>
      </c>
      <c r="E298" s="47">
        <f t="shared" si="273"/>
        <v>10.857142857142858</v>
      </c>
      <c r="F298" s="34">
        <v>8.2100000000000009</v>
      </c>
      <c r="G298" s="34">
        <v>6.43</v>
      </c>
      <c r="H298" s="34">
        <v>3.97</v>
      </c>
      <c r="I298" s="34">
        <v>0.41</v>
      </c>
      <c r="J298" s="34">
        <v>0.46</v>
      </c>
      <c r="K298" s="34">
        <v>0.09</v>
      </c>
      <c r="L298" s="34">
        <v>1.3</v>
      </c>
      <c r="M298" s="34">
        <v>12.85</v>
      </c>
      <c r="N298" s="22"/>
      <c r="O298" s="34">
        <v>5.3</v>
      </c>
      <c r="P298" s="34">
        <v>2.0299999999999998</v>
      </c>
      <c r="Q298" s="22"/>
      <c r="R298" s="22"/>
      <c r="S298" s="22"/>
      <c r="T298" s="22"/>
      <c r="U298" s="34">
        <v>1.45</v>
      </c>
      <c r="V298" s="34">
        <v>0.28000000000000003</v>
      </c>
      <c r="W298" s="22"/>
      <c r="X298" s="22"/>
      <c r="Y298" s="22"/>
      <c r="Z298" s="22"/>
      <c r="AA298" s="34">
        <v>0.1</v>
      </c>
      <c r="AB298" s="34">
        <v>25.03</v>
      </c>
      <c r="AC298" s="34">
        <v>10.119999999999999</v>
      </c>
      <c r="AD298" s="34">
        <v>1.85</v>
      </c>
      <c r="AE298" s="34">
        <v>1.0900000000000001</v>
      </c>
      <c r="AF298" s="34"/>
      <c r="AG298" s="47">
        <f t="shared" si="238"/>
        <v>0.45</v>
      </c>
      <c r="AH298" s="47">
        <f t="shared" si="228"/>
        <v>0.36945000000000006</v>
      </c>
      <c r="AI298" s="47">
        <f t="shared" si="229"/>
        <v>0.28935</v>
      </c>
      <c r="AJ298" s="47">
        <f t="shared" si="241"/>
        <v>0.17865000000000003</v>
      </c>
      <c r="AK298" s="47">
        <f t="shared" si="239"/>
        <v>0.85499999999999998</v>
      </c>
      <c r="AL298" s="47">
        <f t="shared" si="274"/>
        <v>0.4885714285714286</v>
      </c>
      <c r="AM298" s="47">
        <f t="shared" si="278"/>
        <v>112.63500000000001</v>
      </c>
      <c r="AN298" s="47">
        <f t="shared" si="278"/>
        <v>45.54</v>
      </c>
      <c r="AO298" s="47">
        <f t="shared" si="278"/>
        <v>8.3250000000000011</v>
      </c>
      <c r="AP298" s="47">
        <f t="shared" si="242"/>
        <v>1.845</v>
      </c>
      <c r="AQ298" s="47">
        <f t="shared" si="243"/>
        <v>2.0700000000000003</v>
      </c>
      <c r="AR298" s="47">
        <f t="shared" si="244"/>
        <v>0.40499999999999997</v>
      </c>
      <c r="AS298" s="47">
        <f t="shared" si="245"/>
        <v>5.8500000000000005</v>
      </c>
      <c r="AT298" s="47">
        <f t="shared" si="246"/>
        <v>0.57824999999999993</v>
      </c>
      <c r="AU298" s="47">
        <f t="shared" si="247"/>
        <v>0</v>
      </c>
      <c r="AV298" s="47">
        <f t="shared" si="248"/>
        <v>23.849999999999998</v>
      </c>
      <c r="AW298" s="47">
        <f t="shared" si="249"/>
        <v>9.515625</v>
      </c>
      <c r="AX298" s="47">
        <f t="shared" si="250"/>
        <v>0</v>
      </c>
      <c r="AY298" s="47">
        <f t="shared" si="251"/>
        <v>2.6999999999999997</v>
      </c>
      <c r="AZ298" s="47">
        <f t="shared" si="252"/>
        <v>0</v>
      </c>
      <c r="BA298" s="47">
        <f t="shared" si="253"/>
        <v>0</v>
      </c>
      <c r="BB298" s="47">
        <f t="shared" si="254"/>
        <v>6.5249999999999995</v>
      </c>
      <c r="BC298" s="47">
        <f t="shared" si="255"/>
        <v>1.2600000000000002</v>
      </c>
      <c r="BD298" s="47">
        <f t="shared" si="256"/>
        <v>0</v>
      </c>
      <c r="BE298" s="47">
        <f t="shared" si="257"/>
        <v>0</v>
      </c>
      <c r="BF298" s="47">
        <f t="shared" si="258"/>
        <v>0</v>
      </c>
      <c r="BG298" s="47">
        <f t="shared" si="259"/>
        <v>0</v>
      </c>
      <c r="BH298" s="47">
        <f t="shared" si="260"/>
        <v>0.45</v>
      </c>
      <c r="BI298" s="47">
        <v>0</v>
      </c>
      <c r="BJ298" s="47">
        <f t="shared" si="261"/>
        <v>4.9050000000000002</v>
      </c>
      <c r="BK298" s="22"/>
      <c r="BL298" s="47">
        <f t="shared" si="240"/>
        <v>0.85499999999999998</v>
      </c>
      <c r="BM298" s="47">
        <f>AT298</f>
        <v>0.57824999999999993</v>
      </c>
      <c r="BN298" s="47">
        <f t="shared" si="230"/>
        <v>1.845</v>
      </c>
      <c r="BO298" s="47">
        <f>BB298</f>
        <v>6.5249999999999995</v>
      </c>
      <c r="BP298" s="47">
        <f t="shared" si="275"/>
        <v>2.6999999999999997</v>
      </c>
      <c r="BQ298" s="47">
        <v>0.15</v>
      </c>
      <c r="BR298" s="47">
        <f>AR298</f>
        <v>0.40499999999999997</v>
      </c>
      <c r="BS298" s="47">
        <f>AW298</f>
        <v>9.515625</v>
      </c>
      <c r="BT298" s="47">
        <f t="shared" si="267"/>
        <v>5.8500000000000005</v>
      </c>
      <c r="BU298" s="47">
        <f t="shared" si="269"/>
        <v>23.849999999999998</v>
      </c>
      <c r="BV298" s="47">
        <f t="shared" si="276"/>
        <v>0.45</v>
      </c>
      <c r="BW298" s="47">
        <f t="shared" si="268"/>
        <v>1.2600000000000002</v>
      </c>
      <c r="BX298" s="47">
        <f t="shared" si="277"/>
        <v>4.0525000000000002</v>
      </c>
      <c r="BY298" s="47">
        <f t="shared" si="262"/>
        <v>8.3250000000000011</v>
      </c>
      <c r="BZ298" s="47">
        <f t="shared" si="279"/>
        <v>4.9050000000000002</v>
      </c>
      <c r="CA298" s="47">
        <f t="shared" si="281"/>
        <v>8.4867075664621687</v>
      </c>
      <c r="CB298" s="47">
        <f t="shared" si="263"/>
        <v>9.515625</v>
      </c>
      <c r="CC298" s="47">
        <v>4.2000000000000003E-2</v>
      </c>
      <c r="CD298" s="47">
        <v>0.01</v>
      </c>
      <c r="CE298" s="47">
        <v>0.01</v>
      </c>
      <c r="CF298" s="47">
        <f t="shared" si="264"/>
        <v>0</v>
      </c>
      <c r="CG298" s="47">
        <f t="shared" si="224"/>
        <v>2.9940119760479043</v>
      </c>
      <c r="CH298" s="47">
        <f t="shared" si="265"/>
        <v>4.7543581616481774</v>
      </c>
      <c r="CI298" s="47">
        <v>0.6</v>
      </c>
      <c r="CJ298" s="46"/>
      <c r="CK298" s="47">
        <f t="shared" si="271"/>
        <v>1.1283634924862267</v>
      </c>
      <c r="CL298" s="46"/>
      <c r="CM298" s="46">
        <f t="shared" si="272"/>
        <v>0.25074744277471706</v>
      </c>
      <c r="CN298" s="22"/>
    </row>
    <row r="299" spans="1:92">
      <c r="A299" s="42">
        <v>1603</v>
      </c>
      <c r="B299" s="22"/>
      <c r="C299" s="34">
        <v>10.35</v>
      </c>
      <c r="D299" s="34">
        <v>19</v>
      </c>
      <c r="E299" s="47">
        <f t="shared" si="273"/>
        <v>10.857142857142858</v>
      </c>
      <c r="F299" s="34">
        <v>9.2799999999999994</v>
      </c>
      <c r="G299" s="34">
        <v>7.14</v>
      </c>
      <c r="H299" s="34">
        <v>4.28</v>
      </c>
      <c r="I299" s="34">
        <v>0.41</v>
      </c>
      <c r="J299" s="34">
        <v>0.46</v>
      </c>
      <c r="K299" s="22"/>
      <c r="L299" s="22"/>
      <c r="M299" s="34">
        <v>10.35</v>
      </c>
      <c r="N299" s="22"/>
      <c r="O299" s="34">
        <v>5.3</v>
      </c>
      <c r="P299" s="34">
        <v>2.3199999999999998</v>
      </c>
      <c r="Q299" s="22"/>
      <c r="R299" s="22"/>
      <c r="S299" s="22"/>
      <c r="T299" s="22"/>
      <c r="U299" s="22"/>
      <c r="V299" s="34">
        <v>0.28000000000000003</v>
      </c>
      <c r="W299" s="22"/>
      <c r="X299" s="22"/>
      <c r="Y299" s="22"/>
      <c r="Z299" s="22"/>
      <c r="AA299" s="34">
        <v>0.1</v>
      </c>
      <c r="AB299" s="34">
        <v>25.03</v>
      </c>
      <c r="AC299" s="34">
        <v>10.119999999999999</v>
      </c>
      <c r="AD299" s="34">
        <v>1.85</v>
      </c>
      <c r="AE299" s="34">
        <v>1.0900000000000001</v>
      </c>
      <c r="AF299" s="34"/>
      <c r="AG299" s="47">
        <f t="shared" si="238"/>
        <v>0.46574999999999994</v>
      </c>
      <c r="AH299" s="47">
        <f t="shared" si="228"/>
        <v>0.41759999999999997</v>
      </c>
      <c r="AI299" s="47">
        <f t="shared" si="229"/>
        <v>0.32129999999999997</v>
      </c>
      <c r="AJ299" s="47">
        <f t="shared" si="241"/>
        <v>0.19260000000000002</v>
      </c>
      <c r="AK299" s="47">
        <f t="shared" si="239"/>
        <v>0.85499999999999998</v>
      </c>
      <c r="AL299" s="47">
        <f t="shared" si="274"/>
        <v>0.4885714285714286</v>
      </c>
      <c r="AM299" s="47">
        <f t="shared" si="278"/>
        <v>112.63500000000001</v>
      </c>
      <c r="AN299" s="47">
        <f t="shared" si="278"/>
        <v>45.54</v>
      </c>
      <c r="AO299" s="47">
        <f t="shared" si="278"/>
        <v>8.3250000000000011</v>
      </c>
      <c r="AP299" s="47">
        <f t="shared" si="242"/>
        <v>1.845</v>
      </c>
      <c r="AQ299" s="47">
        <f t="shared" si="243"/>
        <v>2.0700000000000003</v>
      </c>
      <c r="AR299" s="47">
        <f t="shared" si="244"/>
        <v>0</v>
      </c>
      <c r="AS299" s="47">
        <f t="shared" si="245"/>
        <v>0</v>
      </c>
      <c r="AT299" s="47">
        <f t="shared" si="246"/>
        <v>0.46574999999999994</v>
      </c>
      <c r="AU299" s="47">
        <f t="shared" si="247"/>
        <v>0</v>
      </c>
      <c r="AV299" s="47">
        <f t="shared" si="248"/>
        <v>23.849999999999998</v>
      </c>
      <c r="AW299" s="47">
        <f t="shared" si="249"/>
        <v>10.875</v>
      </c>
      <c r="AX299" s="47">
        <f t="shared" si="250"/>
        <v>0</v>
      </c>
      <c r="AY299" s="47">
        <f t="shared" si="251"/>
        <v>2.6999999999999997</v>
      </c>
      <c r="AZ299" s="47">
        <f t="shared" si="252"/>
        <v>0</v>
      </c>
      <c r="BA299" s="47">
        <f t="shared" si="253"/>
        <v>0</v>
      </c>
      <c r="BB299" s="47">
        <f t="shared" si="254"/>
        <v>0</v>
      </c>
      <c r="BC299" s="47">
        <f t="shared" si="255"/>
        <v>1.2600000000000002</v>
      </c>
      <c r="BD299" s="47">
        <f t="shared" si="256"/>
        <v>0</v>
      </c>
      <c r="BE299" s="47">
        <f t="shared" si="257"/>
        <v>0</v>
      </c>
      <c r="BF299" s="47">
        <f t="shared" si="258"/>
        <v>0</v>
      </c>
      <c r="BG299" s="47">
        <f t="shared" si="259"/>
        <v>0</v>
      </c>
      <c r="BH299" s="47">
        <f t="shared" si="260"/>
        <v>0.45</v>
      </c>
      <c r="BI299" s="47">
        <v>0</v>
      </c>
      <c r="BJ299" s="47">
        <f t="shared" si="261"/>
        <v>4.9050000000000002</v>
      </c>
      <c r="BK299" s="22"/>
      <c r="BL299" s="47">
        <f t="shared" si="240"/>
        <v>0.85499999999999998</v>
      </c>
      <c r="BM299" s="47">
        <f>AT299</f>
        <v>0.46574999999999994</v>
      </c>
      <c r="BN299" s="47">
        <f t="shared" si="230"/>
        <v>1.845</v>
      </c>
      <c r="BO299" s="47">
        <v>6.4</v>
      </c>
      <c r="BP299" s="47">
        <f t="shared" si="275"/>
        <v>2.6999999999999997</v>
      </c>
      <c r="BQ299" s="47">
        <v>0.15</v>
      </c>
      <c r="BR299" s="47">
        <v>0.39</v>
      </c>
      <c r="BS299" s="47">
        <f>AW299</f>
        <v>10.875</v>
      </c>
      <c r="BT299" s="47">
        <f t="shared" si="267"/>
        <v>0</v>
      </c>
      <c r="BU299" s="47">
        <f t="shared" si="269"/>
        <v>23.849999999999998</v>
      </c>
      <c r="BV299" s="47">
        <f t="shared" si="276"/>
        <v>0.45</v>
      </c>
      <c r="BW299" s="47">
        <f t="shared" si="268"/>
        <v>1.2600000000000002</v>
      </c>
      <c r="BX299" s="47">
        <f t="shared" si="277"/>
        <v>4.0671428571428576</v>
      </c>
      <c r="BY299" s="47">
        <f t="shared" si="262"/>
        <v>8.3250000000000011</v>
      </c>
      <c r="BZ299" s="47">
        <f t="shared" si="279"/>
        <v>4.9050000000000002</v>
      </c>
      <c r="CA299" s="47">
        <f t="shared" si="281"/>
        <v>8.3946830265848682</v>
      </c>
      <c r="CB299" s="47">
        <f t="shared" si="263"/>
        <v>10.875</v>
      </c>
      <c r="CC299" s="47">
        <v>4.2000000000000003E-2</v>
      </c>
      <c r="CD299" s="47">
        <v>0.01</v>
      </c>
      <c r="CE299" s="47">
        <v>0.01</v>
      </c>
      <c r="CF299" s="47">
        <f t="shared" si="264"/>
        <v>0</v>
      </c>
      <c r="CG299" s="47">
        <f t="shared" si="224"/>
        <v>2.9940119760479043</v>
      </c>
      <c r="CH299" s="47">
        <f t="shared" si="265"/>
        <v>4.7543581616481774</v>
      </c>
      <c r="CI299" s="47">
        <v>0.6</v>
      </c>
      <c r="CJ299" s="46"/>
      <c r="CK299" s="47">
        <f t="shared" si="271"/>
        <v>1.1207307453968178</v>
      </c>
      <c r="CL299" s="46"/>
      <c r="CM299" s="46">
        <f t="shared" si="272"/>
        <v>0.24905127675484839</v>
      </c>
      <c r="CN299" s="22"/>
    </row>
    <row r="300" spans="1:92">
      <c r="A300" s="42">
        <v>1604</v>
      </c>
      <c r="B300" s="22"/>
      <c r="C300" s="34">
        <v>9.64</v>
      </c>
      <c r="D300" s="34">
        <v>18.2</v>
      </c>
      <c r="E300" s="47">
        <f t="shared" si="273"/>
        <v>10.4</v>
      </c>
      <c r="F300" s="34">
        <v>7.14</v>
      </c>
      <c r="G300" s="34">
        <v>6.43</v>
      </c>
      <c r="H300" s="34">
        <v>4.28</v>
      </c>
      <c r="I300" s="34">
        <v>0.41</v>
      </c>
      <c r="J300" s="34">
        <v>0.46</v>
      </c>
      <c r="K300" s="34">
        <v>8.4000000000000005E-2</v>
      </c>
      <c r="L300" s="22"/>
      <c r="M300" s="34">
        <v>6.78</v>
      </c>
      <c r="N300" s="22"/>
      <c r="O300" s="34">
        <v>5.3</v>
      </c>
      <c r="P300" s="22"/>
      <c r="Q300" s="22"/>
      <c r="R300" s="22"/>
      <c r="S300" s="22"/>
      <c r="T300" s="34">
        <v>3.41</v>
      </c>
      <c r="U300" s="22"/>
      <c r="V300" s="34">
        <v>0.28000000000000003</v>
      </c>
      <c r="W300" s="34">
        <v>2.0099999999999998</v>
      </c>
      <c r="X300" s="22"/>
      <c r="Y300" s="22"/>
      <c r="Z300" s="22"/>
      <c r="AA300" s="34">
        <v>0.1</v>
      </c>
      <c r="AB300" s="34">
        <v>25.03</v>
      </c>
      <c r="AC300" s="34">
        <v>10.119999999999999</v>
      </c>
      <c r="AD300" s="34">
        <v>1.85</v>
      </c>
      <c r="AE300" s="34">
        <v>1.0900000000000001</v>
      </c>
      <c r="AF300" s="34"/>
      <c r="AG300" s="47">
        <f t="shared" si="238"/>
        <v>0.43380000000000002</v>
      </c>
      <c r="AH300" s="47">
        <f t="shared" si="228"/>
        <v>0.32129999999999997</v>
      </c>
      <c r="AI300" s="47">
        <f t="shared" si="229"/>
        <v>0.28935</v>
      </c>
      <c r="AJ300" s="47">
        <f t="shared" si="241"/>
        <v>0.19260000000000002</v>
      </c>
      <c r="AK300" s="47">
        <f t="shared" si="239"/>
        <v>0.81899999999999995</v>
      </c>
      <c r="AL300" s="47">
        <f t="shared" si="274"/>
        <v>0.46800000000000003</v>
      </c>
      <c r="AM300" s="47">
        <f t="shared" si="278"/>
        <v>112.63500000000001</v>
      </c>
      <c r="AN300" s="47">
        <f t="shared" si="278"/>
        <v>45.54</v>
      </c>
      <c r="AO300" s="47">
        <f t="shared" si="278"/>
        <v>8.3250000000000011</v>
      </c>
      <c r="AP300" s="47">
        <f t="shared" si="242"/>
        <v>1.845</v>
      </c>
      <c r="AQ300" s="47">
        <f t="shared" si="243"/>
        <v>2.0700000000000003</v>
      </c>
      <c r="AR300" s="47">
        <f t="shared" si="244"/>
        <v>0.378</v>
      </c>
      <c r="AS300" s="47">
        <f t="shared" si="245"/>
        <v>0</v>
      </c>
      <c r="AT300" s="47">
        <f t="shared" si="246"/>
        <v>0.30510000000000004</v>
      </c>
      <c r="AU300" s="47">
        <f t="shared" si="247"/>
        <v>0</v>
      </c>
      <c r="AV300" s="47">
        <f t="shared" si="248"/>
        <v>23.849999999999998</v>
      </c>
      <c r="AW300" s="47">
        <f t="shared" si="249"/>
        <v>0</v>
      </c>
      <c r="AX300" s="47">
        <f t="shared" si="250"/>
        <v>0</v>
      </c>
      <c r="AY300" s="47">
        <f t="shared" si="251"/>
        <v>2.6999999999999997</v>
      </c>
      <c r="AZ300" s="47">
        <f t="shared" si="252"/>
        <v>0</v>
      </c>
      <c r="BA300" s="47">
        <f t="shared" si="253"/>
        <v>0.15345</v>
      </c>
      <c r="BB300" s="47">
        <f t="shared" si="254"/>
        <v>0</v>
      </c>
      <c r="BC300" s="47">
        <f t="shared" si="255"/>
        <v>1.2600000000000002</v>
      </c>
      <c r="BD300" s="47">
        <f t="shared" si="256"/>
        <v>9.0449999999999982</v>
      </c>
      <c r="BE300" s="47">
        <f t="shared" si="257"/>
        <v>0</v>
      </c>
      <c r="BF300" s="47">
        <f t="shared" si="258"/>
        <v>0</v>
      </c>
      <c r="BG300" s="47">
        <f t="shared" si="259"/>
        <v>0</v>
      </c>
      <c r="BH300" s="47">
        <f t="shared" si="260"/>
        <v>0.45</v>
      </c>
      <c r="BI300" s="47">
        <v>0</v>
      </c>
      <c r="BJ300" s="47">
        <f t="shared" si="261"/>
        <v>4.9050000000000002</v>
      </c>
      <c r="BK300" s="22"/>
      <c r="BL300" s="47">
        <f t="shared" si="240"/>
        <v>0.81899999999999995</v>
      </c>
      <c r="BM300" s="47">
        <f>AT300</f>
        <v>0.30510000000000004</v>
      </c>
      <c r="BN300" s="47">
        <f t="shared" si="230"/>
        <v>1.845</v>
      </c>
      <c r="BO300" s="47">
        <v>6.4</v>
      </c>
      <c r="BP300" s="47">
        <f t="shared" si="275"/>
        <v>2.6999999999999997</v>
      </c>
      <c r="BQ300" s="47">
        <f>BA300</f>
        <v>0.15345</v>
      </c>
      <c r="BR300" s="47">
        <f t="shared" ref="BR300:BR308" si="282">AR300</f>
        <v>0.378</v>
      </c>
      <c r="BS300" s="47">
        <v>10.199999999999999</v>
      </c>
      <c r="BT300" s="47">
        <f t="shared" si="267"/>
        <v>0</v>
      </c>
      <c r="BU300" s="47">
        <f t="shared" si="269"/>
        <v>23.849999999999998</v>
      </c>
      <c r="BV300" s="47">
        <f t="shared" si="276"/>
        <v>0.45</v>
      </c>
      <c r="BW300" s="47">
        <f t="shared" si="268"/>
        <v>1.2600000000000002</v>
      </c>
      <c r="BX300" s="47">
        <f t="shared" si="277"/>
        <v>4.081785714285715</v>
      </c>
      <c r="BY300" s="47">
        <f t="shared" si="262"/>
        <v>8.3250000000000011</v>
      </c>
      <c r="BZ300" s="47">
        <f t="shared" si="279"/>
        <v>4.9050000000000002</v>
      </c>
      <c r="CA300" s="47">
        <f t="shared" si="281"/>
        <v>8.3026584867075677</v>
      </c>
      <c r="CB300" s="47">
        <f t="shared" si="263"/>
        <v>10.199999999999999</v>
      </c>
      <c r="CC300" s="47">
        <v>4.2000000000000003E-2</v>
      </c>
      <c r="CD300" s="47">
        <f>BD300/1000</f>
        <v>9.0449999999999975E-3</v>
      </c>
      <c r="CE300" s="47">
        <v>0.01</v>
      </c>
      <c r="CF300" s="47">
        <f t="shared" si="264"/>
        <v>0</v>
      </c>
      <c r="CG300" s="47">
        <f t="shared" si="224"/>
        <v>2.9940119760479043</v>
      </c>
      <c r="CH300" s="47">
        <f t="shared" si="265"/>
        <v>4.7543581616481774</v>
      </c>
      <c r="CI300" s="47">
        <v>0.6</v>
      </c>
      <c r="CJ300" s="46"/>
      <c r="CK300" s="47">
        <f t="shared" si="271"/>
        <v>1.0805219195277527</v>
      </c>
      <c r="CL300" s="46"/>
      <c r="CM300" s="46">
        <f t="shared" si="272"/>
        <v>0.24011598211727836</v>
      </c>
      <c r="CN300" s="22"/>
    </row>
    <row r="301" spans="1:92">
      <c r="A301" s="42">
        <v>1605</v>
      </c>
      <c r="B301" s="22"/>
      <c r="C301" s="34">
        <v>7.48</v>
      </c>
      <c r="D301" s="34">
        <v>14.2</v>
      </c>
      <c r="E301" s="47">
        <f t="shared" si="273"/>
        <v>8.1142857142857139</v>
      </c>
      <c r="F301" s="34">
        <v>5.44</v>
      </c>
      <c r="G301" s="34">
        <v>4.76</v>
      </c>
      <c r="H301" s="34">
        <v>3.86</v>
      </c>
      <c r="I301" s="34">
        <v>0.41</v>
      </c>
      <c r="J301" s="34">
        <v>0.46</v>
      </c>
      <c r="K301" s="34">
        <v>8.4000000000000005E-2</v>
      </c>
      <c r="L301" s="22"/>
      <c r="M301" s="22"/>
      <c r="N301" s="22"/>
      <c r="O301" s="34">
        <v>5.3</v>
      </c>
      <c r="P301" s="22"/>
      <c r="Q301" s="22"/>
      <c r="R301" s="22"/>
      <c r="S301" s="22"/>
      <c r="T301" s="22"/>
      <c r="U301" s="22"/>
      <c r="V301" s="34">
        <v>0.28000000000000003</v>
      </c>
      <c r="W301" s="22"/>
      <c r="X301" s="22"/>
      <c r="Y301" s="22"/>
      <c r="Z301" s="22"/>
      <c r="AA301" s="34">
        <v>0.1</v>
      </c>
      <c r="AB301" s="34">
        <v>25.03</v>
      </c>
      <c r="AC301" s="34">
        <v>10.119999999999999</v>
      </c>
      <c r="AD301" s="34">
        <v>1.85</v>
      </c>
      <c r="AE301" s="34">
        <v>1.0900000000000001</v>
      </c>
      <c r="AF301" s="34"/>
      <c r="AG301" s="47">
        <f t="shared" si="238"/>
        <v>0.33660000000000001</v>
      </c>
      <c r="AH301" s="47">
        <f t="shared" si="228"/>
        <v>0.24480000000000002</v>
      </c>
      <c r="AI301" s="47">
        <f t="shared" si="229"/>
        <v>0.21419999999999997</v>
      </c>
      <c r="AJ301" s="47">
        <f t="shared" si="241"/>
        <v>0.17370000000000002</v>
      </c>
      <c r="AK301" s="47">
        <f t="shared" si="239"/>
        <v>0.63900000000000001</v>
      </c>
      <c r="AL301" s="47">
        <f t="shared" si="274"/>
        <v>0.3651428571428571</v>
      </c>
      <c r="AM301" s="47">
        <f t="shared" si="278"/>
        <v>112.63500000000001</v>
      </c>
      <c r="AN301" s="47">
        <f t="shared" si="278"/>
        <v>45.54</v>
      </c>
      <c r="AO301" s="47">
        <f t="shared" si="278"/>
        <v>8.3250000000000011</v>
      </c>
      <c r="AP301" s="47">
        <f t="shared" si="242"/>
        <v>1.845</v>
      </c>
      <c r="AQ301" s="47">
        <f t="shared" si="243"/>
        <v>2.0700000000000003</v>
      </c>
      <c r="AR301" s="47">
        <f t="shared" si="244"/>
        <v>0.378</v>
      </c>
      <c r="AS301" s="47">
        <f t="shared" si="245"/>
        <v>0</v>
      </c>
      <c r="AT301" s="47">
        <f t="shared" si="246"/>
        <v>0</v>
      </c>
      <c r="AU301" s="47">
        <f t="shared" si="247"/>
        <v>0</v>
      </c>
      <c r="AV301" s="47">
        <f t="shared" si="248"/>
        <v>23.849999999999998</v>
      </c>
      <c r="AW301" s="47">
        <f t="shared" si="249"/>
        <v>0</v>
      </c>
      <c r="AX301" s="47">
        <f t="shared" si="250"/>
        <v>0</v>
      </c>
      <c r="AY301" s="47">
        <f t="shared" si="251"/>
        <v>2.6999999999999997</v>
      </c>
      <c r="AZ301" s="47">
        <f t="shared" si="252"/>
        <v>0</v>
      </c>
      <c r="BA301" s="47">
        <f t="shared" si="253"/>
        <v>0</v>
      </c>
      <c r="BB301" s="47">
        <f t="shared" si="254"/>
        <v>0</v>
      </c>
      <c r="BC301" s="47">
        <f t="shared" si="255"/>
        <v>1.2600000000000002</v>
      </c>
      <c r="BD301" s="47">
        <f t="shared" si="256"/>
        <v>0</v>
      </c>
      <c r="BE301" s="47">
        <f t="shared" si="257"/>
        <v>0</v>
      </c>
      <c r="BF301" s="47">
        <f t="shared" si="258"/>
        <v>0</v>
      </c>
      <c r="BG301" s="47">
        <f t="shared" si="259"/>
        <v>0</v>
      </c>
      <c r="BH301" s="47">
        <f t="shared" si="260"/>
        <v>0.45</v>
      </c>
      <c r="BI301" s="47">
        <v>0</v>
      </c>
      <c r="BJ301" s="47">
        <f t="shared" si="261"/>
        <v>4.9050000000000002</v>
      </c>
      <c r="BK301" s="22"/>
      <c r="BL301" s="47">
        <f t="shared" si="240"/>
        <v>0.63900000000000001</v>
      </c>
      <c r="BM301" s="47">
        <v>0.27</v>
      </c>
      <c r="BN301" s="47">
        <f t="shared" si="230"/>
        <v>1.845</v>
      </c>
      <c r="BO301" s="47">
        <v>6.4</v>
      </c>
      <c r="BP301" s="47">
        <f t="shared" si="275"/>
        <v>2.6999999999999997</v>
      </c>
      <c r="BQ301" s="47">
        <v>0.14000000000000001</v>
      </c>
      <c r="BR301" s="47">
        <f t="shared" si="282"/>
        <v>0.378</v>
      </c>
      <c r="BS301" s="47">
        <v>10.199999999999999</v>
      </c>
      <c r="BT301" s="47">
        <f t="shared" si="267"/>
        <v>0</v>
      </c>
      <c r="BU301" s="47">
        <f t="shared" si="269"/>
        <v>23.849999999999998</v>
      </c>
      <c r="BV301" s="47">
        <f t="shared" si="276"/>
        <v>0.45</v>
      </c>
      <c r="BW301" s="47">
        <f t="shared" si="268"/>
        <v>1.2600000000000002</v>
      </c>
      <c r="BX301" s="47">
        <f t="shared" si="277"/>
        <v>4.0964285714285715</v>
      </c>
      <c r="BY301" s="47">
        <f t="shared" si="262"/>
        <v>8.3250000000000011</v>
      </c>
      <c r="BZ301" s="47">
        <f t="shared" si="279"/>
        <v>4.9050000000000002</v>
      </c>
      <c r="CA301" s="47">
        <f t="shared" si="281"/>
        <v>8.2106339468302671</v>
      </c>
      <c r="CB301" s="47">
        <f t="shared" si="263"/>
        <v>10.199999999999999</v>
      </c>
      <c r="CC301" s="47">
        <v>4.2000000000000003E-2</v>
      </c>
      <c r="CD301" s="47">
        <v>8.8000000000000005E-3</v>
      </c>
      <c r="CE301" s="47">
        <v>0.01</v>
      </c>
      <c r="CF301" s="47">
        <f t="shared" si="264"/>
        <v>0</v>
      </c>
      <c r="CG301" s="47">
        <f t="shared" si="224"/>
        <v>2.9940119760479043</v>
      </c>
      <c r="CH301" s="47">
        <f t="shared" si="265"/>
        <v>4.7543581616481774</v>
      </c>
      <c r="CI301" s="47">
        <v>0.6</v>
      </c>
      <c r="CJ301" s="46"/>
      <c r="CK301" s="47">
        <f t="shared" si="271"/>
        <v>0.99499312314203947</v>
      </c>
      <c r="CL301" s="46"/>
      <c r="CM301" s="46">
        <f t="shared" si="272"/>
        <v>0.22110958292045321</v>
      </c>
      <c r="CN301" s="22"/>
    </row>
    <row r="302" spans="1:92">
      <c r="A302" s="42">
        <v>1606</v>
      </c>
      <c r="B302" s="22"/>
      <c r="C302" s="34">
        <v>7.48</v>
      </c>
      <c r="D302" s="34">
        <v>14.2</v>
      </c>
      <c r="E302" s="47">
        <f t="shared" si="273"/>
        <v>8.1142857142857139</v>
      </c>
      <c r="F302" s="34">
        <v>5.44</v>
      </c>
      <c r="G302" s="34">
        <v>4.08</v>
      </c>
      <c r="H302" s="34">
        <v>3.56</v>
      </c>
      <c r="I302" s="34">
        <v>0.41</v>
      </c>
      <c r="J302" s="34">
        <v>0.46</v>
      </c>
      <c r="K302" s="34">
        <v>8.4000000000000005E-2</v>
      </c>
      <c r="L302" s="22"/>
      <c r="M302" s="22"/>
      <c r="N302" s="22"/>
      <c r="O302" s="34">
        <v>5.3</v>
      </c>
      <c r="P302" s="22"/>
      <c r="Q302" s="22"/>
      <c r="R302" s="22"/>
      <c r="S302" s="22"/>
      <c r="T302" s="22"/>
      <c r="U302" s="22"/>
      <c r="V302" s="34">
        <v>0.28000000000000003</v>
      </c>
      <c r="W302" s="22"/>
      <c r="X302" s="22"/>
      <c r="Y302" s="22"/>
      <c r="Z302" s="22"/>
      <c r="AA302" s="34">
        <v>0.1</v>
      </c>
      <c r="AB302" s="34">
        <v>25.03</v>
      </c>
      <c r="AC302" s="34">
        <v>10.119999999999999</v>
      </c>
      <c r="AD302" s="34">
        <v>1.85</v>
      </c>
      <c r="AE302" s="34">
        <v>1.0900000000000001</v>
      </c>
      <c r="AF302" s="34"/>
      <c r="AG302" s="47">
        <f t="shared" si="238"/>
        <v>0.33660000000000001</v>
      </c>
      <c r="AH302" s="47">
        <f t="shared" si="228"/>
        <v>0.24480000000000002</v>
      </c>
      <c r="AI302" s="47">
        <f t="shared" si="229"/>
        <v>0.18359999999999999</v>
      </c>
      <c r="AJ302" s="47">
        <f t="shared" si="241"/>
        <v>0.16020000000000001</v>
      </c>
      <c r="AK302" s="47">
        <f t="shared" si="239"/>
        <v>0.63900000000000001</v>
      </c>
      <c r="AL302" s="47">
        <f t="shared" si="274"/>
        <v>0.3651428571428571</v>
      </c>
      <c r="AM302" s="47">
        <f t="shared" si="278"/>
        <v>112.63500000000001</v>
      </c>
      <c r="AN302" s="47">
        <f t="shared" si="278"/>
        <v>45.54</v>
      </c>
      <c r="AO302" s="47">
        <f t="shared" si="278"/>
        <v>8.3250000000000011</v>
      </c>
      <c r="AP302" s="47">
        <f t="shared" si="242"/>
        <v>1.845</v>
      </c>
      <c r="AQ302" s="47">
        <f t="shared" si="243"/>
        <v>2.0700000000000003</v>
      </c>
      <c r="AR302" s="47">
        <f t="shared" si="244"/>
        <v>0.378</v>
      </c>
      <c r="AS302" s="47">
        <f t="shared" si="245"/>
        <v>0</v>
      </c>
      <c r="AT302" s="47">
        <f t="shared" si="246"/>
        <v>0</v>
      </c>
      <c r="AU302" s="47">
        <f t="shared" si="247"/>
        <v>0</v>
      </c>
      <c r="AV302" s="47">
        <f t="shared" si="248"/>
        <v>23.849999999999998</v>
      </c>
      <c r="AW302" s="47">
        <f t="shared" si="249"/>
        <v>0</v>
      </c>
      <c r="AX302" s="47">
        <f t="shared" si="250"/>
        <v>0</v>
      </c>
      <c r="AY302" s="47">
        <f t="shared" si="251"/>
        <v>2.6999999999999997</v>
      </c>
      <c r="AZ302" s="47">
        <f t="shared" si="252"/>
        <v>0</v>
      </c>
      <c r="BA302" s="47">
        <f t="shared" si="253"/>
        <v>0</v>
      </c>
      <c r="BB302" s="47">
        <f t="shared" si="254"/>
        <v>0</v>
      </c>
      <c r="BC302" s="47">
        <f t="shared" si="255"/>
        <v>1.2600000000000002</v>
      </c>
      <c r="BD302" s="47">
        <f t="shared" si="256"/>
        <v>0</v>
      </c>
      <c r="BE302" s="47">
        <f t="shared" si="257"/>
        <v>0</v>
      </c>
      <c r="BF302" s="47">
        <f t="shared" si="258"/>
        <v>0</v>
      </c>
      <c r="BG302" s="47">
        <f t="shared" si="259"/>
        <v>0</v>
      </c>
      <c r="BH302" s="47">
        <f t="shared" si="260"/>
        <v>0.45</v>
      </c>
      <c r="BI302" s="47">
        <v>0</v>
      </c>
      <c r="BJ302" s="47">
        <f t="shared" si="261"/>
        <v>4.9050000000000002</v>
      </c>
      <c r="BK302" s="22"/>
      <c r="BL302" s="47">
        <f t="shared" si="240"/>
        <v>0.63900000000000001</v>
      </c>
      <c r="BM302" s="47">
        <v>0.27</v>
      </c>
      <c r="BN302" s="47">
        <f t="shared" si="230"/>
        <v>1.845</v>
      </c>
      <c r="BO302" s="47">
        <v>6.4</v>
      </c>
      <c r="BP302" s="47">
        <f t="shared" si="275"/>
        <v>2.6999999999999997</v>
      </c>
      <c r="BQ302" s="47">
        <v>0.14000000000000001</v>
      </c>
      <c r="BR302" s="47">
        <f t="shared" si="282"/>
        <v>0.378</v>
      </c>
      <c r="BS302" s="47">
        <v>10.199999999999999</v>
      </c>
      <c r="BT302" s="47">
        <f t="shared" si="267"/>
        <v>0</v>
      </c>
      <c r="BU302" s="47">
        <f t="shared" si="269"/>
        <v>23.849999999999998</v>
      </c>
      <c r="BV302" s="47">
        <f t="shared" si="276"/>
        <v>0.45</v>
      </c>
      <c r="BW302" s="47">
        <f t="shared" si="268"/>
        <v>1.2600000000000002</v>
      </c>
      <c r="BX302" s="47">
        <f t="shared" si="277"/>
        <v>4.1110714285714289</v>
      </c>
      <c r="BY302" s="47">
        <f t="shared" si="262"/>
        <v>8.3250000000000011</v>
      </c>
      <c r="BZ302" s="47">
        <f t="shared" si="279"/>
        <v>4.9050000000000002</v>
      </c>
      <c r="CA302" s="47">
        <f t="shared" si="281"/>
        <v>8.1186094069529666</v>
      </c>
      <c r="CB302" s="47">
        <f t="shared" si="263"/>
        <v>10.199999999999999</v>
      </c>
      <c r="CC302" s="47">
        <v>4.2000000000000003E-2</v>
      </c>
      <c r="CD302" s="47">
        <v>8.8000000000000005E-3</v>
      </c>
      <c r="CE302" s="47">
        <v>0.01</v>
      </c>
      <c r="CF302" s="47">
        <f t="shared" si="264"/>
        <v>0</v>
      </c>
      <c r="CG302" s="47">
        <f t="shared" si="224"/>
        <v>2.9940119760479043</v>
      </c>
      <c r="CH302" s="47">
        <f t="shared" si="265"/>
        <v>4.7543581616481774</v>
      </c>
      <c r="CI302" s="47">
        <v>0.6</v>
      </c>
      <c r="CJ302" s="46"/>
      <c r="CK302" s="47">
        <f t="shared" si="271"/>
        <v>0.99450820395231965</v>
      </c>
      <c r="CL302" s="46"/>
      <c r="CM302" s="46">
        <f t="shared" si="272"/>
        <v>0.22100182310051547</v>
      </c>
      <c r="CN302" s="22"/>
    </row>
    <row r="303" spans="1:92">
      <c r="A303" s="42">
        <v>1607</v>
      </c>
      <c r="B303" s="22"/>
      <c r="C303" s="34">
        <v>8.83</v>
      </c>
      <c r="D303" s="34">
        <v>17.399999999999999</v>
      </c>
      <c r="E303" s="47">
        <f t="shared" si="273"/>
        <v>9.9428571428571413</v>
      </c>
      <c r="F303" s="34">
        <v>6.12</v>
      </c>
      <c r="G303" s="34">
        <v>4.76</v>
      </c>
      <c r="H303" s="34">
        <v>4.1500000000000004</v>
      </c>
      <c r="I303" s="34">
        <v>0.41</v>
      </c>
      <c r="J303" s="34">
        <v>0.46</v>
      </c>
      <c r="K303" s="34">
        <v>8.4000000000000005E-2</v>
      </c>
      <c r="L303" s="22"/>
      <c r="M303" s="22"/>
      <c r="N303" s="22"/>
      <c r="O303" s="34">
        <v>5.3</v>
      </c>
      <c r="P303" s="22"/>
      <c r="Q303" s="22"/>
      <c r="R303" s="22"/>
      <c r="S303" s="22"/>
      <c r="T303" s="22"/>
      <c r="U303" s="22"/>
      <c r="V303" s="34">
        <v>0.28000000000000003</v>
      </c>
      <c r="W303" s="34">
        <v>1.9</v>
      </c>
      <c r="X303" s="22"/>
      <c r="Y303" s="22"/>
      <c r="Z303" s="22"/>
      <c r="AA303" s="34">
        <v>0.1</v>
      </c>
      <c r="AB303" s="34">
        <v>25.03</v>
      </c>
      <c r="AC303" s="34">
        <v>10.119999999999999</v>
      </c>
      <c r="AD303" s="34">
        <v>1.85</v>
      </c>
      <c r="AE303" s="34">
        <v>1.0900000000000001</v>
      </c>
      <c r="AF303" s="34"/>
      <c r="AG303" s="47">
        <f t="shared" si="238"/>
        <v>0.39734999999999998</v>
      </c>
      <c r="AH303" s="47">
        <f t="shared" si="228"/>
        <v>0.27539999999999998</v>
      </c>
      <c r="AI303" s="47">
        <f t="shared" si="229"/>
        <v>0.21419999999999997</v>
      </c>
      <c r="AJ303" s="47">
        <f t="shared" si="241"/>
        <v>0.18675</v>
      </c>
      <c r="AK303" s="47">
        <f t="shared" si="239"/>
        <v>0.78299999999999992</v>
      </c>
      <c r="AL303" s="47">
        <f t="shared" si="274"/>
        <v>0.44742857142857134</v>
      </c>
      <c r="AM303" s="47">
        <f t="shared" si="278"/>
        <v>112.63500000000001</v>
      </c>
      <c r="AN303" s="47">
        <f t="shared" si="278"/>
        <v>45.54</v>
      </c>
      <c r="AO303" s="47">
        <f t="shared" si="278"/>
        <v>8.3250000000000011</v>
      </c>
      <c r="AP303" s="47">
        <f t="shared" si="242"/>
        <v>1.845</v>
      </c>
      <c r="AQ303" s="47">
        <f t="shared" si="243"/>
        <v>2.0700000000000003</v>
      </c>
      <c r="AR303" s="47">
        <f t="shared" si="244"/>
        <v>0.378</v>
      </c>
      <c r="AS303" s="47">
        <f t="shared" si="245"/>
        <v>0</v>
      </c>
      <c r="AT303" s="47">
        <f t="shared" si="246"/>
        <v>0</v>
      </c>
      <c r="AU303" s="47">
        <f t="shared" si="247"/>
        <v>0</v>
      </c>
      <c r="AV303" s="47">
        <f t="shared" si="248"/>
        <v>23.849999999999998</v>
      </c>
      <c r="AW303" s="47">
        <f t="shared" si="249"/>
        <v>0</v>
      </c>
      <c r="AX303" s="47">
        <f t="shared" si="250"/>
        <v>0</v>
      </c>
      <c r="AY303" s="47">
        <f t="shared" si="251"/>
        <v>2.6999999999999997</v>
      </c>
      <c r="AZ303" s="47">
        <f t="shared" si="252"/>
        <v>0</v>
      </c>
      <c r="BA303" s="47">
        <f t="shared" si="253"/>
        <v>0</v>
      </c>
      <c r="BB303" s="47">
        <f t="shared" si="254"/>
        <v>0</v>
      </c>
      <c r="BC303" s="47">
        <f t="shared" si="255"/>
        <v>1.2600000000000002</v>
      </c>
      <c r="BD303" s="47">
        <f t="shared" si="256"/>
        <v>8.5499999999999989</v>
      </c>
      <c r="BE303" s="47">
        <f t="shared" si="257"/>
        <v>0</v>
      </c>
      <c r="BF303" s="47">
        <f t="shared" si="258"/>
        <v>0</v>
      </c>
      <c r="BG303" s="47">
        <f t="shared" si="259"/>
        <v>0</v>
      </c>
      <c r="BH303" s="47">
        <f t="shared" si="260"/>
        <v>0.45</v>
      </c>
      <c r="BI303" s="47">
        <v>0</v>
      </c>
      <c r="BJ303" s="47">
        <f t="shared" si="261"/>
        <v>4.9050000000000002</v>
      </c>
      <c r="BK303" s="22"/>
      <c r="BL303" s="47">
        <f t="shared" si="240"/>
        <v>0.78299999999999992</v>
      </c>
      <c r="BM303" s="47">
        <v>0.27</v>
      </c>
      <c r="BN303" s="47">
        <f t="shared" si="230"/>
        <v>1.845</v>
      </c>
      <c r="BO303" s="47">
        <v>6.4</v>
      </c>
      <c r="BP303" s="47">
        <f t="shared" si="275"/>
        <v>2.6999999999999997</v>
      </c>
      <c r="BQ303" s="47">
        <v>0.14000000000000001</v>
      </c>
      <c r="BR303" s="47">
        <f t="shared" si="282"/>
        <v>0.378</v>
      </c>
      <c r="BS303" s="47">
        <v>10.199999999999999</v>
      </c>
      <c r="BT303" s="47">
        <f t="shared" si="267"/>
        <v>0</v>
      </c>
      <c r="BU303" s="47">
        <f t="shared" si="269"/>
        <v>23.849999999999998</v>
      </c>
      <c r="BV303" s="47">
        <f t="shared" si="276"/>
        <v>0.45</v>
      </c>
      <c r="BW303" s="47">
        <f t="shared" si="268"/>
        <v>1.2600000000000002</v>
      </c>
      <c r="BX303" s="47">
        <f t="shared" si="277"/>
        <v>4.1257142857142863</v>
      </c>
      <c r="BY303" s="47">
        <f t="shared" si="262"/>
        <v>8.3250000000000011</v>
      </c>
      <c r="BZ303" s="47">
        <f t="shared" si="279"/>
        <v>4.9050000000000002</v>
      </c>
      <c r="CA303" s="47">
        <f t="shared" si="281"/>
        <v>8.0265848670756661</v>
      </c>
      <c r="CB303" s="47">
        <f t="shared" si="263"/>
        <v>10.199999999999999</v>
      </c>
      <c r="CC303" s="47">
        <v>4.2000000000000003E-2</v>
      </c>
      <c r="CD303" s="47">
        <f>BD303/1000</f>
        <v>8.5499999999999986E-3</v>
      </c>
      <c r="CE303" s="47">
        <v>0.01</v>
      </c>
      <c r="CF303" s="47">
        <f t="shared" si="264"/>
        <v>0</v>
      </c>
      <c r="CG303" s="47">
        <f t="shared" si="224"/>
        <v>2.9940119760479043</v>
      </c>
      <c r="CH303" s="47">
        <f t="shared" si="265"/>
        <v>4.7543581616481774</v>
      </c>
      <c r="CI303" s="47">
        <v>0.6</v>
      </c>
      <c r="CJ303" s="46"/>
      <c r="CK303" s="47">
        <f t="shared" si="271"/>
        <v>1.0571905003057147</v>
      </c>
      <c r="CL303" s="46"/>
      <c r="CM303" s="46">
        <f t="shared" si="272"/>
        <v>0.23493122229015884</v>
      </c>
      <c r="CN303" s="22"/>
    </row>
    <row r="304" spans="1:92">
      <c r="A304" s="42">
        <v>1608</v>
      </c>
      <c r="B304" s="22"/>
      <c r="C304" s="34">
        <v>9.85</v>
      </c>
      <c r="D304" s="34">
        <v>18.2</v>
      </c>
      <c r="E304" s="47">
        <f t="shared" si="273"/>
        <v>10.4</v>
      </c>
      <c r="F304" s="34">
        <v>7.82</v>
      </c>
      <c r="G304" s="34">
        <v>5.44</v>
      </c>
      <c r="H304" s="34">
        <v>3.56</v>
      </c>
      <c r="I304" s="34">
        <v>0.41</v>
      </c>
      <c r="J304" s="34">
        <v>0.46</v>
      </c>
      <c r="K304" s="34">
        <v>8.4000000000000005E-2</v>
      </c>
      <c r="L304" s="34">
        <v>0.86</v>
      </c>
      <c r="M304" s="22"/>
      <c r="N304" s="22"/>
      <c r="O304" s="34">
        <v>5.3</v>
      </c>
      <c r="P304" s="22"/>
      <c r="Q304" s="22"/>
      <c r="R304" s="22"/>
      <c r="S304" s="22"/>
      <c r="T304" s="22"/>
      <c r="U304" s="22"/>
      <c r="V304" s="34">
        <v>0.28000000000000003</v>
      </c>
      <c r="W304" s="34">
        <v>1.9</v>
      </c>
      <c r="X304" s="22"/>
      <c r="Y304" s="22"/>
      <c r="Z304" s="22"/>
      <c r="AA304" s="34">
        <v>0.1</v>
      </c>
      <c r="AB304" s="34">
        <v>25.03</v>
      </c>
      <c r="AC304" s="34">
        <v>10.119999999999999</v>
      </c>
      <c r="AD304" s="34">
        <v>1.85</v>
      </c>
      <c r="AE304" s="34">
        <v>1.0900000000000001</v>
      </c>
      <c r="AF304" s="34"/>
      <c r="AG304" s="47">
        <f t="shared" si="238"/>
        <v>0.44324999999999998</v>
      </c>
      <c r="AH304" s="47">
        <f t="shared" si="228"/>
        <v>0.35189999999999999</v>
      </c>
      <c r="AI304" s="47">
        <f t="shared" si="229"/>
        <v>0.24480000000000002</v>
      </c>
      <c r="AJ304" s="47">
        <f t="shared" si="241"/>
        <v>0.16020000000000001</v>
      </c>
      <c r="AK304" s="47">
        <f t="shared" si="239"/>
        <v>0.81899999999999995</v>
      </c>
      <c r="AL304" s="47">
        <f t="shared" si="274"/>
        <v>0.46800000000000003</v>
      </c>
      <c r="AM304" s="47">
        <f t="shared" si="278"/>
        <v>112.63500000000001</v>
      </c>
      <c r="AN304" s="47">
        <f t="shared" si="278"/>
        <v>45.54</v>
      </c>
      <c r="AO304" s="47">
        <f t="shared" si="278"/>
        <v>8.3250000000000011</v>
      </c>
      <c r="AP304" s="47">
        <f t="shared" si="242"/>
        <v>1.845</v>
      </c>
      <c r="AQ304" s="47">
        <f t="shared" si="243"/>
        <v>2.0700000000000003</v>
      </c>
      <c r="AR304" s="47">
        <f t="shared" si="244"/>
        <v>0.378</v>
      </c>
      <c r="AS304" s="47">
        <f t="shared" si="245"/>
        <v>3.87</v>
      </c>
      <c r="AT304" s="47">
        <f t="shared" si="246"/>
        <v>0</v>
      </c>
      <c r="AU304" s="47">
        <f t="shared" si="247"/>
        <v>0</v>
      </c>
      <c r="AV304" s="47">
        <f t="shared" si="248"/>
        <v>23.849999999999998</v>
      </c>
      <c r="AW304" s="47">
        <f t="shared" si="249"/>
        <v>0</v>
      </c>
      <c r="AX304" s="47">
        <f t="shared" si="250"/>
        <v>0</v>
      </c>
      <c r="AY304" s="47">
        <f t="shared" si="251"/>
        <v>2.6999999999999997</v>
      </c>
      <c r="AZ304" s="47">
        <f t="shared" si="252"/>
        <v>0</v>
      </c>
      <c r="BA304" s="47">
        <f t="shared" si="253"/>
        <v>0</v>
      </c>
      <c r="BB304" s="47">
        <f t="shared" si="254"/>
        <v>0</v>
      </c>
      <c r="BC304" s="47">
        <f t="shared" si="255"/>
        <v>1.2600000000000002</v>
      </c>
      <c r="BD304" s="47">
        <f t="shared" si="256"/>
        <v>8.5499999999999989</v>
      </c>
      <c r="BE304" s="47">
        <f t="shared" si="257"/>
        <v>0</v>
      </c>
      <c r="BF304" s="47">
        <f t="shared" si="258"/>
        <v>0</v>
      </c>
      <c r="BG304" s="47">
        <f t="shared" si="259"/>
        <v>0</v>
      </c>
      <c r="BH304" s="47">
        <f t="shared" si="260"/>
        <v>0.45</v>
      </c>
      <c r="BI304" s="47">
        <v>0</v>
      </c>
      <c r="BJ304" s="47">
        <f t="shared" si="261"/>
        <v>4.9050000000000002</v>
      </c>
      <c r="BK304" s="22"/>
      <c r="BL304" s="47">
        <f t="shared" si="240"/>
        <v>0.81899999999999995</v>
      </c>
      <c r="BM304" s="47">
        <v>0.27</v>
      </c>
      <c r="BN304" s="47">
        <f t="shared" si="230"/>
        <v>1.845</v>
      </c>
      <c r="BO304" s="47">
        <v>6.4</v>
      </c>
      <c r="BP304" s="47">
        <f t="shared" si="275"/>
        <v>2.6999999999999997</v>
      </c>
      <c r="BQ304" s="47">
        <v>0.14000000000000001</v>
      </c>
      <c r="BR304" s="47">
        <f t="shared" si="282"/>
        <v>0.378</v>
      </c>
      <c r="BS304" s="47">
        <v>10.199999999999999</v>
      </c>
      <c r="BT304" s="47">
        <f t="shared" si="267"/>
        <v>3.87</v>
      </c>
      <c r="BU304" s="47">
        <f t="shared" si="269"/>
        <v>23.849999999999998</v>
      </c>
      <c r="BV304" s="47">
        <f t="shared" si="276"/>
        <v>0.45</v>
      </c>
      <c r="BW304" s="47">
        <f t="shared" si="268"/>
        <v>1.2600000000000002</v>
      </c>
      <c r="BX304" s="47">
        <f t="shared" si="277"/>
        <v>4.1403571428571428</v>
      </c>
      <c r="BY304" s="47">
        <f t="shared" si="262"/>
        <v>8.3250000000000011</v>
      </c>
      <c r="BZ304" s="47">
        <f t="shared" si="279"/>
        <v>4.9050000000000002</v>
      </c>
      <c r="CA304" s="47">
        <f t="shared" si="281"/>
        <v>7.9345603271983647</v>
      </c>
      <c r="CB304" s="47">
        <f t="shared" si="263"/>
        <v>10.199999999999999</v>
      </c>
      <c r="CC304" s="47">
        <v>4.2000000000000003E-2</v>
      </c>
      <c r="CD304" s="47">
        <f>BD304/1000</f>
        <v>8.5499999999999986E-3</v>
      </c>
      <c r="CE304" s="47">
        <v>0.01</v>
      </c>
      <c r="CF304" s="47">
        <f t="shared" si="264"/>
        <v>0</v>
      </c>
      <c r="CG304" s="47">
        <f t="shared" si="224"/>
        <v>2.9940119760479043</v>
      </c>
      <c r="CH304" s="47">
        <f t="shared" si="265"/>
        <v>4.7543581616481774</v>
      </c>
      <c r="CI304" s="47">
        <v>0.6</v>
      </c>
      <c r="CJ304" s="46"/>
      <c r="CK304" s="47">
        <f t="shared" si="271"/>
        <v>1.0724973850017736</v>
      </c>
      <c r="CL304" s="46"/>
      <c r="CM304" s="46">
        <f t="shared" si="272"/>
        <v>0.23833275222261635</v>
      </c>
      <c r="CN304" s="22"/>
    </row>
    <row r="305" spans="1:92">
      <c r="A305" s="42">
        <v>1609</v>
      </c>
      <c r="B305" s="22"/>
      <c r="C305" s="34">
        <v>11.89</v>
      </c>
      <c r="D305" s="34">
        <v>20</v>
      </c>
      <c r="E305" s="47">
        <f t="shared" si="273"/>
        <v>11.428571428571429</v>
      </c>
      <c r="F305" s="34">
        <v>9.85</v>
      </c>
      <c r="G305" s="34">
        <v>8.16</v>
      </c>
      <c r="H305" s="34">
        <v>4.1500000000000004</v>
      </c>
      <c r="I305" s="34">
        <v>0.41</v>
      </c>
      <c r="J305" s="34">
        <v>0.46</v>
      </c>
      <c r="K305" s="34">
        <v>8.4000000000000005E-2</v>
      </c>
      <c r="L305" s="22"/>
      <c r="M305" s="22"/>
      <c r="N305" s="22"/>
      <c r="O305" s="34">
        <v>5.3</v>
      </c>
      <c r="P305" s="34">
        <v>2.0299999999999998</v>
      </c>
      <c r="Q305" s="22"/>
      <c r="R305" s="22"/>
      <c r="S305" s="34">
        <v>0.14000000000000001</v>
      </c>
      <c r="T305" s="34">
        <v>3</v>
      </c>
      <c r="U305" s="34">
        <v>1.39</v>
      </c>
      <c r="V305" s="34">
        <v>0.28000000000000003</v>
      </c>
      <c r="W305" s="22"/>
      <c r="X305" s="22"/>
      <c r="Y305" s="22"/>
      <c r="Z305" s="22"/>
      <c r="AA305" s="34">
        <v>0.1</v>
      </c>
      <c r="AB305" s="34">
        <v>25.03</v>
      </c>
      <c r="AC305" s="34">
        <v>10.119999999999999</v>
      </c>
      <c r="AD305" s="34">
        <v>1.85</v>
      </c>
      <c r="AE305" s="34">
        <v>1.0900000000000001</v>
      </c>
      <c r="AF305" s="34"/>
      <c r="AG305" s="47">
        <f t="shared" si="238"/>
        <v>0.53505000000000003</v>
      </c>
      <c r="AH305" s="47">
        <f t="shared" si="228"/>
        <v>0.44324999999999998</v>
      </c>
      <c r="AI305" s="47">
        <f t="shared" si="229"/>
        <v>0.36719999999999997</v>
      </c>
      <c r="AJ305" s="47">
        <f t="shared" si="241"/>
        <v>0.18675</v>
      </c>
      <c r="AK305" s="47">
        <f t="shared" si="239"/>
        <v>0.9</v>
      </c>
      <c r="AL305" s="47">
        <f t="shared" si="274"/>
        <v>0.51428571428571435</v>
      </c>
      <c r="AM305" s="47">
        <f t="shared" si="278"/>
        <v>112.63500000000001</v>
      </c>
      <c r="AN305" s="47">
        <f t="shared" si="278"/>
        <v>45.54</v>
      </c>
      <c r="AO305" s="47">
        <f t="shared" si="278"/>
        <v>8.3250000000000011</v>
      </c>
      <c r="AP305" s="47">
        <f t="shared" si="242"/>
        <v>1.845</v>
      </c>
      <c r="AQ305" s="47">
        <f t="shared" si="243"/>
        <v>2.0700000000000003</v>
      </c>
      <c r="AR305" s="47">
        <f t="shared" si="244"/>
        <v>0.378</v>
      </c>
      <c r="AS305" s="47">
        <f t="shared" si="245"/>
        <v>0</v>
      </c>
      <c r="AT305" s="47">
        <f t="shared" si="246"/>
        <v>0</v>
      </c>
      <c r="AU305" s="47">
        <f t="shared" si="247"/>
        <v>0</v>
      </c>
      <c r="AV305" s="47">
        <f t="shared" si="248"/>
        <v>23.849999999999998</v>
      </c>
      <c r="AW305" s="47">
        <f t="shared" si="249"/>
        <v>9.515625</v>
      </c>
      <c r="AX305" s="47">
        <f t="shared" si="250"/>
        <v>0</v>
      </c>
      <c r="AY305" s="47">
        <f t="shared" si="251"/>
        <v>2.6999999999999997</v>
      </c>
      <c r="AZ305" s="47">
        <f t="shared" si="252"/>
        <v>0.63000000000000012</v>
      </c>
      <c r="BA305" s="47">
        <f t="shared" si="253"/>
        <v>0.13500000000000001</v>
      </c>
      <c r="BB305" s="47">
        <f t="shared" si="254"/>
        <v>6.2549999999999999</v>
      </c>
      <c r="BC305" s="47">
        <f t="shared" si="255"/>
        <v>1.2600000000000002</v>
      </c>
      <c r="BD305" s="47">
        <f t="shared" si="256"/>
        <v>0</v>
      </c>
      <c r="BE305" s="47">
        <f t="shared" si="257"/>
        <v>0</v>
      </c>
      <c r="BF305" s="47">
        <f t="shared" si="258"/>
        <v>0</v>
      </c>
      <c r="BG305" s="47">
        <f t="shared" si="259"/>
        <v>0</v>
      </c>
      <c r="BH305" s="47">
        <f t="shared" si="260"/>
        <v>0.45</v>
      </c>
      <c r="BI305" s="47">
        <v>0</v>
      </c>
      <c r="BJ305" s="47">
        <f t="shared" si="261"/>
        <v>4.9050000000000002</v>
      </c>
      <c r="BK305" s="22"/>
      <c r="BL305" s="47">
        <f t="shared" si="240"/>
        <v>0.9</v>
      </c>
      <c r="BM305" s="47">
        <v>0.27</v>
      </c>
      <c r="BN305" s="47">
        <f t="shared" si="230"/>
        <v>1.845</v>
      </c>
      <c r="BO305" s="47">
        <f>BB305</f>
        <v>6.2549999999999999</v>
      </c>
      <c r="BP305" s="47">
        <f t="shared" si="275"/>
        <v>2.6999999999999997</v>
      </c>
      <c r="BQ305" s="47">
        <f>BA305</f>
        <v>0.13500000000000001</v>
      </c>
      <c r="BR305" s="47">
        <f t="shared" si="282"/>
        <v>0.378</v>
      </c>
      <c r="BS305" s="47">
        <f>AW305</f>
        <v>9.515625</v>
      </c>
      <c r="BT305" s="47">
        <f t="shared" si="267"/>
        <v>0</v>
      </c>
      <c r="BU305" s="47">
        <f t="shared" si="269"/>
        <v>23.849999999999998</v>
      </c>
      <c r="BV305" s="47">
        <f t="shared" si="276"/>
        <v>0.45</v>
      </c>
      <c r="BW305" s="47">
        <f t="shared" si="268"/>
        <v>1.2600000000000002</v>
      </c>
      <c r="BX305" s="47">
        <f t="shared" si="277"/>
        <v>4.1550000000000002</v>
      </c>
      <c r="BY305" s="47">
        <f t="shared" si="262"/>
        <v>8.3250000000000011</v>
      </c>
      <c r="BZ305" s="47">
        <f t="shared" si="279"/>
        <v>4.9050000000000002</v>
      </c>
      <c r="CA305" s="47">
        <f t="shared" si="281"/>
        <v>7.8425357873210642</v>
      </c>
      <c r="CB305" s="47">
        <f t="shared" si="263"/>
        <v>9.515625</v>
      </c>
      <c r="CC305" s="47">
        <v>4.2000000000000003E-2</v>
      </c>
      <c r="CD305" s="47">
        <v>0.01</v>
      </c>
      <c r="CE305" s="47">
        <v>0.01</v>
      </c>
      <c r="CF305" s="47">
        <f t="shared" si="264"/>
        <v>0</v>
      </c>
      <c r="CG305" s="47">
        <f t="shared" ref="CG305:CG368" si="283">1000*CE305/3.34</f>
        <v>2.9940119760479043</v>
      </c>
      <c r="CH305" s="47">
        <f t="shared" si="265"/>
        <v>4.7543581616481774</v>
      </c>
      <c r="CI305" s="47">
        <v>0.6</v>
      </c>
      <c r="CJ305" s="46"/>
      <c r="CK305" s="47">
        <f t="shared" si="271"/>
        <v>1.1008113581662531</v>
      </c>
      <c r="CL305" s="46"/>
      <c r="CM305" s="46">
        <f t="shared" si="272"/>
        <v>0.24462474625916736</v>
      </c>
      <c r="CN305" s="22"/>
    </row>
    <row r="306" spans="1:92">
      <c r="A306" s="42">
        <v>1610</v>
      </c>
      <c r="B306" s="22"/>
      <c r="C306" s="34">
        <v>15.28</v>
      </c>
      <c r="D306" s="34">
        <v>26.5</v>
      </c>
      <c r="E306" s="47">
        <f t="shared" si="273"/>
        <v>15.142857142857142</v>
      </c>
      <c r="F306" s="34">
        <v>12.87</v>
      </c>
      <c r="G306" s="34">
        <v>10.19</v>
      </c>
      <c r="H306" s="34">
        <v>5.41</v>
      </c>
      <c r="I306" s="34">
        <v>0.41</v>
      </c>
      <c r="J306" s="34">
        <v>0.46</v>
      </c>
      <c r="K306" s="34">
        <v>8.4000000000000005E-2</v>
      </c>
      <c r="L306" s="22"/>
      <c r="M306" s="22"/>
      <c r="N306" s="22"/>
      <c r="O306" s="34">
        <v>5.3</v>
      </c>
      <c r="P306" s="22"/>
      <c r="Q306" s="22"/>
      <c r="R306" s="22"/>
      <c r="S306" s="22"/>
      <c r="T306" s="22"/>
      <c r="U306" s="22"/>
      <c r="V306" s="34">
        <v>0.28000000000000003</v>
      </c>
      <c r="W306" s="22"/>
      <c r="X306" s="22"/>
      <c r="Y306" s="22"/>
      <c r="Z306" s="22"/>
      <c r="AA306" s="34">
        <v>0.1</v>
      </c>
      <c r="AB306" s="34">
        <v>25.03</v>
      </c>
      <c r="AC306" s="34">
        <v>10.119999999999999</v>
      </c>
      <c r="AD306" s="34">
        <v>1.85</v>
      </c>
      <c r="AE306" s="34">
        <v>1.0900000000000001</v>
      </c>
      <c r="AF306" s="34"/>
      <c r="AG306" s="47">
        <f t="shared" si="238"/>
        <v>0.68759999999999988</v>
      </c>
      <c r="AH306" s="47">
        <f t="shared" si="228"/>
        <v>0.57914999999999994</v>
      </c>
      <c r="AI306" s="47">
        <f t="shared" si="229"/>
        <v>0.45854999999999996</v>
      </c>
      <c r="AJ306" s="47">
        <f t="shared" si="241"/>
        <v>0.24345</v>
      </c>
      <c r="AK306" s="47">
        <f t="shared" si="239"/>
        <v>1.1924999999999999</v>
      </c>
      <c r="AL306" s="47">
        <f t="shared" si="274"/>
        <v>0.68142857142857138</v>
      </c>
      <c r="AM306" s="47">
        <f t="shared" si="278"/>
        <v>112.63500000000001</v>
      </c>
      <c r="AN306" s="47">
        <f t="shared" si="278"/>
        <v>45.54</v>
      </c>
      <c r="AO306" s="47">
        <f t="shared" si="278"/>
        <v>8.3250000000000011</v>
      </c>
      <c r="AP306" s="47">
        <f t="shared" si="242"/>
        <v>1.845</v>
      </c>
      <c r="AQ306" s="47">
        <f t="shared" si="243"/>
        <v>2.0700000000000003</v>
      </c>
      <c r="AR306" s="47">
        <f t="shared" si="244"/>
        <v>0.378</v>
      </c>
      <c r="AS306" s="47">
        <f t="shared" si="245"/>
        <v>0</v>
      </c>
      <c r="AT306" s="47">
        <f t="shared" si="246"/>
        <v>0</v>
      </c>
      <c r="AU306" s="47">
        <f t="shared" si="247"/>
        <v>0</v>
      </c>
      <c r="AV306" s="47">
        <f t="shared" si="248"/>
        <v>23.849999999999998</v>
      </c>
      <c r="AW306" s="47">
        <f t="shared" si="249"/>
        <v>0</v>
      </c>
      <c r="AX306" s="47">
        <f t="shared" si="250"/>
        <v>0</v>
      </c>
      <c r="AY306" s="47">
        <f t="shared" si="251"/>
        <v>2.6999999999999997</v>
      </c>
      <c r="AZ306" s="47">
        <f t="shared" si="252"/>
        <v>0</v>
      </c>
      <c r="BA306" s="47">
        <f t="shared" si="253"/>
        <v>0</v>
      </c>
      <c r="BB306" s="47">
        <f t="shared" si="254"/>
        <v>0</v>
      </c>
      <c r="BC306" s="47">
        <f t="shared" si="255"/>
        <v>1.2600000000000002</v>
      </c>
      <c r="BD306" s="47">
        <f t="shared" si="256"/>
        <v>0</v>
      </c>
      <c r="BE306" s="47">
        <f t="shared" si="257"/>
        <v>0</v>
      </c>
      <c r="BF306" s="47">
        <f t="shared" si="258"/>
        <v>0</v>
      </c>
      <c r="BG306" s="47">
        <f t="shared" si="259"/>
        <v>0</v>
      </c>
      <c r="BH306" s="47">
        <f t="shared" si="260"/>
        <v>0.45</v>
      </c>
      <c r="BI306" s="47">
        <v>0</v>
      </c>
      <c r="BJ306" s="47">
        <f t="shared" si="261"/>
        <v>4.9050000000000002</v>
      </c>
      <c r="BK306" s="22"/>
      <c r="BL306" s="47">
        <f t="shared" si="240"/>
        <v>1.1924999999999999</v>
      </c>
      <c r="BM306" s="47">
        <v>0.27</v>
      </c>
      <c r="BN306" s="47">
        <f t="shared" si="230"/>
        <v>1.845</v>
      </c>
      <c r="BO306" s="47">
        <v>6.1</v>
      </c>
      <c r="BP306" s="47">
        <f t="shared" si="275"/>
        <v>2.6999999999999997</v>
      </c>
      <c r="BQ306" s="47">
        <v>0.12</v>
      </c>
      <c r="BR306" s="47">
        <f t="shared" si="282"/>
        <v>0.378</v>
      </c>
      <c r="BS306" s="47">
        <v>8.8000000000000007</v>
      </c>
      <c r="BT306" s="47">
        <f t="shared" si="267"/>
        <v>0</v>
      </c>
      <c r="BU306" s="47">
        <f t="shared" si="269"/>
        <v>23.849999999999998</v>
      </c>
      <c r="BV306" s="47">
        <f t="shared" si="276"/>
        <v>0.45</v>
      </c>
      <c r="BW306" s="47">
        <f t="shared" si="268"/>
        <v>1.2600000000000002</v>
      </c>
      <c r="BX306" s="47">
        <f t="shared" si="277"/>
        <v>4.1696428571428577</v>
      </c>
      <c r="BY306" s="47">
        <f t="shared" si="262"/>
        <v>8.3250000000000011</v>
      </c>
      <c r="BZ306" s="47">
        <f t="shared" si="279"/>
        <v>4.9050000000000002</v>
      </c>
      <c r="CA306" s="47">
        <f t="shared" si="281"/>
        <v>7.7505112474437627</v>
      </c>
      <c r="CB306" s="47">
        <f t="shared" si="263"/>
        <v>8.8000000000000007</v>
      </c>
      <c r="CC306" s="47">
        <v>4.2000000000000003E-2</v>
      </c>
      <c r="CD306" s="47">
        <v>0.01</v>
      </c>
      <c r="CE306" s="47">
        <v>0.01</v>
      </c>
      <c r="CF306" s="47">
        <f t="shared" si="264"/>
        <v>0</v>
      </c>
      <c r="CG306" s="47">
        <f t="shared" si="283"/>
        <v>2.9940119760479043</v>
      </c>
      <c r="CH306" s="47">
        <f t="shared" si="265"/>
        <v>4.7543581616481774</v>
      </c>
      <c r="CI306" s="47">
        <v>0.6</v>
      </c>
      <c r="CJ306" s="46"/>
      <c r="CK306" s="47">
        <f t="shared" si="271"/>
        <v>1.2203276987127369</v>
      </c>
      <c r="CL306" s="46"/>
      <c r="CM306" s="46">
        <f t="shared" si="272"/>
        <v>0.27118393304727489</v>
      </c>
      <c r="CN306" s="22"/>
    </row>
    <row r="307" spans="1:92">
      <c r="A307" s="42">
        <v>1611</v>
      </c>
      <c r="B307" s="22"/>
      <c r="C307" s="34">
        <v>13.98</v>
      </c>
      <c r="D307" s="34">
        <v>23</v>
      </c>
      <c r="E307" s="47">
        <f t="shared" si="273"/>
        <v>13.142857142857142</v>
      </c>
      <c r="F307" s="34">
        <v>10.66</v>
      </c>
      <c r="G307" s="34">
        <v>8.66</v>
      </c>
      <c r="H307" s="34">
        <v>5.14</v>
      </c>
      <c r="I307" s="34">
        <v>0.41</v>
      </c>
      <c r="J307" s="34">
        <v>0.46</v>
      </c>
      <c r="K307" s="34">
        <v>8.4000000000000005E-2</v>
      </c>
      <c r="L307" s="22"/>
      <c r="M307" s="22"/>
      <c r="N307" s="22"/>
      <c r="O307" s="34">
        <v>5.3</v>
      </c>
      <c r="P307" s="22"/>
      <c r="Q307" s="22"/>
      <c r="R307" s="22"/>
      <c r="S307" s="22"/>
      <c r="T307" s="22"/>
      <c r="U307" s="22"/>
      <c r="V307" s="34">
        <v>0.28000000000000003</v>
      </c>
      <c r="W307" s="22"/>
      <c r="X307" s="22"/>
      <c r="Y307" s="22"/>
      <c r="Z307" s="22"/>
      <c r="AA307" s="34">
        <v>0.1</v>
      </c>
      <c r="AB307" s="34">
        <v>25.03</v>
      </c>
      <c r="AC307" s="34">
        <v>10.119999999999999</v>
      </c>
      <c r="AD307" s="34">
        <v>1.85</v>
      </c>
      <c r="AE307" s="34">
        <v>1.0900000000000001</v>
      </c>
      <c r="AF307" s="34"/>
      <c r="AG307" s="47">
        <f t="shared" si="238"/>
        <v>0.62909999999999999</v>
      </c>
      <c r="AH307" s="47">
        <f t="shared" si="228"/>
        <v>0.47970000000000002</v>
      </c>
      <c r="AI307" s="47">
        <f t="shared" si="229"/>
        <v>0.38969999999999999</v>
      </c>
      <c r="AJ307" s="47">
        <f t="shared" si="241"/>
        <v>0.23129999999999998</v>
      </c>
      <c r="AK307" s="47">
        <f t="shared" si="239"/>
        <v>1.0349999999999999</v>
      </c>
      <c r="AL307" s="47">
        <f t="shared" si="274"/>
        <v>0.59142857142857141</v>
      </c>
      <c r="AM307" s="47">
        <f t="shared" si="278"/>
        <v>112.63500000000001</v>
      </c>
      <c r="AN307" s="47">
        <f t="shared" si="278"/>
        <v>45.54</v>
      </c>
      <c r="AO307" s="47">
        <f t="shared" si="278"/>
        <v>8.3250000000000011</v>
      </c>
      <c r="AP307" s="47">
        <f t="shared" si="242"/>
        <v>1.845</v>
      </c>
      <c r="AQ307" s="47">
        <f t="shared" si="243"/>
        <v>2.0700000000000003</v>
      </c>
      <c r="AR307" s="47">
        <f t="shared" si="244"/>
        <v>0.378</v>
      </c>
      <c r="AS307" s="47">
        <f t="shared" si="245"/>
        <v>0</v>
      </c>
      <c r="AT307" s="47">
        <f t="shared" si="246"/>
        <v>0</v>
      </c>
      <c r="AU307" s="47">
        <f t="shared" si="247"/>
        <v>0</v>
      </c>
      <c r="AV307" s="47">
        <f t="shared" si="248"/>
        <v>23.849999999999998</v>
      </c>
      <c r="AW307" s="47">
        <f t="shared" si="249"/>
        <v>0</v>
      </c>
      <c r="AX307" s="47">
        <f t="shared" si="250"/>
        <v>0</v>
      </c>
      <c r="AY307" s="47">
        <f t="shared" si="251"/>
        <v>2.6999999999999997</v>
      </c>
      <c r="AZ307" s="47">
        <f t="shared" si="252"/>
        <v>0</v>
      </c>
      <c r="BA307" s="47">
        <f t="shared" si="253"/>
        <v>0</v>
      </c>
      <c r="BB307" s="47">
        <f t="shared" si="254"/>
        <v>0</v>
      </c>
      <c r="BC307" s="47">
        <f t="shared" si="255"/>
        <v>1.2600000000000002</v>
      </c>
      <c r="BD307" s="47">
        <f t="shared" si="256"/>
        <v>0</v>
      </c>
      <c r="BE307" s="47">
        <f t="shared" si="257"/>
        <v>0</v>
      </c>
      <c r="BF307" s="47">
        <f t="shared" si="258"/>
        <v>0</v>
      </c>
      <c r="BG307" s="47">
        <f t="shared" si="259"/>
        <v>0</v>
      </c>
      <c r="BH307" s="47">
        <f t="shared" si="260"/>
        <v>0.45</v>
      </c>
      <c r="BI307" s="47">
        <v>0</v>
      </c>
      <c r="BJ307" s="47">
        <f t="shared" si="261"/>
        <v>4.9050000000000002</v>
      </c>
      <c r="BK307" s="22"/>
      <c r="BL307" s="47">
        <f t="shared" si="240"/>
        <v>1.0349999999999999</v>
      </c>
      <c r="BM307" s="47">
        <v>0.27</v>
      </c>
      <c r="BN307" s="47">
        <f t="shared" si="230"/>
        <v>1.845</v>
      </c>
      <c r="BO307" s="47">
        <v>6.1</v>
      </c>
      <c r="BP307" s="47">
        <f t="shared" si="275"/>
        <v>2.6999999999999997</v>
      </c>
      <c r="BQ307" s="47">
        <v>0.12</v>
      </c>
      <c r="BR307" s="47">
        <f t="shared" si="282"/>
        <v>0.378</v>
      </c>
      <c r="BS307" s="47">
        <v>8.8000000000000007</v>
      </c>
      <c r="BT307" s="47">
        <f t="shared" si="267"/>
        <v>0</v>
      </c>
      <c r="BU307" s="47">
        <f t="shared" si="269"/>
        <v>23.849999999999998</v>
      </c>
      <c r="BV307" s="47">
        <f t="shared" si="276"/>
        <v>0.45</v>
      </c>
      <c r="BW307" s="47">
        <f t="shared" si="268"/>
        <v>1.2600000000000002</v>
      </c>
      <c r="BX307" s="47">
        <f t="shared" si="277"/>
        <v>4.1842857142857142</v>
      </c>
      <c r="BY307" s="47">
        <f t="shared" si="262"/>
        <v>8.3250000000000011</v>
      </c>
      <c r="BZ307" s="47">
        <f t="shared" si="279"/>
        <v>4.9050000000000002</v>
      </c>
      <c r="CA307" s="47">
        <f t="shared" si="281"/>
        <v>7.6584867075664622</v>
      </c>
      <c r="CB307" s="47">
        <f t="shared" si="263"/>
        <v>8.8000000000000007</v>
      </c>
      <c r="CC307" s="47">
        <v>4.2000000000000003E-2</v>
      </c>
      <c r="CD307" s="47">
        <v>0.01</v>
      </c>
      <c r="CE307" s="47">
        <v>0.01</v>
      </c>
      <c r="CF307" s="47">
        <f t="shared" si="264"/>
        <v>0</v>
      </c>
      <c r="CG307" s="47">
        <f t="shared" si="283"/>
        <v>2.9940119760479043</v>
      </c>
      <c r="CH307" s="47">
        <f t="shared" si="265"/>
        <v>4.7543581616481774</v>
      </c>
      <c r="CI307" s="47">
        <v>0.6</v>
      </c>
      <c r="CJ307" s="46"/>
      <c r="CK307" s="47">
        <f t="shared" si="271"/>
        <v>1.1507536375227354</v>
      </c>
      <c r="CL307" s="46"/>
      <c r="CM307" s="46">
        <f t="shared" si="272"/>
        <v>0.25572303056060786</v>
      </c>
      <c r="CN307" s="22"/>
    </row>
    <row r="308" spans="1:92">
      <c r="A308" s="42">
        <v>1612</v>
      </c>
      <c r="B308" s="22"/>
      <c r="C308" s="34">
        <v>12.99</v>
      </c>
      <c r="D308" s="34">
        <v>22</v>
      </c>
      <c r="E308" s="47">
        <f t="shared" ref="E308:E339" si="284">4*D308/7</f>
        <v>12.571428571428571</v>
      </c>
      <c r="F308" s="34">
        <v>9.66</v>
      </c>
      <c r="G308" s="34">
        <v>7.99</v>
      </c>
      <c r="H308" s="34">
        <v>4.2699999999999996</v>
      </c>
      <c r="I308" s="34">
        <v>0.41</v>
      </c>
      <c r="J308" s="34">
        <v>0.46</v>
      </c>
      <c r="K308" s="34">
        <v>8.4000000000000005E-2</v>
      </c>
      <c r="L308" s="22"/>
      <c r="M308" s="22"/>
      <c r="N308" s="22"/>
      <c r="O308" s="34">
        <v>5.3</v>
      </c>
      <c r="P308" s="22"/>
      <c r="Q308" s="22"/>
      <c r="R308" s="22"/>
      <c r="S308" s="22"/>
      <c r="T308" s="22"/>
      <c r="U308" s="22"/>
      <c r="V308" s="34">
        <v>0.28000000000000003</v>
      </c>
      <c r="W308" s="34">
        <v>2.5</v>
      </c>
      <c r="X308" s="22"/>
      <c r="Y308" s="22"/>
      <c r="Z308" s="22"/>
      <c r="AA308" s="34">
        <v>0.1</v>
      </c>
      <c r="AB308" s="34">
        <v>25.03</v>
      </c>
      <c r="AC308" s="34">
        <v>10.119999999999999</v>
      </c>
      <c r="AD308" s="34">
        <v>1.85</v>
      </c>
      <c r="AE308" s="34">
        <v>1.0900000000000001</v>
      </c>
      <c r="AF308" s="34"/>
      <c r="AG308" s="47">
        <f t="shared" si="238"/>
        <v>0.58455000000000001</v>
      </c>
      <c r="AH308" s="47">
        <f t="shared" si="228"/>
        <v>0.43469999999999998</v>
      </c>
      <c r="AI308" s="47">
        <f t="shared" si="229"/>
        <v>0.35954999999999998</v>
      </c>
      <c r="AJ308" s="47">
        <f t="shared" si="241"/>
        <v>0.19214999999999996</v>
      </c>
      <c r="AK308" s="47">
        <f t="shared" si="239"/>
        <v>0.99</v>
      </c>
      <c r="AL308" s="47">
        <f t="shared" ref="AL308:AL339" si="285">4.5*E308/100</f>
        <v>0.56571428571428573</v>
      </c>
      <c r="AM308" s="47">
        <f t="shared" si="278"/>
        <v>112.63500000000001</v>
      </c>
      <c r="AN308" s="47">
        <f t="shared" si="278"/>
        <v>45.54</v>
      </c>
      <c r="AO308" s="47">
        <f t="shared" si="278"/>
        <v>8.3250000000000011</v>
      </c>
      <c r="AP308" s="47">
        <f t="shared" si="242"/>
        <v>1.845</v>
      </c>
      <c r="AQ308" s="47">
        <f t="shared" si="243"/>
        <v>2.0700000000000003</v>
      </c>
      <c r="AR308" s="47">
        <f t="shared" si="244"/>
        <v>0.378</v>
      </c>
      <c r="AS308" s="47">
        <f t="shared" si="245"/>
        <v>0</v>
      </c>
      <c r="AT308" s="47">
        <f t="shared" si="246"/>
        <v>0</v>
      </c>
      <c r="AU308" s="47">
        <f t="shared" si="247"/>
        <v>0</v>
      </c>
      <c r="AV308" s="47">
        <f t="shared" si="248"/>
        <v>23.849999999999998</v>
      </c>
      <c r="AW308" s="47">
        <f t="shared" si="249"/>
        <v>0</v>
      </c>
      <c r="AX308" s="47">
        <f t="shared" si="250"/>
        <v>0</v>
      </c>
      <c r="AY308" s="47">
        <f t="shared" si="251"/>
        <v>2.6999999999999997</v>
      </c>
      <c r="AZ308" s="47">
        <f t="shared" si="252"/>
        <v>0</v>
      </c>
      <c r="BA308" s="47">
        <f t="shared" si="253"/>
        <v>0</v>
      </c>
      <c r="BB308" s="47">
        <f t="shared" si="254"/>
        <v>0</v>
      </c>
      <c r="BC308" s="47">
        <f t="shared" si="255"/>
        <v>1.2600000000000002</v>
      </c>
      <c r="BD308" s="47">
        <f t="shared" si="256"/>
        <v>11.25</v>
      </c>
      <c r="BE308" s="47">
        <f t="shared" si="257"/>
        <v>0</v>
      </c>
      <c r="BF308" s="47">
        <f t="shared" si="258"/>
        <v>0</v>
      </c>
      <c r="BG308" s="47">
        <f t="shared" si="259"/>
        <v>0</v>
      </c>
      <c r="BH308" s="47">
        <f t="shared" si="260"/>
        <v>0.45</v>
      </c>
      <c r="BI308" s="47">
        <v>0</v>
      </c>
      <c r="BJ308" s="47">
        <f t="shared" si="261"/>
        <v>4.9050000000000002</v>
      </c>
      <c r="BK308" s="22"/>
      <c r="BL308" s="47">
        <f t="shared" si="240"/>
        <v>0.99</v>
      </c>
      <c r="BM308" s="47">
        <v>0.27</v>
      </c>
      <c r="BN308" s="47">
        <f t="shared" si="230"/>
        <v>1.845</v>
      </c>
      <c r="BO308" s="47">
        <v>6.1</v>
      </c>
      <c r="BP308" s="47">
        <f t="shared" si="275"/>
        <v>2.6999999999999997</v>
      </c>
      <c r="BQ308" s="47">
        <v>0.12</v>
      </c>
      <c r="BR308" s="47">
        <f t="shared" si="282"/>
        <v>0.378</v>
      </c>
      <c r="BS308" s="47">
        <v>8.8000000000000007</v>
      </c>
      <c r="BT308" s="47">
        <f t="shared" si="267"/>
        <v>0</v>
      </c>
      <c r="BU308" s="47">
        <f t="shared" si="269"/>
        <v>23.849999999999998</v>
      </c>
      <c r="BV308" s="47">
        <f t="shared" si="276"/>
        <v>0.45</v>
      </c>
      <c r="BW308" s="47">
        <f t="shared" si="268"/>
        <v>1.2600000000000002</v>
      </c>
      <c r="BX308" s="47">
        <f t="shared" si="277"/>
        <v>4.1989285714285716</v>
      </c>
      <c r="BY308" s="47">
        <f t="shared" si="262"/>
        <v>8.3250000000000011</v>
      </c>
      <c r="BZ308" s="47">
        <f t="shared" si="279"/>
        <v>4.9050000000000002</v>
      </c>
      <c r="CA308" s="47">
        <f t="shared" si="281"/>
        <v>7.5664621676891617</v>
      </c>
      <c r="CB308" s="47">
        <f t="shared" si="263"/>
        <v>8.8000000000000007</v>
      </c>
      <c r="CC308" s="47">
        <v>4.2000000000000003E-2</v>
      </c>
      <c r="CD308" s="47">
        <f>BD308/1000</f>
        <v>1.125E-2</v>
      </c>
      <c r="CE308" s="47">
        <v>0.01</v>
      </c>
      <c r="CF308" s="47">
        <f t="shared" si="264"/>
        <v>0</v>
      </c>
      <c r="CG308" s="47">
        <f t="shared" si="283"/>
        <v>2.9940119760479043</v>
      </c>
      <c r="CH308" s="47">
        <f t="shared" si="265"/>
        <v>4.7543581616481774</v>
      </c>
      <c r="CI308" s="47">
        <v>0.6</v>
      </c>
      <c r="CJ308" s="46"/>
      <c r="CK308" s="47">
        <f t="shared" si="271"/>
        <v>1.1305289634757925</v>
      </c>
      <c r="CL308" s="46"/>
      <c r="CM308" s="46">
        <f t="shared" si="272"/>
        <v>0.25122865855017612</v>
      </c>
      <c r="CN308" s="22"/>
    </row>
    <row r="309" spans="1:92">
      <c r="A309" s="42">
        <v>1613</v>
      </c>
      <c r="B309" s="22"/>
      <c r="C309" s="34">
        <v>9.33</v>
      </c>
      <c r="D309" s="34">
        <v>18.2</v>
      </c>
      <c r="E309" s="47">
        <f t="shared" si="284"/>
        <v>10.4</v>
      </c>
      <c r="F309" s="34">
        <v>7.66</v>
      </c>
      <c r="G309" s="34">
        <v>6</v>
      </c>
      <c r="H309" s="34">
        <v>3.99</v>
      </c>
      <c r="I309" s="34">
        <v>0.41</v>
      </c>
      <c r="J309" s="34">
        <v>0.46</v>
      </c>
      <c r="K309" s="22"/>
      <c r="L309" s="22"/>
      <c r="M309" s="34">
        <v>5.33</v>
      </c>
      <c r="N309" s="22"/>
      <c r="O309" s="34">
        <v>5.3</v>
      </c>
      <c r="P309" s="22"/>
      <c r="Q309" s="22"/>
      <c r="R309" s="22"/>
      <c r="S309" s="22"/>
      <c r="T309" s="22"/>
      <c r="U309" s="22"/>
      <c r="V309" s="34">
        <v>0.28000000000000003</v>
      </c>
      <c r="W309" s="22"/>
      <c r="X309" s="22"/>
      <c r="Y309" s="22"/>
      <c r="Z309" s="22"/>
      <c r="AA309" s="34">
        <v>0.1</v>
      </c>
      <c r="AB309" s="34">
        <v>25.03</v>
      </c>
      <c r="AC309" s="34">
        <v>10.119999999999999</v>
      </c>
      <c r="AD309" s="34">
        <v>1.85</v>
      </c>
      <c r="AE309" s="34">
        <v>1.0900000000000001</v>
      </c>
      <c r="AF309" s="34"/>
      <c r="AG309" s="47">
        <f t="shared" si="238"/>
        <v>0.41985</v>
      </c>
      <c r="AH309" s="47">
        <f t="shared" si="228"/>
        <v>0.34470000000000001</v>
      </c>
      <c r="AI309" s="47">
        <f t="shared" si="229"/>
        <v>0.27</v>
      </c>
      <c r="AJ309" s="47">
        <f t="shared" si="241"/>
        <v>0.17955000000000002</v>
      </c>
      <c r="AK309" s="47">
        <f t="shared" si="239"/>
        <v>0.81899999999999995</v>
      </c>
      <c r="AL309" s="47">
        <f t="shared" si="285"/>
        <v>0.46800000000000003</v>
      </c>
      <c r="AM309" s="47">
        <f t="shared" si="278"/>
        <v>112.63500000000001</v>
      </c>
      <c r="AN309" s="47">
        <f t="shared" si="278"/>
        <v>45.54</v>
      </c>
      <c r="AO309" s="47">
        <f t="shared" si="278"/>
        <v>8.3250000000000011</v>
      </c>
      <c r="AP309" s="47">
        <f t="shared" si="242"/>
        <v>1.845</v>
      </c>
      <c r="AQ309" s="47">
        <f t="shared" si="243"/>
        <v>2.0700000000000003</v>
      </c>
      <c r="AR309" s="47">
        <f t="shared" si="244"/>
        <v>0</v>
      </c>
      <c r="AS309" s="47">
        <f t="shared" si="245"/>
        <v>0</v>
      </c>
      <c r="AT309" s="47">
        <f t="shared" si="246"/>
        <v>0.23985000000000001</v>
      </c>
      <c r="AU309" s="47">
        <f t="shared" si="247"/>
        <v>0</v>
      </c>
      <c r="AV309" s="47">
        <f t="shared" si="248"/>
        <v>23.849999999999998</v>
      </c>
      <c r="AW309" s="47">
        <f t="shared" si="249"/>
        <v>0</v>
      </c>
      <c r="AX309" s="47">
        <f t="shared" si="250"/>
        <v>0</v>
      </c>
      <c r="AY309" s="47">
        <f t="shared" si="251"/>
        <v>2.6999999999999997</v>
      </c>
      <c r="AZ309" s="47">
        <f t="shared" si="252"/>
        <v>0</v>
      </c>
      <c r="BA309" s="47">
        <f t="shared" si="253"/>
        <v>0</v>
      </c>
      <c r="BB309" s="47">
        <f t="shared" si="254"/>
        <v>0</v>
      </c>
      <c r="BC309" s="47">
        <f t="shared" si="255"/>
        <v>1.2600000000000002</v>
      </c>
      <c r="BD309" s="47">
        <f t="shared" si="256"/>
        <v>0</v>
      </c>
      <c r="BE309" s="47">
        <f t="shared" si="257"/>
        <v>0</v>
      </c>
      <c r="BF309" s="47">
        <f t="shared" si="258"/>
        <v>0</v>
      </c>
      <c r="BG309" s="47">
        <f t="shared" si="259"/>
        <v>0</v>
      </c>
      <c r="BH309" s="47">
        <f t="shared" si="260"/>
        <v>0.45</v>
      </c>
      <c r="BI309" s="47">
        <v>0</v>
      </c>
      <c r="BJ309" s="47">
        <f t="shared" si="261"/>
        <v>4.9050000000000002</v>
      </c>
      <c r="BK309" s="22"/>
      <c r="BL309" s="47">
        <f t="shared" si="240"/>
        <v>0.81899999999999995</v>
      </c>
      <c r="BM309" s="47">
        <f>AT309</f>
        <v>0.23985000000000001</v>
      </c>
      <c r="BN309" s="47">
        <f t="shared" si="230"/>
        <v>1.845</v>
      </c>
      <c r="BO309" s="47">
        <v>6.1</v>
      </c>
      <c r="BP309" s="47">
        <f t="shared" si="275"/>
        <v>2.6999999999999997</v>
      </c>
      <c r="BQ309" s="47">
        <v>0.12</v>
      </c>
      <c r="BR309" s="47">
        <v>0.41</v>
      </c>
      <c r="BS309" s="47">
        <v>8.8000000000000007</v>
      </c>
      <c r="BT309" s="47">
        <f t="shared" si="267"/>
        <v>0</v>
      </c>
      <c r="BU309" s="47">
        <f t="shared" si="269"/>
        <v>23.849999999999998</v>
      </c>
      <c r="BV309" s="47">
        <f t="shared" si="276"/>
        <v>0.45</v>
      </c>
      <c r="BW309" s="47">
        <f t="shared" si="268"/>
        <v>1.2600000000000002</v>
      </c>
      <c r="BX309" s="47">
        <f t="shared" si="277"/>
        <v>4.213571428571429</v>
      </c>
      <c r="BY309" s="47">
        <f t="shared" si="262"/>
        <v>8.3250000000000011</v>
      </c>
      <c r="BZ309" s="47">
        <f t="shared" si="279"/>
        <v>4.9050000000000002</v>
      </c>
      <c r="CA309" s="47">
        <f t="shared" si="281"/>
        <v>7.4744376278118612</v>
      </c>
      <c r="CB309" s="47">
        <f t="shared" si="263"/>
        <v>8.8000000000000007</v>
      </c>
      <c r="CC309" s="47">
        <v>4.2000000000000003E-2</v>
      </c>
      <c r="CD309" s="47">
        <v>8.0000000000000002E-3</v>
      </c>
      <c r="CE309" s="47">
        <v>0.01</v>
      </c>
      <c r="CF309" s="47">
        <f t="shared" si="264"/>
        <v>0</v>
      </c>
      <c r="CG309" s="47">
        <f t="shared" si="283"/>
        <v>2.9940119760479043</v>
      </c>
      <c r="CH309" s="47">
        <f t="shared" si="265"/>
        <v>4.7543581616481774</v>
      </c>
      <c r="CI309" s="47">
        <v>0.6</v>
      </c>
      <c r="CJ309" s="46"/>
      <c r="CK309" s="47">
        <f t="shared" si="271"/>
        <v>1.0512542227559549</v>
      </c>
      <c r="CL309" s="46"/>
      <c r="CM309" s="46">
        <f t="shared" si="272"/>
        <v>0.2336120495013233</v>
      </c>
      <c r="CN309" s="22"/>
    </row>
    <row r="310" spans="1:92">
      <c r="A310" s="42">
        <v>1614</v>
      </c>
      <c r="B310" s="22"/>
      <c r="C310" s="34">
        <v>12.65</v>
      </c>
      <c r="D310" s="34">
        <v>22</v>
      </c>
      <c r="E310" s="47">
        <f t="shared" si="284"/>
        <v>12.571428571428571</v>
      </c>
      <c r="F310" s="34">
        <v>9.99</v>
      </c>
      <c r="G310" s="34">
        <v>7.32</v>
      </c>
      <c r="H310" s="34">
        <v>3.71</v>
      </c>
      <c r="I310" s="34">
        <v>0.41</v>
      </c>
      <c r="J310" s="34">
        <v>0.46</v>
      </c>
      <c r="K310" s="34">
        <v>0.1</v>
      </c>
      <c r="L310" s="22"/>
      <c r="M310" s="22"/>
      <c r="N310" s="22"/>
      <c r="O310" s="34">
        <v>5.3</v>
      </c>
      <c r="P310" s="22"/>
      <c r="Q310" s="22"/>
      <c r="R310" s="22"/>
      <c r="S310" s="22"/>
      <c r="T310" s="22"/>
      <c r="U310" s="22"/>
      <c r="V310" s="34">
        <v>0.28000000000000003</v>
      </c>
      <c r="W310" s="22"/>
      <c r="X310" s="22"/>
      <c r="Y310" s="22"/>
      <c r="Z310" s="22"/>
      <c r="AA310" s="34">
        <v>0.1</v>
      </c>
      <c r="AB310" s="34">
        <v>25.03</v>
      </c>
      <c r="AC310" s="34">
        <v>10.119999999999999</v>
      </c>
      <c r="AD310" s="34">
        <v>1.85</v>
      </c>
      <c r="AE310" s="34">
        <v>1.0900000000000001</v>
      </c>
      <c r="AF310" s="34"/>
      <c r="AG310" s="47">
        <f t="shared" si="238"/>
        <v>0.56925000000000003</v>
      </c>
      <c r="AH310" s="47">
        <f t="shared" si="228"/>
        <v>0.44955000000000001</v>
      </c>
      <c r="AI310" s="47">
        <f t="shared" si="229"/>
        <v>0.32939999999999997</v>
      </c>
      <c r="AJ310" s="47">
        <f t="shared" si="241"/>
        <v>0.16695000000000002</v>
      </c>
      <c r="AK310" s="47">
        <f t="shared" si="239"/>
        <v>0.99</v>
      </c>
      <c r="AL310" s="47">
        <f t="shared" si="285"/>
        <v>0.56571428571428573</v>
      </c>
      <c r="AM310" s="47">
        <f t="shared" si="278"/>
        <v>112.63500000000001</v>
      </c>
      <c r="AN310" s="47">
        <f t="shared" si="278"/>
        <v>45.54</v>
      </c>
      <c r="AO310" s="47">
        <f t="shared" si="278"/>
        <v>8.3250000000000011</v>
      </c>
      <c r="AP310" s="47">
        <f t="shared" si="242"/>
        <v>1.845</v>
      </c>
      <c r="AQ310" s="47">
        <f t="shared" si="243"/>
        <v>2.0700000000000003</v>
      </c>
      <c r="AR310" s="47">
        <f t="shared" si="244"/>
        <v>0.45</v>
      </c>
      <c r="AS310" s="47">
        <f t="shared" si="245"/>
        <v>0</v>
      </c>
      <c r="AT310" s="47">
        <f t="shared" si="246"/>
        <v>0</v>
      </c>
      <c r="AU310" s="47">
        <f t="shared" si="247"/>
        <v>0</v>
      </c>
      <c r="AV310" s="47">
        <f t="shared" si="248"/>
        <v>23.849999999999998</v>
      </c>
      <c r="AW310" s="47">
        <f t="shared" si="249"/>
        <v>0</v>
      </c>
      <c r="AX310" s="47">
        <f t="shared" si="250"/>
        <v>0</v>
      </c>
      <c r="AY310" s="47">
        <f t="shared" si="251"/>
        <v>2.6999999999999997</v>
      </c>
      <c r="AZ310" s="47">
        <f t="shared" si="252"/>
        <v>0</v>
      </c>
      <c r="BA310" s="47">
        <f t="shared" si="253"/>
        <v>0</v>
      </c>
      <c r="BB310" s="47">
        <f t="shared" si="254"/>
        <v>0</v>
      </c>
      <c r="BC310" s="47">
        <f t="shared" si="255"/>
        <v>1.2600000000000002</v>
      </c>
      <c r="BD310" s="47">
        <f t="shared" si="256"/>
        <v>0</v>
      </c>
      <c r="BE310" s="47">
        <f t="shared" si="257"/>
        <v>0</v>
      </c>
      <c r="BF310" s="47">
        <f t="shared" si="258"/>
        <v>0</v>
      </c>
      <c r="BG310" s="47">
        <f t="shared" si="259"/>
        <v>0</v>
      </c>
      <c r="BH310" s="47">
        <f t="shared" si="260"/>
        <v>0.45</v>
      </c>
      <c r="BI310" s="47">
        <v>0</v>
      </c>
      <c r="BJ310" s="47">
        <f t="shared" si="261"/>
        <v>4.9050000000000002</v>
      </c>
      <c r="BK310" s="22"/>
      <c r="BL310" s="47">
        <f t="shared" si="240"/>
        <v>0.99</v>
      </c>
      <c r="BM310" s="47">
        <v>0.55000000000000004</v>
      </c>
      <c r="BN310" s="47">
        <f t="shared" si="230"/>
        <v>1.845</v>
      </c>
      <c r="BO310" s="47">
        <v>6.1</v>
      </c>
      <c r="BP310" s="47">
        <f t="shared" si="275"/>
        <v>2.6999999999999997</v>
      </c>
      <c r="BQ310" s="47">
        <v>0.12</v>
      </c>
      <c r="BR310" s="47">
        <f t="shared" ref="BR310:BR316" si="286">AR310</f>
        <v>0.45</v>
      </c>
      <c r="BS310" s="47">
        <v>8.8000000000000007</v>
      </c>
      <c r="BT310" s="47">
        <f t="shared" si="267"/>
        <v>0</v>
      </c>
      <c r="BU310" s="47">
        <f t="shared" si="269"/>
        <v>23.849999999999998</v>
      </c>
      <c r="BV310" s="47">
        <f t="shared" si="276"/>
        <v>0.45</v>
      </c>
      <c r="BW310" s="47">
        <f t="shared" si="268"/>
        <v>1.2600000000000002</v>
      </c>
      <c r="BX310" s="47">
        <f t="shared" si="277"/>
        <v>4.2282142857142864</v>
      </c>
      <c r="BY310" s="47">
        <f t="shared" si="262"/>
        <v>8.3250000000000011</v>
      </c>
      <c r="BZ310" s="47">
        <f t="shared" si="279"/>
        <v>4.9050000000000002</v>
      </c>
      <c r="CA310" s="47">
        <f t="shared" si="281"/>
        <v>7.3824130879345606</v>
      </c>
      <c r="CB310" s="47">
        <f t="shared" si="263"/>
        <v>8.8000000000000007</v>
      </c>
      <c r="CC310" s="47">
        <v>4.2000000000000003E-2</v>
      </c>
      <c r="CD310" s="47">
        <v>8.0000000000000002E-3</v>
      </c>
      <c r="CE310" s="47">
        <v>0.01</v>
      </c>
      <c r="CF310" s="47">
        <f t="shared" si="264"/>
        <v>0</v>
      </c>
      <c r="CG310" s="47">
        <f t="shared" si="283"/>
        <v>2.9940119760479043</v>
      </c>
      <c r="CH310" s="47">
        <f t="shared" si="265"/>
        <v>4.7543581616481774</v>
      </c>
      <c r="CI310" s="47">
        <v>0.6</v>
      </c>
      <c r="CJ310" s="46"/>
      <c r="CK310" s="47">
        <f t="shared" si="271"/>
        <v>1.1646520226203054</v>
      </c>
      <c r="CL310" s="46"/>
      <c r="CM310" s="46">
        <f t="shared" si="272"/>
        <v>0.2588115605822901</v>
      </c>
      <c r="CN310" s="22"/>
    </row>
    <row r="311" spans="1:92">
      <c r="A311" s="42">
        <v>1615</v>
      </c>
      <c r="B311" s="22"/>
      <c r="C311" s="34">
        <v>11.36</v>
      </c>
      <c r="D311" s="34">
        <v>20</v>
      </c>
      <c r="E311" s="47">
        <f t="shared" si="284"/>
        <v>11.428571428571429</v>
      </c>
      <c r="F311" s="34">
        <v>9.41</v>
      </c>
      <c r="G311" s="34">
        <v>7.66</v>
      </c>
      <c r="H311" s="34">
        <v>4.45</v>
      </c>
      <c r="I311" s="34">
        <v>0.41</v>
      </c>
      <c r="J311" s="34">
        <v>0.46</v>
      </c>
      <c r="K311" s="34">
        <v>0.1</v>
      </c>
      <c r="L311" s="22"/>
      <c r="M311" s="22"/>
      <c r="N311" s="22"/>
      <c r="O311" s="34">
        <v>5.3</v>
      </c>
      <c r="P311" s="22"/>
      <c r="Q311" s="22"/>
      <c r="R311" s="22"/>
      <c r="S311" s="22"/>
      <c r="T311" s="22"/>
      <c r="U311" s="22"/>
      <c r="V311" s="34">
        <v>0.28000000000000003</v>
      </c>
      <c r="W311" s="22"/>
      <c r="X311" s="22"/>
      <c r="Y311" s="22"/>
      <c r="Z311" s="22"/>
      <c r="AA311" s="34">
        <v>0.1</v>
      </c>
      <c r="AB311" s="34">
        <v>25.03</v>
      </c>
      <c r="AC311" s="34">
        <v>10.119999999999999</v>
      </c>
      <c r="AD311" s="34">
        <v>1.85</v>
      </c>
      <c r="AE311" s="34">
        <v>1.0900000000000001</v>
      </c>
      <c r="AF311" s="34"/>
      <c r="AG311" s="47">
        <f t="shared" si="238"/>
        <v>0.51119999999999999</v>
      </c>
      <c r="AH311" s="47">
        <f t="shared" si="228"/>
        <v>0.42344999999999999</v>
      </c>
      <c r="AI311" s="47">
        <f t="shared" si="229"/>
        <v>0.34470000000000001</v>
      </c>
      <c r="AJ311" s="47">
        <f t="shared" si="241"/>
        <v>0.20025000000000001</v>
      </c>
      <c r="AK311" s="47">
        <f t="shared" si="239"/>
        <v>0.9</v>
      </c>
      <c r="AL311" s="47">
        <f t="shared" si="285"/>
        <v>0.51428571428571435</v>
      </c>
      <c r="AM311" s="47">
        <f t="shared" si="278"/>
        <v>112.63500000000001</v>
      </c>
      <c r="AN311" s="47">
        <f t="shared" si="278"/>
        <v>45.54</v>
      </c>
      <c r="AO311" s="47">
        <f t="shared" si="278"/>
        <v>8.3250000000000011</v>
      </c>
      <c r="AP311" s="47">
        <f t="shared" si="242"/>
        <v>1.845</v>
      </c>
      <c r="AQ311" s="47">
        <f t="shared" si="243"/>
        <v>2.0700000000000003</v>
      </c>
      <c r="AR311" s="47">
        <f t="shared" si="244"/>
        <v>0.45</v>
      </c>
      <c r="AS311" s="47">
        <f t="shared" si="245"/>
        <v>0</v>
      </c>
      <c r="AT311" s="47">
        <f t="shared" si="246"/>
        <v>0</v>
      </c>
      <c r="AU311" s="47">
        <f t="shared" si="247"/>
        <v>0</v>
      </c>
      <c r="AV311" s="47">
        <f t="shared" si="248"/>
        <v>23.849999999999998</v>
      </c>
      <c r="AW311" s="47">
        <f t="shared" si="249"/>
        <v>0</v>
      </c>
      <c r="AX311" s="47">
        <f t="shared" si="250"/>
        <v>0</v>
      </c>
      <c r="AY311" s="47">
        <f t="shared" si="251"/>
        <v>2.6999999999999997</v>
      </c>
      <c r="AZ311" s="47">
        <f t="shared" si="252"/>
        <v>0</v>
      </c>
      <c r="BA311" s="47">
        <f t="shared" si="253"/>
        <v>0</v>
      </c>
      <c r="BB311" s="47">
        <f t="shared" si="254"/>
        <v>0</v>
      </c>
      <c r="BC311" s="47">
        <f t="shared" si="255"/>
        <v>1.2600000000000002</v>
      </c>
      <c r="BD311" s="47">
        <f t="shared" si="256"/>
        <v>0</v>
      </c>
      <c r="BE311" s="47">
        <f t="shared" si="257"/>
        <v>0</v>
      </c>
      <c r="BF311" s="47">
        <f t="shared" si="258"/>
        <v>0</v>
      </c>
      <c r="BG311" s="47">
        <f t="shared" si="259"/>
        <v>0</v>
      </c>
      <c r="BH311" s="47">
        <f t="shared" si="260"/>
        <v>0.45</v>
      </c>
      <c r="BI311" s="47">
        <v>0</v>
      </c>
      <c r="BJ311" s="47">
        <f t="shared" si="261"/>
        <v>4.9050000000000002</v>
      </c>
      <c r="BK311" s="22"/>
      <c r="BL311" s="47">
        <f t="shared" si="240"/>
        <v>0.9</v>
      </c>
      <c r="BM311" s="47">
        <v>0.55000000000000004</v>
      </c>
      <c r="BN311" s="47">
        <f t="shared" si="230"/>
        <v>1.845</v>
      </c>
      <c r="BO311" s="47">
        <v>6.1</v>
      </c>
      <c r="BP311" s="47">
        <f t="shared" si="275"/>
        <v>2.6999999999999997</v>
      </c>
      <c r="BQ311" s="47">
        <v>0.12</v>
      </c>
      <c r="BR311" s="47">
        <f t="shared" si="286"/>
        <v>0.45</v>
      </c>
      <c r="BS311" s="47">
        <v>8.8000000000000007</v>
      </c>
      <c r="BT311" s="47">
        <f t="shared" si="267"/>
        <v>0</v>
      </c>
      <c r="BU311" s="47">
        <f t="shared" si="269"/>
        <v>23.849999999999998</v>
      </c>
      <c r="BV311" s="47">
        <f t="shared" si="276"/>
        <v>0.45</v>
      </c>
      <c r="BW311" s="47">
        <f t="shared" si="268"/>
        <v>1.2600000000000002</v>
      </c>
      <c r="BX311" s="47">
        <f t="shared" si="277"/>
        <v>4.2428571428571429</v>
      </c>
      <c r="BY311" s="47">
        <f t="shared" si="262"/>
        <v>8.3250000000000011</v>
      </c>
      <c r="BZ311" s="47">
        <f t="shared" si="279"/>
        <v>4.9050000000000002</v>
      </c>
      <c r="CA311" s="47">
        <f t="shared" si="281"/>
        <v>7.2903885480572601</v>
      </c>
      <c r="CB311" s="47">
        <f t="shared" si="263"/>
        <v>8.8000000000000007</v>
      </c>
      <c r="CC311" s="47">
        <v>4.2000000000000003E-2</v>
      </c>
      <c r="CD311" s="47">
        <v>8.0000000000000002E-3</v>
      </c>
      <c r="CE311" s="47">
        <v>0.01</v>
      </c>
      <c r="CF311" s="47">
        <f t="shared" si="264"/>
        <v>0</v>
      </c>
      <c r="CG311" s="47">
        <f t="shared" si="283"/>
        <v>2.9940119760479043</v>
      </c>
      <c r="CH311" s="47">
        <f t="shared" si="265"/>
        <v>4.7543581616481774</v>
      </c>
      <c r="CI311" s="47">
        <v>0.6</v>
      </c>
      <c r="CJ311" s="46"/>
      <c r="CK311" s="47">
        <f t="shared" si="271"/>
        <v>1.1246875937161389</v>
      </c>
      <c r="CL311" s="46"/>
      <c r="CM311" s="46">
        <f t="shared" si="272"/>
        <v>0.24993057638136421</v>
      </c>
      <c r="CN311" s="22"/>
    </row>
    <row r="312" spans="1:92">
      <c r="A312" s="42">
        <v>1616</v>
      </c>
      <c r="B312" s="22"/>
      <c r="C312" s="34">
        <v>8.44</v>
      </c>
      <c r="D312" s="34">
        <v>16.600000000000001</v>
      </c>
      <c r="E312" s="47">
        <f t="shared" si="284"/>
        <v>9.4857142857142858</v>
      </c>
      <c r="F312" s="34">
        <v>6.81</v>
      </c>
      <c r="G312" s="34">
        <v>5.84</v>
      </c>
      <c r="H312" s="34">
        <v>3.89</v>
      </c>
      <c r="I312" s="34">
        <v>0.41</v>
      </c>
      <c r="J312" s="34">
        <v>0.46</v>
      </c>
      <c r="K312" s="34">
        <v>0.1</v>
      </c>
      <c r="L312" s="22"/>
      <c r="M312" s="22"/>
      <c r="N312" s="22"/>
      <c r="O312" s="34">
        <v>5.3</v>
      </c>
      <c r="P312" s="22"/>
      <c r="Q312" s="22"/>
      <c r="R312" s="22"/>
      <c r="S312" s="22"/>
      <c r="T312" s="22"/>
      <c r="U312" s="34">
        <v>1.34</v>
      </c>
      <c r="V312" s="34">
        <v>0.28000000000000003</v>
      </c>
      <c r="W312" s="22"/>
      <c r="X312" s="22"/>
      <c r="Y312" s="22"/>
      <c r="Z312" s="22"/>
      <c r="AA312" s="34">
        <v>0.1</v>
      </c>
      <c r="AB312" s="34">
        <v>25.03</v>
      </c>
      <c r="AC312" s="34">
        <v>10.119999999999999</v>
      </c>
      <c r="AD312" s="34">
        <v>1.85</v>
      </c>
      <c r="AE312" s="34">
        <v>1.0900000000000001</v>
      </c>
      <c r="AF312" s="34"/>
      <c r="AG312" s="47">
        <f t="shared" si="238"/>
        <v>0.37979999999999997</v>
      </c>
      <c r="AH312" s="47">
        <f t="shared" si="228"/>
        <v>0.30645</v>
      </c>
      <c r="AI312" s="47">
        <f t="shared" si="229"/>
        <v>0.26280000000000003</v>
      </c>
      <c r="AJ312" s="47">
        <f t="shared" si="241"/>
        <v>0.17504999999999998</v>
      </c>
      <c r="AK312" s="47">
        <f t="shared" si="239"/>
        <v>0.747</v>
      </c>
      <c r="AL312" s="47">
        <f t="shared" si="285"/>
        <v>0.42685714285714282</v>
      </c>
      <c r="AM312" s="47">
        <f t="shared" si="278"/>
        <v>112.63500000000001</v>
      </c>
      <c r="AN312" s="47">
        <f t="shared" si="278"/>
        <v>45.54</v>
      </c>
      <c r="AO312" s="47">
        <f t="shared" si="278"/>
        <v>8.3250000000000011</v>
      </c>
      <c r="AP312" s="47">
        <f t="shared" si="242"/>
        <v>1.845</v>
      </c>
      <c r="AQ312" s="47">
        <f t="shared" si="243"/>
        <v>2.0700000000000003</v>
      </c>
      <c r="AR312" s="47">
        <f t="shared" si="244"/>
        <v>0.45</v>
      </c>
      <c r="AS312" s="47">
        <f t="shared" si="245"/>
        <v>0</v>
      </c>
      <c r="AT312" s="47">
        <f t="shared" si="246"/>
        <v>0</v>
      </c>
      <c r="AU312" s="47">
        <f t="shared" si="247"/>
        <v>0</v>
      </c>
      <c r="AV312" s="47">
        <f t="shared" si="248"/>
        <v>23.849999999999998</v>
      </c>
      <c r="AW312" s="47">
        <f t="shared" si="249"/>
        <v>0</v>
      </c>
      <c r="AX312" s="47">
        <f t="shared" si="250"/>
        <v>0</v>
      </c>
      <c r="AY312" s="47">
        <f t="shared" si="251"/>
        <v>2.6999999999999997</v>
      </c>
      <c r="AZ312" s="47">
        <f t="shared" si="252"/>
        <v>0</v>
      </c>
      <c r="BA312" s="47">
        <f t="shared" si="253"/>
        <v>0</v>
      </c>
      <c r="BB312" s="47">
        <f t="shared" si="254"/>
        <v>6.03</v>
      </c>
      <c r="BC312" s="47">
        <f t="shared" si="255"/>
        <v>1.2600000000000002</v>
      </c>
      <c r="BD312" s="47">
        <f t="shared" si="256"/>
        <v>0</v>
      </c>
      <c r="BE312" s="47">
        <f t="shared" si="257"/>
        <v>0</v>
      </c>
      <c r="BF312" s="47">
        <f t="shared" si="258"/>
        <v>0</v>
      </c>
      <c r="BG312" s="47">
        <f t="shared" si="259"/>
        <v>0</v>
      </c>
      <c r="BH312" s="47">
        <f t="shared" si="260"/>
        <v>0.45</v>
      </c>
      <c r="BI312" s="47">
        <v>0</v>
      </c>
      <c r="BJ312" s="47">
        <f t="shared" si="261"/>
        <v>4.9050000000000002</v>
      </c>
      <c r="BK312" s="22"/>
      <c r="BL312" s="47">
        <f t="shared" si="240"/>
        <v>0.747</v>
      </c>
      <c r="BM312" s="47">
        <v>0.55000000000000004</v>
      </c>
      <c r="BN312" s="47">
        <f t="shared" si="230"/>
        <v>1.845</v>
      </c>
      <c r="BO312" s="47">
        <f>BB312</f>
        <v>6.03</v>
      </c>
      <c r="BP312" s="47">
        <f t="shared" si="275"/>
        <v>2.6999999999999997</v>
      </c>
      <c r="BQ312" s="47">
        <v>0.12</v>
      </c>
      <c r="BR312" s="47">
        <f t="shared" si="286"/>
        <v>0.45</v>
      </c>
      <c r="BS312" s="47">
        <v>8.8000000000000007</v>
      </c>
      <c r="BT312" s="47">
        <f t="shared" si="267"/>
        <v>0</v>
      </c>
      <c r="BU312" s="47">
        <f t="shared" si="269"/>
        <v>23.849999999999998</v>
      </c>
      <c r="BV312" s="47">
        <f t="shared" si="276"/>
        <v>0.45</v>
      </c>
      <c r="BW312" s="47">
        <f t="shared" si="268"/>
        <v>1.2600000000000002</v>
      </c>
      <c r="BX312" s="47">
        <f t="shared" si="277"/>
        <v>4.2575000000000003</v>
      </c>
      <c r="BY312" s="47">
        <f t="shared" si="262"/>
        <v>8.3250000000000011</v>
      </c>
      <c r="BZ312" s="47">
        <f t="shared" si="279"/>
        <v>4.9050000000000002</v>
      </c>
      <c r="CA312" s="47">
        <f t="shared" si="281"/>
        <v>7.1983640081799596</v>
      </c>
      <c r="CB312" s="47">
        <f t="shared" si="263"/>
        <v>8.8000000000000007</v>
      </c>
      <c r="CC312" s="47">
        <v>4.2000000000000003E-2</v>
      </c>
      <c r="CD312" s="47">
        <v>8.0000000000000002E-3</v>
      </c>
      <c r="CE312" s="47">
        <v>0.01</v>
      </c>
      <c r="CF312" s="47">
        <f t="shared" si="264"/>
        <v>0</v>
      </c>
      <c r="CG312" s="47">
        <f t="shared" si="283"/>
        <v>2.9940119760479043</v>
      </c>
      <c r="CH312" s="47">
        <f t="shared" si="265"/>
        <v>4.7543581616481774</v>
      </c>
      <c r="CI312" s="47">
        <v>0.6</v>
      </c>
      <c r="CJ312" s="46"/>
      <c r="CK312" s="47">
        <f t="shared" si="271"/>
        <v>1.0562101855737609</v>
      </c>
      <c r="CL312" s="46"/>
      <c r="CM312" s="46">
        <f t="shared" si="272"/>
        <v>0.23471337457194685</v>
      </c>
      <c r="CN312" s="22"/>
    </row>
    <row r="313" spans="1:92">
      <c r="A313" s="42">
        <v>1617</v>
      </c>
      <c r="B313" s="22"/>
      <c r="C313" s="34">
        <v>7.46</v>
      </c>
      <c r="D313" s="34">
        <v>14.2</v>
      </c>
      <c r="E313" s="47">
        <f t="shared" si="284"/>
        <v>8.1142857142857139</v>
      </c>
      <c r="F313" s="34">
        <v>5.51</v>
      </c>
      <c r="G313" s="34">
        <v>4.87</v>
      </c>
      <c r="H313" s="34">
        <v>3.61</v>
      </c>
      <c r="I313" s="34">
        <v>0.41</v>
      </c>
      <c r="J313" s="34">
        <v>0.46</v>
      </c>
      <c r="K313" s="34">
        <v>0.1</v>
      </c>
      <c r="L313" s="22"/>
      <c r="M313" s="22"/>
      <c r="N313" s="22"/>
      <c r="O313" s="34">
        <v>5.3</v>
      </c>
      <c r="P313" s="22"/>
      <c r="Q313" s="22"/>
      <c r="R313" s="22"/>
      <c r="S313" s="22"/>
      <c r="T313" s="22"/>
      <c r="U313" s="34">
        <v>1.34</v>
      </c>
      <c r="V313" s="34">
        <v>0.28000000000000003</v>
      </c>
      <c r="W313" s="22"/>
      <c r="X313" s="22"/>
      <c r="Y313" s="22"/>
      <c r="Z313" s="22"/>
      <c r="AA313" s="34">
        <v>0.1</v>
      </c>
      <c r="AB313" s="34">
        <v>25.03</v>
      </c>
      <c r="AC313" s="34">
        <v>10.119999999999999</v>
      </c>
      <c r="AD313" s="34">
        <v>1.85</v>
      </c>
      <c r="AE313" s="34">
        <v>1.0900000000000001</v>
      </c>
      <c r="AF313" s="34"/>
      <c r="AG313" s="47">
        <f t="shared" si="238"/>
        <v>0.3357</v>
      </c>
      <c r="AH313" s="47">
        <f t="shared" si="228"/>
        <v>0.24794999999999998</v>
      </c>
      <c r="AI313" s="47">
        <f t="shared" si="229"/>
        <v>0.21914999999999998</v>
      </c>
      <c r="AJ313" s="47">
        <f t="shared" si="241"/>
        <v>0.16245000000000001</v>
      </c>
      <c r="AK313" s="47">
        <f t="shared" si="239"/>
        <v>0.63900000000000001</v>
      </c>
      <c r="AL313" s="47">
        <f t="shared" si="285"/>
        <v>0.3651428571428571</v>
      </c>
      <c r="AM313" s="47">
        <f t="shared" si="278"/>
        <v>112.63500000000001</v>
      </c>
      <c r="AN313" s="47">
        <f t="shared" si="278"/>
        <v>45.54</v>
      </c>
      <c r="AO313" s="47">
        <f t="shared" si="278"/>
        <v>8.3250000000000011</v>
      </c>
      <c r="AP313" s="47">
        <f t="shared" si="242"/>
        <v>1.845</v>
      </c>
      <c r="AQ313" s="47">
        <f t="shared" si="243"/>
        <v>2.0700000000000003</v>
      </c>
      <c r="AR313" s="47">
        <f t="shared" si="244"/>
        <v>0.45</v>
      </c>
      <c r="AS313" s="47">
        <f t="shared" si="245"/>
        <v>0</v>
      </c>
      <c r="AT313" s="47">
        <f t="shared" si="246"/>
        <v>0</v>
      </c>
      <c r="AU313" s="47">
        <f t="shared" si="247"/>
        <v>0</v>
      </c>
      <c r="AV313" s="47">
        <f t="shared" si="248"/>
        <v>23.849999999999998</v>
      </c>
      <c r="AW313" s="47">
        <f t="shared" si="249"/>
        <v>0</v>
      </c>
      <c r="AX313" s="47">
        <f t="shared" si="250"/>
        <v>0</v>
      </c>
      <c r="AY313" s="47">
        <f t="shared" si="251"/>
        <v>2.6999999999999997</v>
      </c>
      <c r="AZ313" s="47">
        <f t="shared" si="252"/>
        <v>0</v>
      </c>
      <c r="BA313" s="47">
        <f t="shared" si="253"/>
        <v>0</v>
      </c>
      <c r="BB313" s="47">
        <f t="shared" si="254"/>
        <v>6.03</v>
      </c>
      <c r="BC313" s="47">
        <f t="shared" si="255"/>
        <v>1.2600000000000002</v>
      </c>
      <c r="BD313" s="47">
        <f t="shared" si="256"/>
        <v>0</v>
      </c>
      <c r="BE313" s="47">
        <f t="shared" si="257"/>
        <v>0</v>
      </c>
      <c r="BF313" s="47">
        <f t="shared" si="258"/>
        <v>0</v>
      </c>
      <c r="BG313" s="47">
        <f t="shared" si="259"/>
        <v>0</v>
      </c>
      <c r="BH313" s="47">
        <f t="shared" si="260"/>
        <v>0.45</v>
      </c>
      <c r="BI313" s="47">
        <v>0</v>
      </c>
      <c r="BJ313" s="47">
        <f t="shared" si="261"/>
        <v>4.9050000000000002</v>
      </c>
      <c r="BK313" s="22"/>
      <c r="BL313" s="47">
        <f t="shared" si="240"/>
        <v>0.63900000000000001</v>
      </c>
      <c r="BM313" s="47">
        <v>0.55000000000000004</v>
      </c>
      <c r="BN313" s="47">
        <f t="shared" si="230"/>
        <v>1.845</v>
      </c>
      <c r="BO313" s="47">
        <f>BB313</f>
        <v>6.03</v>
      </c>
      <c r="BP313" s="47">
        <f t="shared" si="275"/>
        <v>2.6999999999999997</v>
      </c>
      <c r="BQ313" s="47">
        <v>0.12</v>
      </c>
      <c r="BR313" s="47">
        <f t="shared" si="286"/>
        <v>0.45</v>
      </c>
      <c r="BS313" s="47">
        <v>8.8000000000000007</v>
      </c>
      <c r="BT313" s="47">
        <f t="shared" si="267"/>
        <v>0</v>
      </c>
      <c r="BU313" s="47">
        <f t="shared" si="269"/>
        <v>23.849999999999998</v>
      </c>
      <c r="BV313" s="47">
        <f t="shared" si="276"/>
        <v>0.45</v>
      </c>
      <c r="BW313" s="47">
        <f t="shared" si="268"/>
        <v>1.2600000000000002</v>
      </c>
      <c r="BX313" s="47">
        <f t="shared" si="277"/>
        <v>4.2721428571428577</v>
      </c>
      <c r="BY313" s="47">
        <f t="shared" si="262"/>
        <v>8.3250000000000011</v>
      </c>
      <c r="BZ313" s="47">
        <f t="shared" si="279"/>
        <v>4.9050000000000002</v>
      </c>
      <c r="CA313" s="47">
        <f t="shared" si="281"/>
        <v>7.1063394683026591</v>
      </c>
      <c r="CB313" s="47">
        <f t="shared" si="263"/>
        <v>8.8000000000000007</v>
      </c>
      <c r="CC313" s="47">
        <v>4.2000000000000003E-2</v>
      </c>
      <c r="CD313" s="47">
        <v>8.0000000000000002E-3</v>
      </c>
      <c r="CE313" s="47">
        <v>0.01</v>
      </c>
      <c r="CF313" s="47">
        <f t="shared" si="264"/>
        <v>0</v>
      </c>
      <c r="CG313" s="47">
        <f t="shared" si="283"/>
        <v>2.9940119760479043</v>
      </c>
      <c r="CH313" s="47">
        <f t="shared" si="265"/>
        <v>4.7543581616481774</v>
      </c>
      <c r="CI313" s="47">
        <v>0.6</v>
      </c>
      <c r="CJ313" s="46"/>
      <c r="CK313" s="47">
        <f t="shared" si="271"/>
        <v>1.0083498547267047</v>
      </c>
      <c r="CL313" s="46"/>
      <c r="CM313" s="46">
        <f t="shared" si="272"/>
        <v>0.22407774549482326</v>
      </c>
      <c r="CN313" s="22"/>
    </row>
    <row r="314" spans="1:92">
      <c r="A314" s="42">
        <v>1618</v>
      </c>
      <c r="B314" s="22"/>
      <c r="C314" s="34">
        <v>7.16</v>
      </c>
      <c r="D314" s="34">
        <v>14.2</v>
      </c>
      <c r="E314" s="47">
        <f t="shared" si="284"/>
        <v>8.1142857142857139</v>
      </c>
      <c r="F314" s="34">
        <v>5.3</v>
      </c>
      <c r="G314" s="34">
        <v>4.04</v>
      </c>
      <c r="H314" s="34">
        <v>3.46</v>
      </c>
      <c r="I314" s="34">
        <v>0.41</v>
      </c>
      <c r="J314" s="34">
        <v>0.46</v>
      </c>
      <c r="K314" s="34">
        <v>0.105</v>
      </c>
      <c r="L314" s="22"/>
      <c r="M314" s="22"/>
      <c r="N314" s="22"/>
      <c r="O314" s="34">
        <v>5.3</v>
      </c>
      <c r="P314" s="22"/>
      <c r="Q314" s="22"/>
      <c r="R314" s="22"/>
      <c r="S314" s="22"/>
      <c r="T314" s="22"/>
      <c r="U314" s="22"/>
      <c r="V314" s="34">
        <v>0.28000000000000003</v>
      </c>
      <c r="W314" s="22"/>
      <c r="X314" s="22"/>
      <c r="Y314" s="22"/>
      <c r="Z314" s="22"/>
      <c r="AA314" s="34">
        <v>0.1</v>
      </c>
      <c r="AB314" s="34">
        <v>25.03</v>
      </c>
      <c r="AC314" s="34">
        <v>10.119999999999999</v>
      </c>
      <c r="AD314" s="34">
        <v>1.85</v>
      </c>
      <c r="AE314" s="34">
        <v>1.0900000000000001</v>
      </c>
      <c r="AF314" s="34"/>
      <c r="AG314" s="47">
        <f t="shared" si="238"/>
        <v>0.32219999999999999</v>
      </c>
      <c r="AH314" s="47">
        <f t="shared" ref="AH314:AH377" si="287">4.5*F314/100</f>
        <v>0.23849999999999999</v>
      </c>
      <c r="AI314" s="47">
        <f t="shared" ref="AI314:AI377" si="288">4.5*G314/100</f>
        <v>0.18179999999999999</v>
      </c>
      <c r="AJ314" s="47">
        <f t="shared" si="241"/>
        <v>0.15570000000000001</v>
      </c>
      <c r="AK314" s="47">
        <f t="shared" si="239"/>
        <v>0.63900000000000001</v>
      </c>
      <c r="AL314" s="47">
        <f t="shared" si="285"/>
        <v>0.3651428571428571</v>
      </c>
      <c r="AM314" s="47">
        <f t="shared" si="278"/>
        <v>112.63500000000001</v>
      </c>
      <c r="AN314" s="47">
        <f t="shared" si="278"/>
        <v>45.54</v>
      </c>
      <c r="AO314" s="47">
        <f t="shared" si="278"/>
        <v>8.3250000000000011</v>
      </c>
      <c r="AP314" s="47">
        <f t="shared" si="242"/>
        <v>1.845</v>
      </c>
      <c r="AQ314" s="47">
        <f t="shared" si="243"/>
        <v>2.0700000000000003</v>
      </c>
      <c r="AR314" s="47">
        <f t="shared" si="244"/>
        <v>0.47249999999999998</v>
      </c>
      <c r="AS314" s="47">
        <f t="shared" si="245"/>
        <v>0</v>
      </c>
      <c r="AT314" s="47">
        <f t="shared" si="246"/>
        <v>0</v>
      </c>
      <c r="AU314" s="47">
        <f t="shared" si="247"/>
        <v>0</v>
      </c>
      <c r="AV314" s="47">
        <f t="shared" si="248"/>
        <v>23.849999999999998</v>
      </c>
      <c r="AW314" s="47">
        <f t="shared" si="249"/>
        <v>0</v>
      </c>
      <c r="AX314" s="47">
        <f t="shared" si="250"/>
        <v>0</v>
      </c>
      <c r="AY314" s="47">
        <f t="shared" si="251"/>
        <v>2.6999999999999997</v>
      </c>
      <c r="AZ314" s="47">
        <f t="shared" si="252"/>
        <v>0</v>
      </c>
      <c r="BA314" s="47">
        <f t="shared" si="253"/>
        <v>0</v>
      </c>
      <c r="BB314" s="47">
        <f t="shared" si="254"/>
        <v>0</v>
      </c>
      <c r="BC314" s="47">
        <f t="shared" si="255"/>
        <v>1.2600000000000002</v>
      </c>
      <c r="BD314" s="47">
        <f t="shared" si="256"/>
        <v>0</v>
      </c>
      <c r="BE314" s="47">
        <f t="shared" si="257"/>
        <v>0</v>
      </c>
      <c r="BF314" s="47">
        <f t="shared" si="258"/>
        <v>0</v>
      </c>
      <c r="BG314" s="47">
        <f t="shared" si="259"/>
        <v>0</v>
      </c>
      <c r="BH314" s="47">
        <f t="shared" si="260"/>
        <v>0.45</v>
      </c>
      <c r="BI314" s="47">
        <v>0</v>
      </c>
      <c r="BJ314" s="47">
        <f t="shared" si="261"/>
        <v>4.9050000000000002</v>
      </c>
      <c r="BK314" s="22"/>
      <c r="BL314" s="47">
        <f t="shared" si="240"/>
        <v>0.63900000000000001</v>
      </c>
      <c r="BM314" s="47">
        <v>0.55000000000000004</v>
      </c>
      <c r="BN314" s="47">
        <f t="shared" ref="BN314:BN377" si="289">AP314</f>
        <v>1.845</v>
      </c>
      <c r="BO314" s="47">
        <v>5.4</v>
      </c>
      <c r="BP314" s="47">
        <f t="shared" si="275"/>
        <v>2.6999999999999997</v>
      </c>
      <c r="BQ314" s="47">
        <v>0.12</v>
      </c>
      <c r="BR314" s="47">
        <f t="shared" si="286"/>
        <v>0.47249999999999998</v>
      </c>
      <c r="BS314" s="47">
        <v>8.8000000000000007</v>
      </c>
      <c r="BT314" s="47">
        <f t="shared" si="267"/>
        <v>0</v>
      </c>
      <c r="BU314" s="47">
        <f t="shared" si="269"/>
        <v>23.849999999999998</v>
      </c>
      <c r="BV314" s="47">
        <f t="shared" si="276"/>
        <v>0.45</v>
      </c>
      <c r="BW314" s="47">
        <f t="shared" si="268"/>
        <v>1.2600000000000002</v>
      </c>
      <c r="BX314" s="47">
        <f t="shared" si="277"/>
        <v>4.2867857142857151</v>
      </c>
      <c r="BY314" s="47">
        <f t="shared" si="262"/>
        <v>8.3250000000000011</v>
      </c>
      <c r="BZ314" s="47">
        <f t="shared" si="279"/>
        <v>4.9050000000000002</v>
      </c>
      <c r="CA314" s="47">
        <f t="shared" si="281"/>
        <v>7.0143149284253576</v>
      </c>
      <c r="CB314" s="47">
        <f t="shared" si="263"/>
        <v>8.8000000000000007</v>
      </c>
      <c r="CC314" s="47">
        <v>4.2000000000000003E-2</v>
      </c>
      <c r="CD314" s="47">
        <v>8.0000000000000002E-3</v>
      </c>
      <c r="CE314" s="47">
        <v>0.01</v>
      </c>
      <c r="CF314" s="47">
        <f t="shared" si="264"/>
        <v>0</v>
      </c>
      <c r="CG314" s="47">
        <f t="shared" si="283"/>
        <v>2.9940119760479043</v>
      </c>
      <c r="CH314" s="47">
        <f t="shared" si="265"/>
        <v>4.7543581616481774</v>
      </c>
      <c r="CI314" s="47">
        <v>0.6</v>
      </c>
      <c r="CJ314" s="46"/>
      <c r="CK314" s="47">
        <f t="shared" si="271"/>
        <v>0.99996903359409572</v>
      </c>
      <c r="CL314" s="46"/>
      <c r="CM314" s="46">
        <f t="shared" si="272"/>
        <v>0.22221534079868793</v>
      </c>
      <c r="CN314" s="22"/>
    </row>
    <row r="315" spans="1:92">
      <c r="A315" s="42">
        <v>1619</v>
      </c>
      <c r="B315" s="22"/>
      <c r="C315" s="34">
        <v>5.9</v>
      </c>
      <c r="D315" s="34">
        <v>11.75</v>
      </c>
      <c r="E315" s="47">
        <f t="shared" si="284"/>
        <v>6.7142857142857144</v>
      </c>
      <c r="F315" s="34">
        <v>4.43</v>
      </c>
      <c r="G315" s="34">
        <v>3.25</v>
      </c>
      <c r="H315" s="34">
        <v>2.78</v>
      </c>
      <c r="I315" s="34">
        <v>0.41</v>
      </c>
      <c r="J315" s="34">
        <v>0.46</v>
      </c>
      <c r="K315" s="34">
        <v>0.105</v>
      </c>
      <c r="L315" s="34">
        <v>0.92</v>
      </c>
      <c r="M315" s="22"/>
      <c r="N315" s="22"/>
      <c r="O315" s="34">
        <v>5.3</v>
      </c>
      <c r="P315" s="22"/>
      <c r="Q315" s="22"/>
      <c r="R315" s="22"/>
      <c r="S315" s="22"/>
      <c r="T315" s="22"/>
      <c r="U315" s="22"/>
      <c r="V315" s="34">
        <v>0.28000000000000003</v>
      </c>
      <c r="W315" s="22"/>
      <c r="X315" s="22"/>
      <c r="Y315" s="22"/>
      <c r="Z315" s="34">
        <v>0.92</v>
      </c>
      <c r="AA315" s="34">
        <v>0.1</v>
      </c>
      <c r="AB315" s="34">
        <v>25.03</v>
      </c>
      <c r="AC315" s="34">
        <v>10.119999999999999</v>
      </c>
      <c r="AD315" s="34">
        <v>1.85</v>
      </c>
      <c r="AE315" s="34">
        <v>1.0900000000000001</v>
      </c>
      <c r="AF315" s="34"/>
      <c r="AG315" s="47">
        <f t="shared" si="238"/>
        <v>0.26550000000000001</v>
      </c>
      <c r="AH315" s="47">
        <f t="shared" si="287"/>
        <v>0.19935</v>
      </c>
      <c r="AI315" s="47">
        <f t="shared" si="288"/>
        <v>0.14624999999999999</v>
      </c>
      <c r="AJ315" s="47">
        <f t="shared" si="241"/>
        <v>0.12509999999999999</v>
      </c>
      <c r="AK315" s="47">
        <f t="shared" si="239"/>
        <v>0.52875000000000005</v>
      </c>
      <c r="AL315" s="47">
        <f t="shared" si="285"/>
        <v>0.30214285714285716</v>
      </c>
      <c r="AM315" s="47">
        <f t="shared" si="278"/>
        <v>112.63500000000001</v>
      </c>
      <c r="AN315" s="47">
        <f t="shared" si="278"/>
        <v>45.54</v>
      </c>
      <c r="AO315" s="47">
        <f t="shared" si="278"/>
        <v>8.3250000000000011</v>
      </c>
      <c r="AP315" s="47">
        <f t="shared" si="242"/>
        <v>1.845</v>
      </c>
      <c r="AQ315" s="47">
        <f t="shared" si="243"/>
        <v>2.0700000000000003</v>
      </c>
      <c r="AR315" s="47">
        <f t="shared" si="244"/>
        <v>0.47249999999999998</v>
      </c>
      <c r="AS315" s="47">
        <f t="shared" si="245"/>
        <v>4.1400000000000006</v>
      </c>
      <c r="AT315" s="47">
        <f t="shared" si="246"/>
        <v>0</v>
      </c>
      <c r="AU315" s="47">
        <f t="shared" si="247"/>
        <v>0</v>
      </c>
      <c r="AV315" s="47">
        <f t="shared" si="248"/>
        <v>23.849999999999998</v>
      </c>
      <c r="AW315" s="47">
        <f t="shared" si="249"/>
        <v>0</v>
      </c>
      <c r="AX315" s="47">
        <f t="shared" si="250"/>
        <v>0</v>
      </c>
      <c r="AY315" s="47">
        <f t="shared" si="251"/>
        <v>2.6999999999999997</v>
      </c>
      <c r="AZ315" s="47">
        <f t="shared" si="252"/>
        <v>0</v>
      </c>
      <c r="BA315" s="47">
        <f t="shared" si="253"/>
        <v>0</v>
      </c>
      <c r="BB315" s="47">
        <f t="shared" si="254"/>
        <v>0</v>
      </c>
      <c r="BC315" s="47">
        <f t="shared" si="255"/>
        <v>1.2600000000000002</v>
      </c>
      <c r="BD315" s="47">
        <f t="shared" si="256"/>
        <v>0</v>
      </c>
      <c r="BE315" s="47">
        <f t="shared" si="257"/>
        <v>0</v>
      </c>
      <c r="BF315" s="47">
        <f t="shared" si="258"/>
        <v>0</v>
      </c>
      <c r="BG315" s="47">
        <f t="shared" si="259"/>
        <v>4.1400000000000006E-2</v>
      </c>
      <c r="BH315" s="47">
        <f t="shared" si="260"/>
        <v>0.45</v>
      </c>
      <c r="BI315" s="47">
        <v>0</v>
      </c>
      <c r="BJ315" s="47">
        <f t="shared" si="261"/>
        <v>4.9050000000000002</v>
      </c>
      <c r="BK315" s="22"/>
      <c r="BL315" s="47">
        <f t="shared" si="240"/>
        <v>0.52875000000000005</v>
      </c>
      <c r="BM315" s="47">
        <v>0.55000000000000004</v>
      </c>
      <c r="BN315" s="47">
        <f t="shared" si="289"/>
        <v>1.845</v>
      </c>
      <c r="BO315" s="47">
        <v>5.4</v>
      </c>
      <c r="BP315" s="47">
        <f t="shared" si="275"/>
        <v>2.6999999999999997</v>
      </c>
      <c r="BQ315" s="47">
        <v>0.12</v>
      </c>
      <c r="BR315" s="47">
        <f t="shared" si="286"/>
        <v>0.47249999999999998</v>
      </c>
      <c r="BS315" s="47">
        <v>8.8000000000000007</v>
      </c>
      <c r="BT315" s="47">
        <f t="shared" si="267"/>
        <v>4.1400000000000006</v>
      </c>
      <c r="BU315" s="47">
        <f t="shared" si="269"/>
        <v>23.849999999999998</v>
      </c>
      <c r="BV315" s="47">
        <f t="shared" si="276"/>
        <v>0.45</v>
      </c>
      <c r="BW315" s="47">
        <f t="shared" si="268"/>
        <v>1.2600000000000002</v>
      </c>
      <c r="BX315" s="47">
        <f t="shared" si="277"/>
        <v>4.3014285714285716</v>
      </c>
      <c r="BY315" s="47">
        <f t="shared" si="262"/>
        <v>8.3250000000000011</v>
      </c>
      <c r="BZ315" s="47">
        <f t="shared" si="279"/>
        <v>4.9050000000000002</v>
      </c>
      <c r="CA315" s="47">
        <f t="shared" si="281"/>
        <v>6.9222903885480571</v>
      </c>
      <c r="CB315" s="47">
        <f t="shared" si="263"/>
        <v>8.8000000000000007</v>
      </c>
      <c r="CC315" s="47">
        <f t="shared" ref="CC315:CC320" si="290">BG315</f>
        <v>4.1400000000000006E-2</v>
      </c>
      <c r="CD315" s="47">
        <v>8.0000000000000002E-3</v>
      </c>
      <c r="CE315" s="47">
        <v>0.01</v>
      </c>
      <c r="CF315" s="47">
        <f t="shared" si="264"/>
        <v>0</v>
      </c>
      <c r="CG315" s="47">
        <f t="shared" si="283"/>
        <v>2.9940119760479043</v>
      </c>
      <c r="CH315" s="47">
        <f t="shared" si="265"/>
        <v>4.6864387593389187</v>
      </c>
      <c r="CI315" s="47">
        <v>0.6</v>
      </c>
      <c r="CJ315" s="46"/>
      <c r="CK315" s="47">
        <f t="shared" si="271"/>
        <v>0.95112171500417853</v>
      </c>
      <c r="CL315" s="46"/>
      <c r="CM315" s="46">
        <f t="shared" si="272"/>
        <v>0.21136038111203967</v>
      </c>
      <c r="CN315" s="22"/>
    </row>
    <row r="316" spans="1:92">
      <c r="A316" s="42">
        <v>1620</v>
      </c>
      <c r="B316" s="22"/>
      <c r="C316" s="34">
        <v>5.8</v>
      </c>
      <c r="D316" s="34">
        <v>11.75</v>
      </c>
      <c r="E316" s="47">
        <f t="shared" si="284"/>
        <v>6.7142857142857144</v>
      </c>
      <c r="F316" s="34">
        <v>3.94</v>
      </c>
      <c r="G316" s="34">
        <v>3.25</v>
      </c>
      <c r="H316" s="34">
        <v>2.98</v>
      </c>
      <c r="I316" s="34">
        <v>0.41</v>
      </c>
      <c r="J316" s="34">
        <v>0.46</v>
      </c>
      <c r="K316" s="34">
        <v>0.105</v>
      </c>
      <c r="L316" s="22"/>
      <c r="M316" s="22"/>
      <c r="N316" s="22"/>
      <c r="O316" s="34">
        <v>5.3</v>
      </c>
      <c r="P316" s="22"/>
      <c r="Q316" s="22"/>
      <c r="R316" s="34">
        <v>0.92</v>
      </c>
      <c r="S316" s="22"/>
      <c r="T316" s="22"/>
      <c r="U316" s="22"/>
      <c r="V316" s="34">
        <v>0.28000000000000003</v>
      </c>
      <c r="W316" s="22"/>
      <c r="X316" s="22"/>
      <c r="Y316" s="22"/>
      <c r="Z316" s="34">
        <v>0.93</v>
      </c>
      <c r="AA316" s="34">
        <v>0.1</v>
      </c>
      <c r="AB316" s="34">
        <v>25.03</v>
      </c>
      <c r="AC316" s="34">
        <v>10.119999999999999</v>
      </c>
      <c r="AD316" s="34">
        <v>1.85</v>
      </c>
      <c r="AE316" s="34">
        <v>1.0900000000000001</v>
      </c>
      <c r="AF316" s="34"/>
      <c r="AG316" s="47">
        <f t="shared" si="238"/>
        <v>0.26099999999999995</v>
      </c>
      <c r="AH316" s="47">
        <f t="shared" si="287"/>
        <v>0.17730000000000001</v>
      </c>
      <c r="AI316" s="47">
        <f t="shared" si="288"/>
        <v>0.14624999999999999</v>
      </c>
      <c r="AJ316" s="47">
        <f t="shared" si="241"/>
        <v>0.1341</v>
      </c>
      <c r="AK316" s="47">
        <f t="shared" si="239"/>
        <v>0.52875000000000005</v>
      </c>
      <c r="AL316" s="47">
        <f t="shared" si="285"/>
        <v>0.30214285714285716</v>
      </c>
      <c r="AM316" s="47">
        <f t="shared" si="278"/>
        <v>112.63500000000001</v>
      </c>
      <c r="AN316" s="47">
        <f t="shared" si="278"/>
        <v>45.54</v>
      </c>
      <c r="AO316" s="47">
        <f t="shared" si="278"/>
        <v>8.3250000000000011</v>
      </c>
      <c r="AP316" s="47">
        <f t="shared" si="242"/>
        <v>1.845</v>
      </c>
      <c r="AQ316" s="47">
        <f t="shared" si="243"/>
        <v>2.0700000000000003</v>
      </c>
      <c r="AR316" s="47">
        <f t="shared" si="244"/>
        <v>0.47249999999999998</v>
      </c>
      <c r="AS316" s="47">
        <f t="shared" si="245"/>
        <v>0</v>
      </c>
      <c r="AT316" s="47">
        <f t="shared" si="246"/>
        <v>0</v>
      </c>
      <c r="AU316" s="47">
        <f t="shared" si="247"/>
        <v>0</v>
      </c>
      <c r="AV316" s="47">
        <f t="shared" si="248"/>
        <v>23.849999999999998</v>
      </c>
      <c r="AW316" s="47">
        <f t="shared" si="249"/>
        <v>0</v>
      </c>
      <c r="AX316" s="47">
        <f t="shared" si="250"/>
        <v>0</v>
      </c>
      <c r="AY316" s="47">
        <f t="shared" si="251"/>
        <v>2.6999999999999997</v>
      </c>
      <c r="AZ316" s="47">
        <f t="shared" si="252"/>
        <v>0</v>
      </c>
      <c r="BA316" s="47">
        <f t="shared" si="253"/>
        <v>0</v>
      </c>
      <c r="BB316" s="47">
        <f t="shared" si="254"/>
        <v>0</v>
      </c>
      <c r="BC316" s="47">
        <f t="shared" si="255"/>
        <v>1.2600000000000002</v>
      </c>
      <c r="BD316" s="47">
        <f t="shared" si="256"/>
        <v>0</v>
      </c>
      <c r="BE316" s="47">
        <f t="shared" si="257"/>
        <v>0</v>
      </c>
      <c r="BF316" s="47">
        <f t="shared" si="258"/>
        <v>0</v>
      </c>
      <c r="BG316" s="47">
        <f t="shared" si="259"/>
        <v>4.1850000000000005E-2</v>
      </c>
      <c r="BH316" s="47">
        <f t="shared" si="260"/>
        <v>0.45</v>
      </c>
      <c r="BI316" s="47">
        <v>6.8302658486707566</v>
      </c>
      <c r="BJ316" s="47">
        <f t="shared" si="261"/>
        <v>4.9050000000000002</v>
      </c>
      <c r="BK316" s="22"/>
      <c r="BL316" s="47">
        <f t="shared" si="240"/>
        <v>0.52875000000000005</v>
      </c>
      <c r="BM316" s="47">
        <v>0.55000000000000004</v>
      </c>
      <c r="BN316" s="47">
        <f t="shared" si="289"/>
        <v>1.845</v>
      </c>
      <c r="BO316" s="47">
        <v>5.4</v>
      </c>
      <c r="BP316" s="47">
        <f t="shared" si="275"/>
        <v>2.6999999999999997</v>
      </c>
      <c r="BQ316" s="47">
        <v>0.12</v>
      </c>
      <c r="BR316" s="47">
        <f t="shared" si="286"/>
        <v>0.47249999999999998</v>
      </c>
      <c r="BS316" s="47">
        <v>8.8000000000000007</v>
      </c>
      <c r="BT316" s="47">
        <f t="shared" si="267"/>
        <v>0</v>
      </c>
      <c r="BU316" s="47">
        <f t="shared" si="269"/>
        <v>23.849999999999998</v>
      </c>
      <c r="BV316" s="47">
        <f t="shared" si="276"/>
        <v>0.45</v>
      </c>
      <c r="BW316" s="47">
        <f t="shared" si="268"/>
        <v>1.2600000000000002</v>
      </c>
      <c r="BX316" s="47">
        <f t="shared" si="277"/>
        <v>4.316071428571429</v>
      </c>
      <c r="BY316" s="47">
        <f t="shared" si="262"/>
        <v>8.3250000000000011</v>
      </c>
      <c r="BZ316" s="47">
        <f t="shared" si="279"/>
        <v>4.9050000000000002</v>
      </c>
      <c r="CA316" s="47">
        <f>BI316</f>
        <v>6.8302658486707566</v>
      </c>
      <c r="CB316" s="47">
        <f t="shared" si="263"/>
        <v>8.8000000000000007</v>
      </c>
      <c r="CC316" s="47">
        <f t="shared" si="290"/>
        <v>4.1850000000000005E-2</v>
      </c>
      <c r="CD316" s="47">
        <v>8.0000000000000002E-3</v>
      </c>
      <c r="CE316" s="47">
        <v>0.01</v>
      </c>
      <c r="CF316" s="47">
        <f t="shared" si="264"/>
        <v>0</v>
      </c>
      <c r="CG316" s="47">
        <f t="shared" si="283"/>
        <v>2.9940119760479043</v>
      </c>
      <c r="CH316" s="47">
        <f t="shared" si="265"/>
        <v>4.7373783110708638</v>
      </c>
      <c r="CI316" s="47">
        <v>0.6</v>
      </c>
      <c r="CJ316" s="46"/>
      <c r="CK316" s="47">
        <f t="shared" si="271"/>
        <v>0.9506367958144587</v>
      </c>
      <c r="CL316" s="46"/>
      <c r="CM316" s="46">
        <f t="shared" si="272"/>
        <v>0.21125262129210193</v>
      </c>
      <c r="CN316" s="22"/>
    </row>
    <row r="317" spans="1:92">
      <c r="A317" s="42">
        <v>1621</v>
      </c>
      <c r="B317" s="22"/>
      <c r="C317" s="34">
        <v>5.58</v>
      </c>
      <c r="D317" s="34">
        <v>11.75</v>
      </c>
      <c r="E317" s="47">
        <f t="shared" si="284"/>
        <v>6.7142857142857144</v>
      </c>
      <c r="F317" s="34">
        <v>3.96</v>
      </c>
      <c r="G317" s="34">
        <v>3.24</v>
      </c>
      <c r="H317" s="34">
        <v>2.78</v>
      </c>
      <c r="I317" s="34">
        <v>0.41</v>
      </c>
      <c r="J317" s="34">
        <v>0.46</v>
      </c>
      <c r="K317" s="22"/>
      <c r="L317" s="22"/>
      <c r="M317" s="22"/>
      <c r="N317" s="22"/>
      <c r="O317" s="34">
        <v>5.3</v>
      </c>
      <c r="P317" s="22"/>
      <c r="Q317" s="22"/>
      <c r="R317" s="22"/>
      <c r="S317" s="34">
        <v>0.14000000000000001</v>
      </c>
      <c r="T317" s="22"/>
      <c r="U317" s="34">
        <v>1.07</v>
      </c>
      <c r="V317" s="34">
        <v>0.28000000000000003</v>
      </c>
      <c r="W317" s="22"/>
      <c r="X317" s="22"/>
      <c r="Y317" s="22"/>
      <c r="Z317" s="34">
        <v>0.72</v>
      </c>
      <c r="AA317" s="34">
        <v>0.1</v>
      </c>
      <c r="AB317" s="34">
        <v>25.03</v>
      </c>
      <c r="AC317" s="34">
        <v>10.119999999999999</v>
      </c>
      <c r="AD317" s="34">
        <v>1.85</v>
      </c>
      <c r="AE317" s="34">
        <v>1.0900000000000001</v>
      </c>
      <c r="AF317" s="34"/>
      <c r="AG317" s="47">
        <f t="shared" si="238"/>
        <v>0.25109999999999999</v>
      </c>
      <c r="AH317" s="47">
        <f t="shared" si="287"/>
        <v>0.1782</v>
      </c>
      <c r="AI317" s="47">
        <f t="shared" si="288"/>
        <v>0.14580000000000001</v>
      </c>
      <c r="AJ317" s="47">
        <f t="shared" si="241"/>
        <v>0.12509999999999999</v>
      </c>
      <c r="AK317" s="47">
        <f t="shared" si="239"/>
        <v>0.52875000000000005</v>
      </c>
      <c r="AL317" s="47">
        <f t="shared" si="285"/>
        <v>0.30214285714285716</v>
      </c>
      <c r="AM317" s="47">
        <f t="shared" si="278"/>
        <v>112.63500000000001</v>
      </c>
      <c r="AN317" s="47">
        <f t="shared" si="278"/>
        <v>45.54</v>
      </c>
      <c r="AO317" s="47">
        <f t="shared" si="278"/>
        <v>8.3250000000000011</v>
      </c>
      <c r="AP317" s="47">
        <f t="shared" si="242"/>
        <v>1.845</v>
      </c>
      <c r="AQ317" s="47">
        <f t="shared" si="243"/>
        <v>2.0700000000000003</v>
      </c>
      <c r="AR317" s="47">
        <f t="shared" si="244"/>
        <v>0</v>
      </c>
      <c r="AS317" s="47">
        <f t="shared" si="245"/>
        <v>0</v>
      </c>
      <c r="AT317" s="47">
        <f t="shared" si="246"/>
        <v>0</v>
      </c>
      <c r="AU317" s="47">
        <f t="shared" si="247"/>
        <v>0</v>
      </c>
      <c r="AV317" s="47">
        <f t="shared" si="248"/>
        <v>23.849999999999998</v>
      </c>
      <c r="AW317" s="47">
        <f t="shared" si="249"/>
        <v>0</v>
      </c>
      <c r="AX317" s="47">
        <f t="shared" si="250"/>
        <v>0</v>
      </c>
      <c r="AY317" s="47">
        <f t="shared" si="251"/>
        <v>2.6999999999999997</v>
      </c>
      <c r="AZ317" s="47">
        <f t="shared" si="252"/>
        <v>0.63000000000000012</v>
      </c>
      <c r="BA317" s="47">
        <f t="shared" si="253"/>
        <v>0</v>
      </c>
      <c r="BB317" s="47">
        <f t="shared" si="254"/>
        <v>4.8150000000000004</v>
      </c>
      <c r="BC317" s="47">
        <f t="shared" si="255"/>
        <v>1.2600000000000002</v>
      </c>
      <c r="BD317" s="47">
        <f t="shared" si="256"/>
        <v>0</v>
      </c>
      <c r="BE317" s="47">
        <f t="shared" si="257"/>
        <v>0</v>
      </c>
      <c r="BF317" s="47">
        <f t="shared" si="258"/>
        <v>0</v>
      </c>
      <c r="BG317" s="47">
        <f t="shared" si="259"/>
        <v>3.2399999999999998E-2</v>
      </c>
      <c r="BH317" s="47">
        <f t="shared" si="260"/>
        <v>0.45</v>
      </c>
      <c r="BI317" s="47">
        <v>0</v>
      </c>
      <c r="BJ317" s="47">
        <f t="shared" si="261"/>
        <v>4.9050000000000002</v>
      </c>
      <c r="BK317" s="22"/>
      <c r="BL317" s="47">
        <f t="shared" si="240"/>
        <v>0.52875000000000005</v>
      </c>
      <c r="BM317" s="47">
        <v>0.55000000000000004</v>
      </c>
      <c r="BN317" s="47">
        <f t="shared" si="289"/>
        <v>1.845</v>
      </c>
      <c r="BO317" s="47">
        <f>BB317</f>
        <v>4.8150000000000004</v>
      </c>
      <c r="BP317" s="47">
        <f t="shared" si="275"/>
        <v>2.6999999999999997</v>
      </c>
      <c r="BQ317" s="47">
        <v>0.12</v>
      </c>
      <c r="BR317" s="47">
        <v>0.46</v>
      </c>
      <c r="BS317" s="47">
        <v>8.8000000000000007</v>
      </c>
      <c r="BT317" s="47">
        <f t="shared" si="267"/>
        <v>0</v>
      </c>
      <c r="BU317" s="47">
        <f t="shared" si="269"/>
        <v>23.849999999999998</v>
      </c>
      <c r="BV317" s="47">
        <f t="shared" si="276"/>
        <v>0.45</v>
      </c>
      <c r="BW317" s="47">
        <f t="shared" si="268"/>
        <v>1.2600000000000002</v>
      </c>
      <c r="BX317" s="47">
        <f t="shared" si="277"/>
        <v>4.3307142857142864</v>
      </c>
      <c r="BY317" s="47">
        <f t="shared" si="262"/>
        <v>8.3250000000000011</v>
      </c>
      <c r="BZ317" s="47">
        <f t="shared" si="279"/>
        <v>4.9050000000000002</v>
      </c>
      <c r="CA317" s="47">
        <f t="shared" ref="CA317:CA348" si="291">CA$316+(A317-1620)*(CA$349-CA$316)/33</f>
        <v>6.8699262564293235</v>
      </c>
      <c r="CB317" s="47">
        <f t="shared" si="263"/>
        <v>8.8000000000000007</v>
      </c>
      <c r="CC317" s="47">
        <f t="shared" si="290"/>
        <v>3.2399999999999998E-2</v>
      </c>
      <c r="CD317" s="47">
        <v>8.0000000000000002E-3</v>
      </c>
      <c r="CE317" s="47">
        <v>0.01</v>
      </c>
      <c r="CF317" s="47">
        <f t="shared" si="264"/>
        <v>0</v>
      </c>
      <c r="CG317" s="47">
        <f t="shared" si="283"/>
        <v>2.9940119760479043</v>
      </c>
      <c r="CH317" s="47">
        <f t="shared" si="265"/>
        <v>3.6676477247000228</v>
      </c>
      <c r="CI317" s="47">
        <v>0.6</v>
      </c>
      <c r="CJ317" s="46"/>
      <c r="CK317" s="47">
        <f t="shared" si="271"/>
        <v>0.94364518310149037</v>
      </c>
      <c r="CL317" s="46"/>
      <c r="CM317" s="46">
        <f t="shared" si="272"/>
        <v>0.20969892957810898</v>
      </c>
      <c r="CN317" s="22"/>
    </row>
    <row r="318" spans="1:92">
      <c r="A318" s="42">
        <v>1622</v>
      </c>
      <c r="B318" s="22"/>
      <c r="C318" s="34">
        <v>7.31</v>
      </c>
      <c r="D318" s="34">
        <v>14.2</v>
      </c>
      <c r="E318" s="47">
        <f t="shared" si="284"/>
        <v>8.1142857142857139</v>
      </c>
      <c r="F318" s="34">
        <v>5.83</v>
      </c>
      <c r="G318" s="34">
        <v>5.73</v>
      </c>
      <c r="H318" s="34">
        <v>4.84</v>
      </c>
      <c r="I318" s="34">
        <v>0.41</v>
      </c>
      <c r="J318" s="34">
        <v>0.46</v>
      </c>
      <c r="K318" s="22"/>
      <c r="L318" s="22"/>
      <c r="M318" s="22"/>
      <c r="N318" s="22"/>
      <c r="O318" s="34">
        <v>5.3</v>
      </c>
      <c r="P318" s="22"/>
      <c r="Q318" s="22"/>
      <c r="R318" s="22"/>
      <c r="S318" s="22"/>
      <c r="T318" s="22"/>
      <c r="U318" s="22"/>
      <c r="V318" s="34">
        <v>0.28000000000000003</v>
      </c>
      <c r="W318" s="34">
        <v>1.24</v>
      </c>
      <c r="X318" s="34">
        <v>0.89</v>
      </c>
      <c r="Y318" s="22"/>
      <c r="Z318" s="34">
        <v>0.78</v>
      </c>
      <c r="AA318" s="34">
        <v>0.1</v>
      </c>
      <c r="AB318" s="34">
        <v>25.03</v>
      </c>
      <c r="AC318" s="34">
        <v>10.119999999999999</v>
      </c>
      <c r="AD318" s="34">
        <v>1.85</v>
      </c>
      <c r="AE318" s="34">
        <v>1.0900000000000001</v>
      </c>
      <c r="AF318" s="34"/>
      <c r="AG318" s="47">
        <f t="shared" si="238"/>
        <v>0.32894999999999996</v>
      </c>
      <c r="AH318" s="47">
        <f t="shared" si="287"/>
        <v>0.26234999999999997</v>
      </c>
      <c r="AI318" s="47">
        <f t="shared" si="288"/>
        <v>0.25785000000000002</v>
      </c>
      <c r="AJ318" s="47">
        <f t="shared" si="241"/>
        <v>0.21780000000000002</v>
      </c>
      <c r="AK318" s="47">
        <f t="shared" si="239"/>
        <v>0.63900000000000001</v>
      </c>
      <c r="AL318" s="47">
        <f t="shared" si="285"/>
        <v>0.3651428571428571</v>
      </c>
      <c r="AM318" s="47">
        <f t="shared" si="278"/>
        <v>112.63500000000001</v>
      </c>
      <c r="AN318" s="47">
        <f t="shared" si="278"/>
        <v>45.54</v>
      </c>
      <c r="AO318" s="47">
        <f t="shared" si="278"/>
        <v>8.3250000000000011</v>
      </c>
      <c r="AP318" s="47">
        <f t="shared" si="242"/>
        <v>1.845</v>
      </c>
      <c r="AQ318" s="47">
        <f t="shared" si="243"/>
        <v>2.0700000000000003</v>
      </c>
      <c r="AR318" s="47">
        <f t="shared" si="244"/>
        <v>0</v>
      </c>
      <c r="AS318" s="47">
        <f t="shared" si="245"/>
        <v>0</v>
      </c>
      <c r="AT318" s="47">
        <f t="shared" si="246"/>
        <v>0</v>
      </c>
      <c r="AU318" s="47">
        <f t="shared" si="247"/>
        <v>0</v>
      </c>
      <c r="AV318" s="47">
        <f t="shared" si="248"/>
        <v>23.849999999999998</v>
      </c>
      <c r="AW318" s="47">
        <f t="shared" si="249"/>
        <v>0</v>
      </c>
      <c r="AX318" s="47">
        <f t="shared" si="250"/>
        <v>0</v>
      </c>
      <c r="AY318" s="47">
        <f t="shared" si="251"/>
        <v>2.6999999999999997</v>
      </c>
      <c r="AZ318" s="47">
        <f t="shared" si="252"/>
        <v>0</v>
      </c>
      <c r="BA318" s="47">
        <f t="shared" si="253"/>
        <v>0</v>
      </c>
      <c r="BB318" s="47">
        <f t="shared" si="254"/>
        <v>0</v>
      </c>
      <c r="BC318" s="47">
        <f t="shared" si="255"/>
        <v>1.2600000000000002</v>
      </c>
      <c r="BD318" s="47">
        <f t="shared" si="256"/>
        <v>5.58</v>
      </c>
      <c r="BE318" s="47">
        <f t="shared" si="257"/>
        <v>4.0049999999999999</v>
      </c>
      <c r="BF318" s="47">
        <f t="shared" si="258"/>
        <v>0</v>
      </c>
      <c r="BG318" s="47">
        <f t="shared" si="259"/>
        <v>3.5099999999999999E-2</v>
      </c>
      <c r="BH318" s="47">
        <f t="shared" si="260"/>
        <v>0.45</v>
      </c>
      <c r="BI318" s="47">
        <v>0</v>
      </c>
      <c r="BJ318" s="47">
        <f t="shared" si="261"/>
        <v>4.9050000000000002</v>
      </c>
      <c r="BK318" s="22"/>
      <c r="BL318" s="47">
        <f t="shared" si="240"/>
        <v>0.63900000000000001</v>
      </c>
      <c r="BM318" s="47">
        <v>0.55000000000000004</v>
      </c>
      <c r="BN318" s="47">
        <f t="shared" si="289"/>
        <v>1.845</v>
      </c>
      <c r="BO318" s="47">
        <v>5.4</v>
      </c>
      <c r="BP318" s="47">
        <f t="shared" si="275"/>
        <v>2.6999999999999997</v>
      </c>
      <c r="BQ318" s="47">
        <v>0.12</v>
      </c>
      <c r="BR318" s="47">
        <v>0.46</v>
      </c>
      <c r="BS318" s="47">
        <v>8.8000000000000007</v>
      </c>
      <c r="BT318" s="47">
        <f t="shared" si="267"/>
        <v>0</v>
      </c>
      <c r="BU318" s="47">
        <f t="shared" si="269"/>
        <v>23.849999999999998</v>
      </c>
      <c r="BV318" s="47">
        <f t="shared" si="276"/>
        <v>0.45</v>
      </c>
      <c r="BW318" s="47">
        <f t="shared" si="268"/>
        <v>1.2600000000000002</v>
      </c>
      <c r="BX318" s="47">
        <f t="shared" ref="BX318:BX346" si="292">BX$221+(A318-1525)*(BX$347-BX$221)/126</f>
        <v>4.3453571428571429</v>
      </c>
      <c r="BY318" s="47">
        <f t="shared" si="262"/>
        <v>8.3250000000000011</v>
      </c>
      <c r="BZ318" s="47">
        <f t="shared" si="279"/>
        <v>4.9050000000000002</v>
      </c>
      <c r="CA318" s="47">
        <f t="shared" si="291"/>
        <v>6.9095866641878914</v>
      </c>
      <c r="CB318" s="47">
        <f t="shared" si="263"/>
        <v>8.8000000000000007</v>
      </c>
      <c r="CC318" s="47">
        <f t="shared" si="290"/>
        <v>3.5099999999999999E-2</v>
      </c>
      <c r="CD318" s="47">
        <f t="shared" ref="CD318:CD325" si="293">BD318/1000</f>
        <v>5.5799999999999999E-3</v>
      </c>
      <c r="CE318" s="47">
        <v>0.01</v>
      </c>
      <c r="CF318" s="47">
        <f t="shared" si="264"/>
        <v>0</v>
      </c>
      <c r="CG318" s="47">
        <f t="shared" si="283"/>
        <v>2.9940119760479043</v>
      </c>
      <c r="CH318" s="47">
        <f t="shared" si="265"/>
        <v>3.9732850350916915</v>
      </c>
      <c r="CI318" s="47">
        <v>0.6</v>
      </c>
      <c r="CJ318" s="46"/>
      <c r="CK318" s="47">
        <f t="shared" si="271"/>
        <v>0.99967978768265686</v>
      </c>
      <c r="CL318" s="46"/>
      <c r="CM318" s="46">
        <f t="shared" si="272"/>
        <v>0.22215106392947931</v>
      </c>
      <c r="CN318" s="22"/>
    </row>
    <row r="319" spans="1:92">
      <c r="A319" s="42">
        <v>1623</v>
      </c>
      <c r="B319" s="22"/>
      <c r="C319" s="34">
        <v>34.46</v>
      </c>
      <c r="D319" s="34">
        <v>45</v>
      </c>
      <c r="E319" s="47">
        <f t="shared" si="284"/>
        <v>25.714285714285715</v>
      </c>
      <c r="F319" s="34">
        <v>23.8</v>
      </c>
      <c r="G319" s="34">
        <v>20.88</v>
      </c>
      <c r="H319" s="34">
        <v>12.13</v>
      </c>
      <c r="I319" s="34">
        <v>0.41</v>
      </c>
      <c r="J319" s="34">
        <v>0.46</v>
      </c>
      <c r="K319" s="22"/>
      <c r="L319" s="22"/>
      <c r="M319" s="34">
        <v>19.98</v>
      </c>
      <c r="N319" s="22"/>
      <c r="O319" s="34">
        <v>5.3</v>
      </c>
      <c r="P319" s="22"/>
      <c r="Q319" s="34">
        <v>0.74</v>
      </c>
      <c r="R319" s="22"/>
      <c r="S319" s="22"/>
      <c r="T319" s="34">
        <v>2.2400000000000002</v>
      </c>
      <c r="U319" s="34">
        <v>1.37</v>
      </c>
      <c r="V319" s="34">
        <v>0.28000000000000003</v>
      </c>
      <c r="W319" s="34">
        <v>1</v>
      </c>
      <c r="X319" s="34">
        <v>0.75</v>
      </c>
      <c r="Y319" s="34">
        <v>4.0999999999999996</v>
      </c>
      <c r="Z319" s="34">
        <v>0.86</v>
      </c>
      <c r="AA319" s="34">
        <v>0.1</v>
      </c>
      <c r="AB319" s="34">
        <v>25.03</v>
      </c>
      <c r="AC319" s="34">
        <v>10.119999999999999</v>
      </c>
      <c r="AD319" s="34">
        <v>1.85</v>
      </c>
      <c r="AE319" s="34">
        <v>1.0900000000000001</v>
      </c>
      <c r="AF319" s="34"/>
      <c r="AG319" s="47">
        <f t="shared" si="238"/>
        <v>1.5507</v>
      </c>
      <c r="AH319" s="47">
        <f t="shared" si="287"/>
        <v>1.0710000000000002</v>
      </c>
      <c r="AI319" s="47">
        <f t="shared" si="288"/>
        <v>0.93959999999999999</v>
      </c>
      <c r="AJ319" s="47">
        <f t="shared" si="241"/>
        <v>0.54585000000000006</v>
      </c>
      <c r="AK319" s="47">
        <f t="shared" si="239"/>
        <v>2.0249999999999999</v>
      </c>
      <c r="AL319" s="47">
        <f t="shared" si="285"/>
        <v>1.1571428571428573</v>
      </c>
      <c r="AM319" s="47">
        <f t="shared" si="278"/>
        <v>112.63500000000001</v>
      </c>
      <c r="AN319" s="47">
        <f t="shared" si="278"/>
        <v>45.54</v>
      </c>
      <c r="AO319" s="47">
        <f t="shared" si="278"/>
        <v>8.3250000000000011</v>
      </c>
      <c r="AP319" s="47">
        <f t="shared" si="242"/>
        <v>1.845</v>
      </c>
      <c r="AQ319" s="47">
        <f t="shared" si="243"/>
        <v>2.0700000000000003</v>
      </c>
      <c r="AR319" s="47">
        <f t="shared" si="244"/>
        <v>0</v>
      </c>
      <c r="AS319" s="47">
        <f t="shared" si="245"/>
        <v>0</v>
      </c>
      <c r="AT319" s="47">
        <f t="shared" si="246"/>
        <v>0.89910000000000001</v>
      </c>
      <c r="AU319" s="47">
        <f t="shared" si="247"/>
        <v>0</v>
      </c>
      <c r="AV319" s="47">
        <f t="shared" si="248"/>
        <v>23.849999999999998</v>
      </c>
      <c r="AW319" s="47">
        <f t="shared" si="249"/>
        <v>0</v>
      </c>
      <c r="AX319" s="47">
        <f t="shared" si="250"/>
        <v>3.33</v>
      </c>
      <c r="AY319" s="47">
        <f t="shared" si="251"/>
        <v>2.6999999999999997</v>
      </c>
      <c r="AZ319" s="47">
        <f t="shared" si="252"/>
        <v>0</v>
      </c>
      <c r="BA319" s="47">
        <f t="shared" si="253"/>
        <v>0.10080000000000001</v>
      </c>
      <c r="BB319" s="47">
        <f t="shared" si="254"/>
        <v>6.1650000000000009</v>
      </c>
      <c r="BC319" s="47">
        <f t="shared" si="255"/>
        <v>1.2600000000000002</v>
      </c>
      <c r="BD319" s="47">
        <f t="shared" si="256"/>
        <v>4.5</v>
      </c>
      <c r="BE319" s="47">
        <f t="shared" si="257"/>
        <v>3.375</v>
      </c>
      <c r="BF319" s="47">
        <f t="shared" si="258"/>
        <v>0.1845</v>
      </c>
      <c r="BG319" s="47">
        <f t="shared" si="259"/>
        <v>3.8699999999999998E-2</v>
      </c>
      <c r="BH319" s="47">
        <f t="shared" si="260"/>
        <v>0.45</v>
      </c>
      <c r="BI319" s="47">
        <v>0</v>
      </c>
      <c r="BJ319" s="47">
        <f t="shared" si="261"/>
        <v>4.9050000000000002</v>
      </c>
      <c r="BK319" s="22"/>
      <c r="BL319" s="47">
        <f t="shared" si="240"/>
        <v>2.0249999999999999</v>
      </c>
      <c r="BM319" s="47">
        <f>AT319</f>
        <v>0.89910000000000001</v>
      </c>
      <c r="BN319" s="47">
        <f t="shared" si="289"/>
        <v>1.845</v>
      </c>
      <c r="BO319" s="47">
        <f t="shared" ref="BO319:BO327" si="294">BB319</f>
        <v>6.1650000000000009</v>
      </c>
      <c r="BP319" s="47">
        <f t="shared" si="275"/>
        <v>2.6999999999999997</v>
      </c>
      <c r="BQ319" s="47">
        <f>BA319</f>
        <v>0.10080000000000001</v>
      </c>
      <c r="BR319" s="47">
        <v>0.46</v>
      </c>
      <c r="BS319" s="47">
        <v>8.8000000000000007</v>
      </c>
      <c r="BT319" s="47">
        <f t="shared" si="267"/>
        <v>0</v>
      </c>
      <c r="BU319" s="47">
        <f t="shared" si="269"/>
        <v>23.849999999999998</v>
      </c>
      <c r="BV319" s="47">
        <f t="shared" si="276"/>
        <v>0.45</v>
      </c>
      <c r="BW319" s="47">
        <f t="shared" si="268"/>
        <v>1.2600000000000002</v>
      </c>
      <c r="BX319" s="47">
        <f t="shared" si="292"/>
        <v>4.3600000000000003</v>
      </c>
      <c r="BY319" s="47">
        <f t="shared" si="262"/>
        <v>8.3250000000000011</v>
      </c>
      <c r="BZ319" s="47">
        <f t="shared" si="279"/>
        <v>4.9050000000000002</v>
      </c>
      <c r="CA319" s="47">
        <f t="shared" si="291"/>
        <v>6.9492470719464583</v>
      </c>
      <c r="CB319" s="47">
        <f t="shared" si="263"/>
        <v>8.8000000000000007</v>
      </c>
      <c r="CC319" s="47">
        <f t="shared" si="290"/>
        <v>3.8699999999999998E-2</v>
      </c>
      <c r="CD319" s="47">
        <f t="shared" si="293"/>
        <v>4.4999999999999997E-3</v>
      </c>
      <c r="CE319" s="47">
        <v>0.01</v>
      </c>
      <c r="CF319" s="47">
        <f t="shared" si="264"/>
        <v>0.1845</v>
      </c>
      <c r="CG319" s="47">
        <f t="shared" si="283"/>
        <v>2.9940119760479043</v>
      </c>
      <c r="CH319" s="47">
        <f t="shared" si="265"/>
        <v>4.3808014489472491</v>
      </c>
      <c r="CI319" s="47">
        <v>0.6</v>
      </c>
      <c r="CJ319" s="46"/>
      <c r="CK319" s="47">
        <f t="shared" si="271"/>
        <v>1.6589393676396169</v>
      </c>
      <c r="CL319" s="46"/>
      <c r="CM319" s="46">
        <f t="shared" si="272"/>
        <v>0.36865319280880376</v>
      </c>
      <c r="CN319" s="22"/>
    </row>
    <row r="320" spans="1:92">
      <c r="A320" s="42">
        <v>1624</v>
      </c>
      <c r="B320" s="22"/>
      <c r="C320" s="34">
        <v>17</v>
      </c>
      <c r="D320" s="34">
        <v>30</v>
      </c>
      <c r="E320" s="47">
        <f t="shared" si="284"/>
        <v>17.142857142857142</v>
      </c>
      <c r="F320" s="34">
        <v>13</v>
      </c>
      <c r="G320" s="34">
        <v>10</v>
      </c>
      <c r="H320" s="34">
        <v>7.14</v>
      </c>
      <c r="I320" s="34">
        <v>0.41</v>
      </c>
      <c r="J320" s="34">
        <v>0.46</v>
      </c>
      <c r="K320" s="34">
        <v>0.1</v>
      </c>
      <c r="L320" s="34">
        <v>1.64</v>
      </c>
      <c r="M320" s="22"/>
      <c r="N320" s="22"/>
      <c r="O320" s="34">
        <v>5.3</v>
      </c>
      <c r="P320" s="34">
        <v>1.78</v>
      </c>
      <c r="Q320" s="22"/>
      <c r="R320" s="22"/>
      <c r="S320" s="22"/>
      <c r="T320" s="22"/>
      <c r="U320" s="34">
        <v>1.37</v>
      </c>
      <c r="V320" s="34">
        <v>0.28000000000000003</v>
      </c>
      <c r="W320" s="34">
        <v>2</v>
      </c>
      <c r="X320" s="22"/>
      <c r="Y320" s="22"/>
      <c r="Z320" s="34">
        <v>1.48</v>
      </c>
      <c r="AA320" s="34">
        <v>0.1</v>
      </c>
      <c r="AB320" s="34">
        <v>25.03</v>
      </c>
      <c r="AC320" s="34">
        <v>10.119999999999999</v>
      </c>
      <c r="AD320" s="34">
        <v>1.85</v>
      </c>
      <c r="AE320" s="34">
        <v>1.0900000000000001</v>
      </c>
      <c r="AF320" s="34"/>
      <c r="AG320" s="47">
        <f t="shared" si="238"/>
        <v>0.76500000000000001</v>
      </c>
      <c r="AH320" s="47">
        <f t="shared" si="287"/>
        <v>0.58499999999999996</v>
      </c>
      <c r="AI320" s="47">
        <f t="shared" si="288"/>
        <v>0.45</v>
      </c>
      <c r="AJ320" s="47">
        <f t="shared" si="241"/>
        <v>0.32129999999999997</v>
      </c>
      <c r="AK320" s="47">
        <f t="shared" si="239"/>
        <v>1.35</v>
      </c>
      <c r="AL320" s="47">
        <f t="shared" si="285"/>
        <v>0.77142857142857135</v>
      </c>
      <c r="AM320" s="47">
        <f t="shared" si="278"/>
        <v>112.63500000000001</v>
      </c>
      <c r="AN320" s="47">
        <f t="shared" si="278"/>
        <v>45.54</v>
      </c>
      <c r="AO320" s="47">
        <f t="shared" si="278"/>
        <v>8.3250000000000011</v>
      </c>
      <c r="AP320" s="47">
        <f t="shared" si="242"/>
        <v>1.845</v>
      </c>
      <c r="AQ320" s="47">
        <f t="shared" si="243"/>
        <v>2.0700000000000003</v>
      </c>
      <c r="AR320" s="47">
        <f t="shared" si="244"/>
        <v>0.45</v>
      </c>
      <c r="AS320" s="47">
        <f t="shared" si="245"/>
        <v>7.38</v>
      </c>
      <c r="AT320" s="47">
        <f t="shared" si="246"/>
        <v>0</v>
      </c>
      <c r="AU320" s="47">
        <f t="shared" si="247"/>
        <v>0</v>
      </c>
      <c r="AV320" s="47">
        <f t="shared" si="248"/>
        <v>23.849999999999998</v>
      </c>
      <c r="AW320" s="47">
        <f t="shared" si="249"/>
        <v>8.34375</v>
      </c>
      <c r="AX320" s="47">
        <f t="shared" si="250"/>
        <v>0</v>
      </c>
      <c r="AY320" s="47">
        <f t="shared" si="251"/>
        <v>2.6999999999999997</v>
      </c>
      <c r="AZ320" s="47">
        <f t="shared" si="252"/>
        <v>0</v>
      </c>
      <c r="BA320" s="47">
        <f t="shared" si="253"/>
        <v>0</v>
      </c>
      <c r="BB320" s="47">
        <f t="shared" si="254"/>
        <v>6.1650000000000009</v>
      </c>
      <c r="BC320" s="47">
        <f t="shared" si="255"/>
        <v>1.2600000000000002</v>
      </c>
      <c r="BD320" s="47">
        <f t="shared" si="256"/>
        <v>9</v>
      </c>
      <c r="BE320" s="47">
        <f t="shared" si="257"/>
        <v>0</v>
      </c>
      <c r="BF320" s="47">
        <f t="shared" si="258"/>
        <v>0</v>
      </c>
      <c r="BG320" s="47">
        <f t="shared" si="259"/>
        <v>6.6600000000000006E-2</v>
      </c>
      <c r="BH320" s="47">
        <f t="shared" si="260"/>
        <v>0.45</v>
      </c>
      <c r="BI320" s="47">
        <v>0</v>
      </c>
      <c r="BJ320" s="47">
        <f t="shared" si="261"/>
        <v>4.9050000000000002</v>
      </c>
      <c r="BK320" s="22"/>
      <c r="BL320" s="47">
        <f t="shared" si="240"/>
        <v>1.35</v>
      </c>
      <c r="BM320" s="47">
        <v>0.75</v>
      </c>
      <c r="BN320" s="47">
        <f t="shared" si="289"/>
        <v>1.845</v>
      </c>
      <c r="BO320" s="47">
        <f t="shared" si="294"/>
        <v>6.1650000000000009</v>
      </c>
      <c r="BP320" s="47">
        <f t="shared" si="275"/>
        <v>2.6999999999999997</v>
      </c>
      <c r="BQ320" s="47">
        <f t="shared" ref="BQ320:BQ351" si="295">BQ$319+0.001422581*(A320-1623)</f>
        <v>0.10222258100000002</v>
      </c>
      <c r="BR320" s="47">
        <f>AR320</f>
        <v>0.45</v>
      </c>
      <c r="BS320" s="47">
        <f>AW320</f>
        <v>8.34375</v>
      </c>
      <c r="BT320" s="47">
        <f t="shared" si="267"/>
        <v>7.38</v>
      </c>
      <c r="BU320" s="47">
        <f t="shared" si="269"/>
        <v>23.849999999999998</v>
      </c>
      <c r="BV320" s="47">
        <f t="shared" si="276"/>
        <v>0.45</v>
      </c>
      <c r="BW320" s="47">
        <f t="shared" si="268"/>
        <v>1.2600000000000002</v>
      </c>
      <c r="BX320" s="47">
        <f t="shared" si="292"/>
        <v>4.3746428571428577</v>
      </c>
      <c r="BY320" s="47">
        <f t="shared" si="262"/>
        <v>8.3250000000000011</v>
      </c>
      <c r="BZ320" s="47">
        <f t="shared" si="279"/>
        <v>4.9050000000000002</v>
      </c>
      <c r="CA320" s="47">
        <f t="shared" si="291"/>
        <v>6.9889074797050252</v>
      </c>
      <c r="CB320" s="47">
        <f t="shared" si="263"/>
        <v>8.34375</v>
      </c>
      <c r="CC320" s="47">
        <f t="shared" si="290"/>
        <v>6.6600000000000006E-2</v>
      </c>
      <c r="CD320" s="47">
        <f t="shared" si="293"/>
        <v>8.9999999999999993E-3</v>
      </c>
      <c r="CE320" s="47">
        <v>0.01</v>
      </c>
      <c r="CF320" s="47">
        <f t="shared" si="264"/>
        <v>0</v>
      </c>
      <c r="CG320" s="47">
        <f t="shared" si="283"/>
        <v>2.9940119760479043</v>
      </c>
      <c r="CH320" s="47">
        <f t="shared" si="265"/>
        <v>7.5390536563278259</v>
      </c>
      <c r="CI320" s="47">
        <v>0.6</v>
      </c>
      <c r="CJ320" s="46"/>
      <c r="CK320" s="47">
        <f t="shared" si="271"/>
        <v>1.3418155365283597</v>
      </c>
      <c r="CL320" s="46"/>
      <c r="CM320" s="46">
        <f t="shared" si="272"/>
        <v>0.29818123033963551</v>
      </c>
      <c r="CN320" s="22"/>
    </row>
    <row r="321" spans="1:92">
      <c r="A321" s="42">
        <v>1625</v>
      </c>
      <c r="B321" s="22"/>
      <c r="C321" s="34">
        <v>13.66</v>
      </c>
      <c r="D321" s="34">
        <v>23</v>
      </c>
      <c r="E321" s="47">
        <f t="shared" si="284"/>
        <v>13.142857142857142</v>
      </c>
      <c r="F321" s="34">
        <v>9.33</v>
      </c>
      <c r="G321" s="34">
        <v>7.33</v>
      </c>
      <c r="H321" s="34">
        <v>5.43</v>
      </c>
      <c r="I321" s="34">
        <v>0.41</v>
      </c>
      <c r="J321" s="34">
        <v>0.46</v>
      </c>
      <c r="K321" s="34">
        <v>0.1</v>
      </c>
      <c r="L321" s="34">
        <v>1</v>
      </c>
      <c r="M321" s="22"/>
      <c r="N321" s="22"/>
      <c r="O321" s="34">
        <v>5.3</v>
      </c>
      <c r="P321" s="22"/>
      <c r="Q321" s="34">
        <v>0.74</v>
      </c>
      <c r="R321" s="22"/>
      <c r="S321" s="22"/>
      <c r="T321" s="22"/>
      <c r="U321" s="34">
        <v>1.37</v>
      </c>
      <c r="V321" s="34">
        <v>0.28000000000000003</v>
      </c>
      <c r="W321" s="34">
        <v>2.25</v>
      </c>
      <c r="X321" s="22"/>
      <c r="Y321" s="22"/>
      <c r="Z321" s="22"/>
      <c r="AA321" s="34">
        <v>0.1</v>
      </c>
      <c r="AB321" s="34">
        <v>25.03</v>
      </c>
      <c r="AC321" s="34">
        <v>10.119999999999999</v>
      </c>
      <c r="AD321" s="34">
        <v>1.85</v>
      </c>
      <c r="AE321" s="34">
        <v>1.0900000000000001</v>
      </c>
      <c r="AF321" s="34"/>
      <c r="AG321" s="47">
        <f t="shared" si="238"/>
        <v>0.61470000000000002</v>
      </c>
      <c r="AH321" s="47">
        <f t="shared" si="287"/>
        <v>0.41985</v>
      </c>
      <c r="AI321" s="47">
        <f t="shared" si="288"/>
        <v>0.32984999999999998</v>
      </c>
      <c r="AJ321" s="47">
        <f t="shared" si="241"/>
        <v>0.24434999999999998</v>
      </c>
      <c r="AK321" s="47">
        <f t="shared" si="239"/>
        <v>1.0349999999999999</v>
      </c>
      <c r="AL321" s="47">
        <f t="shared" si="285"/>
        <v>0.59142857142857141</v>
      </c>
      <c r="AM321" s="47">
        <f t="shared" si="278"/>
        <v>112.63500000000001</v>
      </c>
      <c r="AN321" s="47">
        <f t="shared" si="278"/>
        <v>45.54</v>
      </c>
      <c r="AO321" s="47">
        <f t="shared" si="278"/>
        <v>8.3250000000000011</v>
      </c>
      <c r="AP321" s="47">
        <f t="shared" si="242"/>
        <v>1.845</v>
      </c>
      <c r="AQ321" s="47">
        <f t="shared" si="243"/>
        <v>2.0700000000000003</v>
      </c>
      <c r="AR321" s="47">
        <f t="shared" si="244"/>
        <v>0.45</v>
      </c>
      <c r="AS321" s="47">
        <f t="shared" si="245"/>
        <v>4.5</v>
      </c>
      <c r="AT321" s="47">
        <f t="shared" si="246"/>
        <v>0</v>
      </c>
      <c r="AU321" s="47">
        <f t="shared" si="247"/>
        <v>0</v>
      </c>
      <c r="AV321" s="47">
        <f t="shared" si="248"/>
        <v>23.849999999999998</v>
      </c>
      <c r="AW321" s="47">
        <f t="shared" si="249"/>
        <v>0</v>
      </c>
      <c r="AX321" s="47">
        <f t="shared" si="250"/>
        <v>3.33</v>
      </c>
      <c r="AY321" s="47">
        <f t="shared" si="251"/>
        <v>2.6999999999999997</v>
      </c>
      <c r="AZ321" s="47">
        <f t="shared" si="252"/>
        <v>0</v>
      </c>
      <c r="BA321" s="47">
        <f t="shared" si="253"/>
        <v>0</v>
      </c>
      <c r="BB321" s="47">
        <f t="shared" si="254"/>
        <v>6.1650000000000009</v>
      </c>
      <c r="BC321" s="47">
        <f t="shared" si="255"/>
        <v>1.2600000000000002</v>
      </c>
      <c r="BD321" s="47">
        <f t="shared" si="256"/>
        <v>10.125</v>
      </c>
      <c r="BE321" s="47">
        <f t="shared" si="257"/>
        <v>0</v>
      </c>
      <c r="BF321" s="47">
        <f t="shared" si="258"/>
        <v>0</v>
      </c>
      <c r="BG321" s="47">
        <f t="shared" si="259"/>
        <v>0</v>
      </c>
      <c r="BH321" s="47">
        <f t="shared" si="260"/>
        <v>0.45</v>
      </c>
      <c r="BI321" s="47">
        <v>0</v>
      </c>
      <c r="BJ321" s="47">
        <f t="shared" si="261"/>
        <v>4.9050000000000002</v>
      </c>
      <c r="BK321" s="22"/>
      <c r="BL321" s="47">
        <f t="shared" si="240"/>
        <v>1.0349999999999999</v>
      </c>
      <c r="BM321" s="47">
        <v>0.75</v>
      </c>
      <c r="BN321" s="47">
        <f t="shared" si="289"/>
        <v>1.845</v>
      </c>
      <c r="BO321" s="47">
        <f t="shared" si="294"/>
        <v>6.1650000000000009</v>
      </c>
      <c r="BP321" s="47">
        <f t="shared" si="275"/>
        <v>2.6999999999999997</v>
      </c>
      <c r="BQ321" s="47">
        <f t="shared" si="295"/>
        <v>0.10364516200000001</v>
      </c>
      <c r="BR321" s="47">
        <f>AR321</f>
        <v>0.45</v>
      </c>
      <c r="BS321" s="47">
        <v>9.3000000000000007</v>
      </c>
      <c r="BT321" s="47">
        <f t="shared" si="267"/>
        <v>4.5</v>
      </c>
      <c r="BU321" s="47">
        <f t="shared" si="269"/>
        <v>23.849999999999998</v>
      </c>
      <c r="BV321" s="47">
        <f t="shared" si="276"/>
        <v>0.45</v>
      </c>
      <c r="BW321" s="47">
        <f t="shared" si="268"/>
        <v>1.2600000000000002</v>
      </c>
      <c r="BX321" s="47">
        <f t="shared" si="292"/>
        <v>4.3892857142857142</v>
      </c>
      <c r="BY321" s="47">
        <f t="shared" si="262"/>
        <v>8.3250000000000011</v>
      </c>
      <c r="BZ321" s="47">
        <f t="shared" si="279"/>
        <v>4.9050000000000002</v>
      </c>
      <c r="CA321" s="47">
        <f t="shared" si="291"/>
        <v>7.0285678874635931</v>
      </c>
      <c r="CB321" s="47">
        <f t="shared" si="263"/>
        <v>9.3000000000000007</v>
      </c>
      <c r="CC321" s="47">
        <v>6.8000000000000005E-2</v>
      </c>
      <c r="CD321" s="47">
        <f t="shared" si="293"/>
        <v>1.0125E-2</v>
      </c>
      <c r="CE321" s="47">
        <v>0.01</v>
      </c>
      <c r="CF321" s="47">
        <f t="shared" si="264"/>
        <v>0</v>
      </c>
      <c r="CG321" s="47">
        <f t="shared" si="283"/>
        <v>2.9940119760479043</v>
      </c>
      <c r="CH321" s="47">
        <f t="shared" si="265"/>
        <v>7.6975322617160975</v>
      </c>
      <c r="CI321" s="47">
        <v>0.6</v>
      </c>
      <c r="CJ321" s="46"/>
      <c r="CK321" s="47">
        <f t="shared" si="271"/>
        <v>1.2101482689479264</v>
      </c>
      <c r="CL321" s="46"/>
      <c r="CM321" s="46">
        <f t="shared" si="272"/>
        <v>0.26892183754398363</v>
      </c>
      <c r="CN321" s="22"/>
    </row>
    <row r="322" spans="1:92">
      <c r="A322" s="42">
        <v>1626</v>
      </c>
      <c r="B322" s="22"/>
      <c r="C322" s="34">
        <v>19.329999999999998</v>
      </c>
      <c r="D322" s="34">
        <v>32.33</v>
      </c>
      <c r="E322" s="47">
        <f t="shared" si="284"/>
        <v>18.474285714285713</v>
      </c>
      <c r="F322" s="34">
        <v>15</v>
      </c>
      <c r="G322" s="34">
        <v>10</v>
      </c>
      <c r="H322" s="34">
        <v>5.43</v>
      </c>
      <c r="I322" s="34">
        <v>0.62</v>
      </c>
      <c r="J322" s="34">
        <v>0.76</v>
      </c>
      <c r="K322" s="34">
        <v>0.1</v>
      </c>
      <c r="L322" s="22"/>
      <c r="M322" s="22"/>
      <c r="N322" s="22"/>
      <c r="O322" s="34">
        <v>5.46</v>
      </c>
      <c r="P322" s="22"/>
      <c r="Q322" s="34">
        <v>0.92</v>
      </c>
      <c r="R322" s="34">
        <v>1</v>
      </c>
      <c r="S322" s="22"/>
      <c r="T322" s="22"/>
      <c r="U322" s="34">
        <v>2.19</v>
      </c>
      <c r="V322" s="34">
        <v>0.35</v>
      </c>
      <c r="W322" s="34">
        <v>1.75</v>
      </c>
      <c r="X322" s="22"/>
      <c r="Y322" s="22"/>
      <c r="Z322" s="22"/>
      <c r="AA322" s="34">
        <v>0.15</v>
      </c>
      <c r="AB322" s="34">
        <v>32.340000000000003</v>
      </c>
      <c r="AC322" s="34">
        <v>14.4</v>
      </c>
      <c r="AD322" s="34">
        <v>4.68</v>
      </c>
      <c r="AE322" s="34">
        <v>1.1000000000000001</v>
      </c>
      <c r="AF322" s="34"/>
      <c r="AG322" s="47">
        <f t="shared" si="238"/>
        <v>0.8698499999999999</v>
      </c>
      <c r="AH322" s="47">
        <f t="shared" si="287"/>
        <v>0.67500000000000004</v>
      </c>
      <c r="AI322" s="47">
        <f t="shared" si="288"/>
        <v>0.45</v>
      </c>
      <c r="AJ322" s="47">
        <f t="shared" si="241"/>
        <v>0.24434999999999998</v>
      </c>
      <c r="AK322" s="47">
        <f t="shared" si="239"/>
        <v>1.4548499999999998</v>
      </c>
      <c r="AL322" s="47">
        <f t="shared" si="285"/>
        <v>0.83134285714285705</v>
      </c>
      <c r="AM322" s="47">
        <f t="shared" si="278"/>
        <v>145.53000000000003</v>
      </c>
      <c r="AN322" s="47">
        <f t="shared" si="278"/>
        <v>64.8</v>
      </c>
      <c r="AO322" s="47">
        <f t="shared" si="278"/>
        <v>21.06</v>
      </c>
      <c r="AP322" s="47">
        <f t="shared" si="242"/>
        <v>2.79</v>
      </c>
      <c r="AQ322" s="47">
        <f t="shared" si="243"/>
        <v>3.42</v>
      </c>
      <c r="AR322" s="47">
        <f t="shared" si="244"/>
        <v>0.45</v>
      </c>
      <c r="AS322" s="47">
        <f t="shared" si="245"/>
        <v>0</v>
      </c>
      <c r="AT322" s="47">
        <f t="shared" si="246"/>
        <v>0</v>
      </c>
      <c r="AU322" s="47">
        <f t="shared" si="247"/>
        <v>0</v>
      </c>
      <c r="AV322" s="47">
        <f t="shared" si="248"/>
        <v>24.57</v>
      </c>
      <c r="AW322" s="47">
        <f t="shared" si="249"/>
        <v>0</v>
      </c>
      <c r="AX322" s="47">
        <f t="shared" si="250"/>
        <v>4.1400000000000006</v>
      </c>
      <c r="AY322" s="47">
        <f t="shared" si="251"/>
        <v>0</v>
      </c>
      <c r="AZ322" s="47">
        <f t="shared" si="252"/>
        <v>0</v>
      </c>
      <c r="BA322" s="47">
        <f t="shared" si="253"/>
        <v>0</v>
      </c>
      <c r="BB322" s="47">
        <f t="shared" si="254"/>
        <v>9.8550000000000004</v>
      </c>
      <c r="BC322" s="47">
        <f t="shared" si="255"/>
        <v>1.575</v>
      </c>
      <c r="BD322" s="47">
        <f t="shared" si="256"/>
        <v>7.875</v>
      </c>
      <c r="BE322" s="47">
        <f t="shared" si="257"/>
        <v>0</v>
      </c>
      <c r="BF322" s="47">
        <f t="shared" si="258"/>
        <v>0</v>
      </c>
      <c r="BG322" s="47">
        <f t="shared" si="259"/>
        <v>0</v>
      </c>
      <c r="BH322" s="47">
        <f t="shared" si="260"/>
        <v>0.67499999999999993</v>
      </c>
      <c r="BI322" s="47">
        <v>0</v>
      </c>
      <c r="BJ322" s="47">
        <f t="shared" si="261"/>
        <v>4.95</v>
      </c>
      <c r="BK322" s="22"/>
      <c r="BL322" s="47">
        <f t="shared" si="240"/>
        <v>1.4548499999999998</v>
      </c>
      <c r="BM322" s="47">
        <v>0.75</v>
      </c>
      <c r="BN322" s="47">
        <f t="shared" si="289"/>
        <v>2.79</v>
      </c>
      <c r="BO322" s="47">
        <f t="shared" si="294"/>
        <v>9.8550000000000004</v>
      </c>
      <c r="BP322" s="47">
        <f t="shared" ref="BP322:BP346" si="296">BN322</f>
        <v>2.79</v>
      </c>
      <c r="BQ322" s="47">
        <f t="shared" si="295"/>
        <v>0.10506774300000002</v>
      </c>
      <c r="BR322" s="47">
        <f>AR322</f>
        <v>0.45</v>
      </c>
      <c r="BS322" s="47">
        <v>9.3000000000000007</v>
      </c>
      <c r="BT322" s="47">
        <f t="shared" si="267"/>
        <v>0</v>
      </c>
      <c r="BU322" s="47">
        <f t="shared" si="269"/>
        <v>24.57</v>
      </c>
      <c r="BV322" s="47">
        <f t="shared" si="276"/>
        <v>0.67499999999999993</v>
      </c>
      <c r="BW322" s="47">
        <f t="shared" si="268"/>
        <v>1.575</v>
      </c>
      <c r="BX322" s="47">
        <f t="shared" si="292"/>
        <v>4.4039285714285716</v>
      </c>
      <c r="BY322" s="47">
        <f t="shared" si="262"/>
        <v>21.06</v>
      </c>
      <c r="BZ322" s="47">
        <f t="shared" si="279"/>
        <v>4.95</v>
      </c>
      <c r="CA322" s="47">
        <f t="shared" si="291"/>
        <v>7.06822829522216</v>
      </c>
      <c r="CB322" s="47">
        <f t="shared" si="263"/>
        <v>9.3000000000000007</v>
      </c>
      <c r="CC322" s="47">
        <v>6.8000000000000005E-2</v>
      </c>
      <c r="CD322" s="47">
        <f t="shared" si="293"/>
        <v>7.8750000000000001E-3</v>
      </c>
      <c r="CE322" s="47">
        <v>0.01</v>
      </c>
      <c r="CF322" s="47">
        <f t="shared" si="264"/>
        <v>0</v>
      </c>
      <c r="CG322" s="47">
        <f t="shared" si="283"/>
        <v>2.9940119760479043</v>
      </c>
      <c r="CH322" s="47">
        <f t="shared" si="265"/>
        <v>7.6975322617160975</v>
      </c>
      <c r="CI322" s="46"/>
      <c r="CJ322" s="46"/>
      <c r="CK322" s="47">
        <f t="shared" si="271"/>
        <v>1.6006745240770335</v>
      </c>
      <c r="CL322" s="46"/>
      <c r="CM322" s="46">
        <f t="shared" si="272"/>
        <v>0.35570544979489632</v>
      </c>
      <c r="CN322" s="22"/>
    </row>
    <row r="323" spans="1:92">
      <c r="A323" s="42">
        <v>1627</v>
      </c>
      <c r="B323" s="22"/>
      <c r="C323" s="34">
        <v>14.66</v>
      </c>
      <c r="D323" s="34">
        <v>25</v>
      </c>
      <c r="E323" s="47">
        <f t="shared" si="284"/>
        <v>14.285714285714286</v>
      </c>
      <c r="F323" s="34">
        <v>11.33</v>
      </c>
      <c r="G323" s="34">
        <v>8.66</v>
      </c>
      <c r="H323" s="34">
        <v>5.71</v>
      </c>
      <c r="I323" s="34">
        <v>0.62</v>
      </c>
      <c r="J323" s="34">
        <v>0.76</v>
      </c>
      <c r="K323" s="22"/>
      <c r="L323" s="22"/>
      <c r="M323" s="22"/>
      <c r="N323" s="22"/>
      <c r="O323" s="34">
        <v>5.46</v>
      </c>
      <c r="P323" s="22"/>
      <c r="Q323" s="34">
        <v>0.99</v>
      </c>
      <c r="R323" s="34">
        <v>1.0900000000000001</v>
      </c>
      <c r="S323" s="22"/>
      <c r="T323" s="22"/>
      <c r="U323" s="34">
        <v>1.37</v>
      </c>
      <c r="V323" s="34">
        <v>0.35</v>
      </c>
      <c r="W323" s="34">
        <v>0.87</v>
      </c>
      <c r="X323" s="22"/>
      <c r="Y323" s="22"/>
      <c r="Z323" s="22"/>
      <c r="AA323" s="34">
        <v>0.15</v>
      </c>
      <c r="AB323" s="34">
        <v>32.340000000000003</v>
      </c>
      <c r="AC323" s="34">
        <v>14.4</v>
      </c>
      <c r="AD323" s="34">
        <v>4.68</v>
      </c>
      <c r="AE323" s="34">
        <v>1.1000000000000001</v>
      </c>
      <c r="AF323" s="34"/>
      <c r="AG323" s="47">
        <f t="shared" si="238"/>
        <v>0.65969999999999995</v>
      </c>
      <c r="AH323" s="47">
        <f t="shared" si="287"/>
        <v>0.50985000000000003</v>
      </c>
      <c r="AI323" s="47">
        <f t="shared" si="288"/>
        <v>0.38969999999999999</v>
      </c>
      <c r="AJ323" s="47">
        <f t="shared" si="241"/>
        <v>0.25695000000000001</v>
      </c>
      <c r="AK323" s="47">
        <f t="shared" si="239"/>
        <v>1.125</v>
      </c>
      <c r="AL323" s="47">
        <f t="shared" si="285"/>
        <v>0.6428571428571429</v>
      </c>
      <c r="AM323" s="47">
        <f t="shared" si="278"/>
        <v>145.53000000000003</v>
      </c>
      <c r="AN323" s="47">
        <f t="shared" si="278"/>
        <v>64.8</v>
      </c>
      <c r="AO323" s="47">
        <f t="shared" si="278"/>
        <v>21.06</v>
      </c>
      <c r="AP323" s="47">
        <f t="shared" si="242"/>
        <v>2.79</v>
      </c>
      <c r="AQ323" s="47">
        <f t="shared" si="243"/>
        <v>3.42</v>
      </c>
      <c r="AR323" s="47">
        <f t="shared" si="244"/>
        <v>0</v>
      </c>
      <c r="AS323" s="47">
        <f t="shared" si="245"/>
        <v>0</v>
      </c>
      <c r="AT323" s="47">
        <f t="shared" si="246"/>
        <v>0</v>
      </c>
      <c r="AU323" s="47">
        <f t="shared" si="247"/>
        <v>0</v>
      </c>
      <c r="AV323" s="47">
        <f t="shared" si="248"/>
        <v>24.57</v>
      </c>
      <c r="AW323" s="47">
        <f t="shared" si="249"/>
        <v>0</v>
      </c>
      <c r="AX323" s="47">
        <f t="shared" si="250"/>
        <v>4.4550000000000001</v>
      </c>
      <c r="AY323" s="47">
        <f t="shared" si="251"/>
        <v>0</v>
      </c>
      <c r="AZ323" s="47">
        <f t="shared" si="252"/>
        <v>0</v>
      </c>
      <c r="BA323" s="47">
        <f t="shared" si="253"/>
        <v>0</v>
      </c>
      <c r="BB323" s="47">
        <f t="shared" si="254"/>
        <v>6.1650000000000009</v>
      </c>
      <c r="BC323" s="47">
        <f t="shared" si="255"/>
        <v>1.575</v>
      </c>
      <c r="BD323" s="47">
        <f t="shared" si="256"/>
        <v>3.915</v>
      </c>
      <c r="BE323" s="47">
        <f t="shared" si="257"/>
        <v>0</v>
      </c>
      <c r="BF323" s="47">
        <f t="shared" si="258"/>
        <v>0</v>
      </c>
      <c r="BG323" s="47">
        <f t="shared" si="259"/>
        <v>0</v>
      </c>
      <c r="BH323" s="47">
        <f t="shared" si="260"/>
        <v>0.67499999999999993</v>
      </c>
      <c r="BI323" s="47">
        <v>0</v>
      </c>
      <c r="BJ323" s="47">
        <f t="shared" si="261"/>
        <v>4.95</v>
      </c>
      <c r="BK323" s="22"/>
      <c r="BL323" s="47">
        <f t="shared" si="240"/>
        <v>1.125</v>
      </c>
      <c r="BM323" s="47">
        <v>0.75</v>
      </c>
      <c r="BN323" s="47">
        <f t="shared" si="289"/>
        <v>2.79</v>
      </c>
      <c r="BO323" s="47">
        <f t="shared" si="294"/>
        <v>6.1650000000000009</v>
      </c>
      <c r="BP323" s="47">
        <f t="shared" si="296"/>
        <v>2.79</v>
      </c>
      <c r="BQ323" s="47">
        <f t="shared" si="295"/>
        <v>0.10649032400000001</v>
      </c>
      <c r="BR323" s="47">
        <v>0.52</v>
      </c>
      <c r="BS323" s="47">
        <v>9.3000000000000007</v>
      </c>
      <c r="BT323" s="47">
        <f t="shared" si="267"/>
        <v>0</v>
      </c>
      <c r="BU323" s="47">
        <f t="shared" si="269"/>
        <v>24.57</v>
      </c>
      <c r="BV323" s="47">
        <f t="shared" si="276"/>
        <v>0.67499999999999993</v>
      </c>
      <c r="BW323" s="47">
        <f t="shared" si="268"/>
        <v>1.575</v>
      </c>
      <c r="BX323" s="47">
        <f t="shared" si="292"/>
        <v>4.418571428571429</v>
      </c>
      <c r="BY323" s="47">
        <f t="shared" si="262"/>
        <v>21.06</v>
      </c>
      <c r="BZ323" s="47">
        <f t="shared" si="279"/>
        <v>4.95</v>
      </c>
      <c r="CA323" s="47">
        <f t="shared" si="291"/>
        <v>7.1078887029807269</v>
      </c>
      <c r="CB323" s="47">
        <f t="shared" si="263"/>
        <v>9.3000000000000007</v>
      </c>
      <c r="CC323" s="47">
        <v>6.8000000000000005E-2</v>
      </c>
      <c r="CD323" s="47">
        <f t="shared" si="293"/>
        <v>3.9150000000000001E-3</v>
      </c>
      <c r="CE323" s="47">
        <v>0.01</v>
      </c>
      <c r="CF323" s="47">
        <f t="shared" si="264"/>
        <v>0</v>
      </c>
      <c r="CG323" s="47">
        <f t="shared" si="283"/>
        <v>2.9940119760479043</v>
      </c>
      <c r="CH323" s="47">
        <f t="shared" si="265"/>
        <v>7.6975322617160975</v>
      </c>
      <c r="CI323" s="46"/>
      <c r="CJ323" s="46"/>
      <c r="CK323" s="47">
        <f t="shared" si="271"/>
        <v>1.4102532861465646</v>
      </c>
      <c r="CL323" s="46"/>
      <c r="CM323" s="46">
        <f t="shared" si="272"/>
        <v>0.31338961914368102</v>
      </c>
      <c r="CN323" s="22"/>
    </row>
    <row r="324" spans="1:92">
      <c r="A324" s="42">
        <v>1628</v>
      </c>
      <c r="B324" s="22"/>
      <c r="C324" s="34">
        <v>16.329999999999998</v>
      </c>
      <c r="D324" s="34">
        <v>28</v>
      </c>
      <c r="E324" s="47">
        <f t="shared" si="284"/>
        <v>16</v>
      </c>
      <c r="F324" s="34">
        <v>12.66</v>
      </c>
      <c r="G324" s="34">
        <v>9.66</v>
      </c>
      <c r="H324" s="34">
        <v>3.72</v>
      </c>
      <c r="I324" s="34">
        <v>0.62</v>
      </c>
      <c r="J324" s="34">
        <v>0.76</v>
      </c>
      <c r="K324" s="34">
        <v>0.13</v>
      </c>
      <c r="L324" s="22"/>
      <c r="M324" s="22"/>
      <c r="N324" s="22"/>
      <c r="O324" s="34">
        <v>5.46</v>
      </c>
      <c r="P324" s="22"/>
      <c r="Q324" s="22"/>
      <c r="R324" s="34">
        <v>0.8</v>
      </c>
      <c r="S324" s="22"/>
      <c r="T324" s="22"/>
      <c r="U324" s="34">
        <v>1.64</v>
      </c>
      <c r="V324" s="34">
        <v>0.35</v>
      </c>
      <c r="W324" s="34">
        <v>1.88</v>
      </c>
      <c r="X324" s="22"/>
      <c r="Y324" s="22"/>
      <c r="Z324" s="22"/>
      <c r="AA324" s="34">
        <v>0.15</v>
      </c>
      <c r="AB324" s="34">
        <v>32.340000000000003</v>
      </c>
      <c r="AC324" s="34">
        <v>14.4</v>
      </c>
      <c r="AD324" s="34">
        <v>4.68</v>
      </c>
      <c r="AE324" s="34">
        <v>1.1000000000000001</v>
      </c>
      <c r="AF324" s="34"/>
      <c r="AG324" s="47">
        <f t="shared" si="238"/>
        <v>0.73484999999999989</v>
      </c>
      <c r="AH324" s="47">
        <f t="shared" si="287"/>
        <v>0.56969999999999998</v>
      </c>
      <c r="AI324" s="47">
        <f t="shared" si="288"/>
        <v>0.43469999999999998</v>
      </c>
      <c r="AJ324" s="47">
        <f t="shared" si="241"/>
        <v>0.16740000000000002</v>
      </c>
      <c r="AK324" s="47">
        <f t="shared" si="239"/>
        <v>1.26</v>
      </c>
      <c r="AL324" s="47">
        <f t="shared" si="285"/>
        <v>0.72</v>
      </c>
      <c r="AM324" s="47">
        <f t="shared" si="278"/>
        <v>145.53000000000003</v>
      </c>
      <c r="AN324" s="47">
        <f t="shared" si="278"/>
        <v>64.8</v>
      </c>
      <c r="AO324" s="47">
        <f t="shared" si="278"/>
        <v>21.06</v>
      </c>
      <c r="AP324" s="47">
        <f t="shared" si="242"/>
        <v>2.79</v>
      </c>
      <c r="AQ324" s="47">
        <f t="shared" si="243"/>
        <v>3.42</v>
      </c>
      <c r="AR324" s="47">
        <f t="shared" si="244"/>
        <v>0.58499999999999996</v>
      </c>
      <c r="AS324" s="47">
        <f t="shared" si="245"/>
        <v>0</v>
      </c>
      <c r="AT324" s="47">
        <f t="shared" si="246"/>
        <v>0</v>
      </c>
      <c r="AU324" s="47">
        <f t="shared" si="247"/>
        <v>0</v>
      </c>
      <c r="AV324" s="47">
        <f t="shared" si="248"/>
        <v>24.57</v>
      </c>
      <c r="AW324" s="47">
        <f t="shared" si="249"/>
        <v>0</v>
      </c>
      <c r="AX324" s="47">
        <f t="shared" si="250"/>
        <v>0</v>
      </c>
      <c r="AY324" s="47">
        <f t="shared" si="251"/>
        <v>0</v>
      </c>
      <c r="AZ324" s="47">
        <f t="shared" si="252"/>
        <v>0</v>
      </c>
      <c r="BA324" s="47">
        <f t="shared" si="253"/>
        <v>0</v>
      </c>
      <c r="BB324" s="47">
        <f t="shared" si="254"/>
        <v>7.38</v>
      </c>
      <c r="BC324" s="47">
        <f t="shared" si="255"/>
        <v>1.575</v>
      </c>
      <c r="BD324" s="47">
        <f t="shared" si="256"/>
        <v>8.4599999999999991</v>
      </c>
      <c r="BE324" s="47">
        <f t="shared" si="257"/>
        <v>0</v>
      </c>
      <c r="BF324" s="47">
        <f t="shared" si="258"/>
        <v>0</v>
      </c>
      <c r="BG324" s="47">
        <f t="shared" si="259"/>
        <v>0</v>
      </c>
      <c r="BH324" s="47">
        <f t="shared" si="260"/>
        <v>0.67499999999999993</v>
      </c>
      <c r="BI324" s="47">
        <v>0</v>
      </c>
      <c r="BJ324" s="47">
        <f t="shared" si="261"/>
        <v>4.95</v>
      </c>
      <c r="BK324" s="22"/>
      <c r="BL324" s="47">
        <f t="shared" si="240"/>
        <v>1.26</v>
      </c>
      <c r="BM324" s="47">
        <v>0.75</v>
      </c>
      <c r="BN324" s="47">
        <f t="shared" si="289"/>
        <v>2.79</v>
      </c>
      <c r="BO324" s="47">
        <f t="shared" si="294"/>
        <v>7.38</v>
      </c>
      <c r="BP324" s="47">
        <f t="shared" si="296"/>
        <v>2.79</v>
      </c>
      <c r="BQ324" s="47">
        <f t="shared" si="295"/>
        <v>0.10791290500000002</v>
      </c>
      <c r="BR324" s="47">
        <f>AR324</f>
        <v>0.58499999999999996</v>
      </c>
      <c r="BS324" s="47">
        <v>9.3000000000000007</v>
      </c>
      <c r="BT324" s="47">
        <f t="shared" si="267"/>
        <v>0</v>
      </c>
      <c r="BU324" s="47">
        <f t="shared" si="269"/>
        <v>24.57</v>
      </c>
      <c r="BV324" s="47">
        <f t="shared" si="276"/>
        <v>0.67499999999999993</v>
      </c>
      <c r="BW324" s="47">
        <f t="shared" si="268"/>
        <v>1.575</v>
      </c>
      <c r="BX324" s="47">
        <f t="shared" si="292"/>
        <v>4.4332142857142864</v>
      </c>
      <c r="BY324" s="47">
        <f t="shared" si="262"/>
        <v>21.06</v>
      </c>
      <c r="BZ324" s="47">
        <f t="shared" si="279"/>
        <v>4.95</v>
      </c>
      <c r="CA324" s="47">
        <f t="shared" si="291"/>
        <v>7.1475491107392948</v>
      </c>
      <c r="CB324" s="47">
        <f t="shared" si="263"/>
        <v>9.3000000000000007</v>
      </c>
      <c r="CC324" s="47">
        <v>6.8000000000000005E-2</v>
      </c>
      <c r="CD324" s="47">
        <f t="shared" si="293"/>
        <v>8.4599999999999988E-3</v>
      </c>
      <c r="CE324" s="47">
        <v>0.01</v>
      </c>
      <c r="CF324" s="47">
        <f t="shared" si="264"/>
        <v>0</v>
      </c>
      <c r="CG324" s="47">
        <f t="shared" si="283"/>
        <v>2.9940119760479043</v>
      </c>
      <c r="CH324" s="47">
        <f t="shared" si="265"/>
        <v>7.6975322617160975</v>
      </c>
      <c r="CI324" s="46"/>
      <c r="CJ324" s="46"/>
      <c r="CK324" s="47">
        <f t="shared" si="271"/>
        <v>1.4852189524465664</v>
      </c>
      <c r="CL324" s="46"/>
      <c r="CM324" s="46">
        <f t="shared" si="272"/>
        <v>0.330048656099237</v>
      </c>
      <c r="CN324" s="22"/>
    </row>
    <row r="325" spans="1:92">
      <c r="A325" s="42">
        <v>1629</v>
      </c>
      <c r="B325" s="22"/>
      <c r="C325" s="34">
        <v>18.66</v>
      </c>
      <c r="D325" s="34">
        <v>31.33</v>
      </c>
      <c r="E325" s="47">
        <f t="shared" si="284"/>
        <v>17.90285714285714</v>
      </c>
      <c r="F325" s="34">
        <v>14.66</v>
      </c>
      <c r="G325" s="34">
        <v>10</v>
      </c>
      <c r="H325" s="34">
        <v>5.43</v>
      </c>
      <c r="I325" s="34">
        <v>0.62</v>
      </c>
      <c r="J325" s="34">
        <v>0.76</v>
      </c>
      <c r="K325" s="22"/>
      <c r="L325" s="22"/>
      <c r="M325" s="22"/>
      <c r="N325" s="22"/>
      <c r="O325" s="34">
        <v>5.46</v>
      </c>
      <c r="P325" s="22"/>
      <c r="Q325" s="22"/>
      <c r="R325" s="22"/>
      <c r="S325" s="22"/>
      <c r="T325" s="22"/>
      <c r="U325" s="34">
        <v>1.46</v>
      </c>
      <c r="V325" s="34">
        <v>0.35</v>
      </c>
      <c r="W325" s="34">
        <v>1.75</v>
      </c>
      <c r="X325" s="22"/>
      <c r="Y325" s="22"/>
      <c r="Z325" s="22"/>
      <c r="AA325" s="34">
        <v>0.15</v>
      </c>
      <c r="AB325" s="34">
        <v>32.340000000000003</v>
      </c>
      <c r="AC325" s="34">
        <v>14.4</v>
      </c>
      <c r="AD325" s="34">
        <v>4.68</v>
      </c>
      <c r="AE325" s="34">
        <v>1.1000000000000001</v>
      </c>
      <c r="AF325" s="34"/>
      <c r="AG325" s="47">
        <f t="shared" si="238"/>
        <v>0.8397</v>
      </c>
      <c r="AH325" s="47">
        <f t="shared" si="287"/>
        <v>0.65969999999999995</v>
      </c>
      <c r="AI325" s="47">
        <f t="shared" si="288"/>
        <v>0.45</v>
      </c>
      <c r="AJ325" s="47">
        <f t="shared" si="241"/>
        <v>0.24434999999999998</v>
      </c>
      <c r="AK325" s="47">
        <f t="shared" si="239"/>
        <v>1.4098499999999998</v>
      </c>
      <c r="AL325" s="47">
        <f t="shared" si="285"/>
        <v>0.80562857142857125</v>
      </c>
      <c r="AM325" s="47">
        <f t="shared" si="278"/>
        <v>145.53000000000003</v>
      </c>
      <c r="AN325" s="47">
        <f t="shared" si="278"/>
        <v>64.8</v>
      </c>
      <c r="AO325" s="47">
        <f t="shared" si="278"/>
        <v>21.06</v>
      </c>
      <c r="AP325" s="47">
        <f t="shared" si="242"/>
        <v>2.79</v>
      </c>
      <c r="AQ325" s="47">
        <f t="shared" si="243"/>
        <v>3.42</v>
      </c>
      <c r="AR325" s="47">
        <f t="shared" si="244"/>
        <v>0</v>
      </c>
      <c r="AS325" s="47">
        <f t="shared" si="245"/>
        <v>0</v>
      </c>
      <c r="AT325" s="47">
        <f t="shared" si="246"/>
        <v>0</v>
      </c>
      <c r="AU325" s="47">
        <f t="shared" si="247"/>
        <v>0</v>
      </c>
      <c r="AV325" s="47">
        <f t="shared" si="248"/>
        <v>24.57</v>
      </c>
      <c r="AW325" s="47">
        <f t="shared" si="249"/>
        <v>0</v>
      </c>
      <c r="AX325" s="47">
        <f t="shared" si="250"/>
        <v>0</v>
      </c>
      <c r="AY325" s="47">
        <f t="shared" si="251"/>
        <v>0</v>
      </c>
      <c r="AZ325" s="47">
        <f t="shared" si="252"/>
        <v>0</v>
      </c>
      <c r="BA325" s="47">
        <f t="shared" si="253"/>
        <v>0</v>
      </c>
      <c r="BB325" s="47">
        <f t="shared" si="254"/>
        <v>6.57</v>
      </c>
      <c r="BC325" s="47">
        <f t="shared" si="255"/>
        <v>1.575</v>
      </c>
      <c r="BD325" s="47">
        <f t="shared" si="256"/>
        <v>7.875</v>
      </c>
      <c r="BE325" s="47">
        <f t="shared" si="257"/>
        <v>0</v>
      </c>
      <c r="BF325" s="47">
        <f t="shared" si="258"/>
        <v>0</v>
      </c>
      <c r="BG325" s="47">
        <f t="shared" si="259"/>
        <v>0</v>
      </c>
      <c r="BH325" s="47">
        <f t="shared" si="260"/>
        <v>0.67499999999999993</v>
      </c>
      <c r="BI325" s="47">
        <v>0</v>
      </c>
      <c r="BJ325" s="47">
        <f t="shared" si="261"/>
        <v>4.95</v>
      </c>
      <c r="BK325" s="22"/>
      <c r="BL325" s="47">
        <f t="shared" si="240"/>
        <v>1.4098499999999998</v>
      </c>
      <c r="BM325" s="47">
        <v>0.75</v>
      </c>
      <c r="BN325" s="47">
        <f t="shared" si="289"/>
        <v>2.79</v>
      </c>
      <c r="BO325" s="47">
        <f t="shared" si="294"/>
        <v>6.57</v>
      </c>
      <c r="BP325" s="47">
        <f t="shared" si="296"/>
        <v>2.79</v>
      </c>
      <c r="BQ325" s="47">
        <f t="shared" si="295"/>
        <v>0.10933548600000001</v>
      </c>
      <c r="BR325" s="47">
        <v>0.62</v>
      </c>
      <c r="BS325" s="47">
        <v>9.3000000000000007</v>
      </c>
      <c r="BT325" s="47">
        <f t="shared" si="267"/>
        <v>0</v>
      </c>
      <c r="BU325" s="47">
        <f t="shared" si="269"/>
        <v>24.57</v>
      </c>
      <c r="BV325" s="47">
        <f t="shared" si="276"/>
        <v>0.67499999999999993</v>
      </c>
      <c r="BW325" s="47">
        <f t="shared" si="268"/>
        <v>1.575</v>
      </c>
      <c r="BX325" s="47">
        <f t="shared" si="292"/>
        <v>4.4478571428571438</v>
      </c>
      <c r="BY325" s="47">
        <f t="shared" si="262"/>
        <v>21.06</v>
      </c>
      <c r="BZ325" s="47">
        <f t="shared" si="279"/>
        <v>4.95</v>
      </c>
      <c r="CA325" s="47">
        <f t="shared" si="291"/>
        <v>7.1872095184978617</v>
      </c>
      <c r="CB325" s="47">
        <f t="shared" si="263"/>
        <v>9.3000000000000007</v>
      </c>
      <c r="CC325" s="47">
        <v>6.8000000000000005E-2</v>
      </c>
      <c r="CD325" s="47">
        <f t="shared" si="293"/>
        <v>7.8750000000000001E-3</v>
      </c>
      <c r="CE325" s="47">
        <v>0.01</v>
      </c>
      <c r="CF325" s="47">
        <f t="shared" si="264"/>
        <v>0</v>
      </c>
      <c r="CG325" s="47">
        <f t="shared" si="283"/>
        <v>2.9940119760479043</v>
      </c>
      <c r="CH325" s="47">
        <f t="shared" si="265"/>
        <v>7.6975322617160975</v>
      </c>
      <c r="CI325" s="46"/>
      <c r="CJ325" s="46"/>
      <c r="CK325" s="47">
        <f t="shared" si="271"/>
        <v>1.5413190530330223</v>
      </c>
      <c r="CL325" s="46"/>
      <c r="CM325" s="46">
        <f t="shared" si="272"/>
        <v>0.34251534511844939</v>
      </c>
      <c r="CN325" s="22"/>
    </row>
    <row r="326" spans="1:92">
      <c r="A326" s="42">
        <v>1630</v>
      </c>
      <c r="B326" s="22"/>
      <c r="C326" s="34">
        <v>18.329999999999998</v>
      </c>
      <c r="D326" s="34">
        <v>29</v>
      </c>
      <c r="E326" s="47">
        <f t="shared" si="284"/>
        <v>16.571428571428573</v>
      </c>
      <c r="F326" s="34">
        <v>15</v>
      </c>
      <c r="G326" s="34">
        <v>11.66</v>
      </c>
      <c r="H326" s="34">
        <v>7.14</v>
      </c>
      <c r="I326" s="34">
        <v>0.62</v>
      </c>
      <c r="J326" s="34">
        <v>0.76</v>
      </c>
      <c r="K326" s="34">
        <v>0.16</v>
      </c>
      <c r="L326" s="22"/>
      <c r="M326" s="22"/>
      <c r="N326" s="22"/>
      <c r="O326" s="34">
        <v>5.46</v>
      </c>
      <c r="P326" s="22"/>
      <c r="Q326" s="22"/>
      <c r="R326" s="22"/>
      <c r="S326" s="22"/>
      <c r="T326" s="22"/>
      <c r="U326" s="34">
        <v>1.64</v>
      </c>
      <c r="V326" s="34">
        <v>0.35</v>
      </c>
      <c r="W326" s="22"/>
      <c r="X326" s="22"/>
      <c r="Y326" s="22"/>
      <c r="Z326" s="22"/>
      <c r="AA326" s="34">
        <v>0.15</v>
      </c>
      <c r="AB326" s="34">
        <v>32.340000000000003</v>
      </c>
      <c r="AC326" s="34">
        <v>14.4</v>
      </c>
      <c r="AD326" s="34">
        <v>4.68</v>
      </c>
      <c r="AE326" s="34">
        <v>1.1000000000000001</v>
      </c>
      <c r="AF326" s="34"/>
      <c r="AG326" s="47">
        <f t="shared" ref="AG326:AG389" si="297">4.5*C326/100</f>
        <v>0.82484999999999986</v>
      </c>
      <c r="AH326" s="47">
        <f t="shared" si="287"/>
        <v>0.67500000000000004</v>
      </c>
      <c r="AI326" s="47">
        <f t="shared" si="288"/>
        <v>0.52469999999999994</v>
      </c>
      <c r="AJ326" s="47">
        <f t="shared" si="241"/>
        <v>0.32129999999999997</v>
      </c>
      <c r="AK326" s="47">
        <f t="shared" ref="AK326:AK389" si="298">4.5*D326/100</f>
        <v>1.3049999999999999</v>
      </c>
      <c r="AL326" s="47">
        <f t="shared" si="285"/>
        <v>0.74571428571428588</v>
      </c>
      <c r="AM326" s="47">
        <f t="shared" si="278"/>
        <v>145.53000000000003</v>
      </c>
      <c r="AN326" s="47">
        <f t="shared" si="278"/>
        <v>64.8</v>
      </c>
      <c r="AO326" s="47">
        <f t="shared" si="278"/>
        <v>21.06</v>
      </c>
      <c r="AP326" s="47">
        <f t="shared" si="242"/>
        <v>2.79</v>
      </c>
      <c r="AQ326" s="47">
        <f t="shared" si="243"/>
        <v>3.42</v>
      </c>
      <c r="AR326" s="47">
        <f t="shared" si="244"/>
        <v>0.72</v>
      </c>
      <c r="AS326" s="47">
        <f t="shared" si="245"/>
        <v>0</v>
      </c>
      <c r="AT326" s="47">
        <f t="shared" si="246"/>
        <v>0</v>
      </c>
      <c r="AU326" s="47">
        <f t="shared" si="247"/>
        <v>0</v>
      </c>
      <c r="AV326" s="47">
        <f t="shared" si="248"/>
        <v>24.57</v>
      </c>
      <c r="AW326" s="47">
        <f t="shared" si="249"/>
        <v>0</v>
      </c>
      <c r="AX326" s="47">
        <f t="shared" si="250"/>
        <v>0</v>
      </c>
      <c r="AY326" s="47">
        <f t="shared" si="251"/>
        <v>0</v>
      </c>
      <c r="AZ326" s="47">
        <f t="shared" si="252"/>
        <v>0</v>
      </c>
      <c r="BA326" s="47">
        <f t="shared" si="253"/>
        <v>0</v>
      </c>
      <c r="BB326" s="47">
        <f t="shared" si="254"/>
        <v>7.38</v>
      </c>
      <c r="BC326" s="47">
        <f t="shared" si="255"/>
        <v>1.575</v>
      </c>
      <c r="BD326" s="47">
        <f t="shared" si="256"/>
        <v>0</v>
      </c>
      <c r="BE326" s="47">
        <f t="shared" si="257"/>
        <v>0</v>
      </c>
      <c r="BF326" s="47">
        <f t="shared" si="258"/>
        <v>0</v>
      </c>
      <c r="BG326" s="47">
        <f t="shared" si="259"/>
        <v>0</v>
      </c>
      <c r="BH326" s="47">
        <f t="shared" si="260"/>
        <v>0.67499999999999993</v>
      </c>
      <c r="BI326" s="47">
        <v>0</v>
      </c>
      <c r="BJ326" s="47">
        <f t="shared" si="261"/>
        <v>4.95</v>
      </c>
      <c r="BK326" s="22"/>
      <c r="BL326" s="47">
        <f t="shared" ref="BL326:BL389" si="299">AK326</f>
        <v>1.3049999999999999</v>
      </c>
      <c r="BM326" s="47">
        <v>0.75</v>
      </c>
      <c r="BN326" s="47">
        <f t="shared" si="289"/>
        <v>2.79</v>
      </c>
      <c r="BO326" s="47">
        <f t="shared" si="294"/>
        <v>7.38</v>
      </c>
      <c r="BP326" s="47">
        <f t="shared" si="296"/>
        <v>2.79</v>
      </c>
      <c r="BQ326" s="47">
        <f t="shared" si="295"/>
        <v>0.11075806700000002</v>
      </c>
      <c r="BR326" s="47">
        <f>AR326</f>
        <v>0.72</v>
      </c>
      <c r="BS326" s="47">
        <v>9.3000000000000007</v>
      </c>
      <c r="BT326" s="47">
        <f t="shared" si="267"/>
        <v>0</v>
      </c>
      <c r="BU326" s="47">
        <f t="shared" si="269"/>
        <v>24.57</v>
      </c>
      <c r="BV326" s="47">
        <f t="shared" si="276"/>
        <v>0.67499999999999993</v>
      </c>
      <c r="BW326" s="47">
        <f t="shared" si="268"/>
        <v>1.575</v>
      </c>
      <c r="BX326" s="47">
        <f t="shared" si="292"/>
        <v>4.4625000000000004</v>
      </c>
      <c r="BY326" s="47">
        <f t="shared" si="262"/>
        <v>21.06</v>
      </c>
      <c r="BZ326" s="47">
        <f t="shared" si="279"/>
        <v>4.95</v>
      </c>
      <c r="CA326" s="47">
        <f t="shared" si="291"/>
        <v>7.2268699262564295</v>
      </c>
      <c r="CB326" s="47">
        <f t="shared" si="263"/>
        <v>9.3000000000000007</v>
      </c>
      <c r="CC326" s="47">
        <v>6.8000000000000005E-2</v>
      </c>
      <c r="CD326" s="47">
        <v>0.01</v>
      </c>
      <c r="CE326" s="47">
        <v>0.01</v>
      </c>
      <c r="CF326" s="47">
        <f t="shared" si="264"/>
        <v>0</v>
      </c>
      <c r="CG326" s="47">
        <f t="shared" si="283"/>
        <v>2.9940119760479043</v>
      </c>
      <c r="CH326" s="47">
        <f t="shared" si="265"/>
        <v>7.6975322617160975</v>
      </c>
      <c r="CI326" s="46"/>
      <c r="CJ326" s="46"/>
      <c r="CK326" s="47">
        <f t="shared" si="271"/>
        <v>1.505995888980737</v>
      </c>
      <c r="CL326" s="46"/>
      <c r="CM326" s="46">
        <f t="shared" si="272"/>
        <v>0.33466575310683044</v>
      </c>
      <c r="CN326" s="22"/>
    </row>
    <row r="327" spans="1:92">
      <c r="A327" s="42">
        <v>1631</v>
      </c>
      <c r="B327" s="22"/>
      <c r="C327" s="34">
        <v>15</v>
      </c>
      <c r="D327" s="34">
        <v>24.5</v>
      </c>
      <c r="E327" s="47">
        <f t="shared" si="284"/>
        <v>14</v>
      </c>
      <c r="F327" s="34">
        <v>10.33</v>
      </c>
      <c r="G327" s="34">
        <v>8.66</v>
      </c>
      <c r="H327" s="34">
        <v>6</v>
      </c>
      <c r="I327" s="34">
        <v>0.62</v>
      </c>
      <c r="J327" s="34">
        <v>0.76</v>
      </c>
      <c r="K327" s="34">
        <v>0.13</v>
      </c>
      <c r="L327" s="22"/>
      <c r="M327" s="22"/>
      <c r="N327" s="22"/>
      <c r="O327" s="34">
        <v>5.46</v>
      </c>
      <c r="P327" s="22"/>
      <c r="Q327" s="22"/>
      <c r="R327" s="22"/>
      <c r="S327" s="22"/>
      <c r="T327" s="22"/>
      <c r="U327" s="34">
        <v>1.23</v>
      </c>
      <c r="V327" s="34">
        <v>0.35</v>
      </c>
      <c r="W327" s="22"/>
      <c r="X327" s="22"/>
      <c r="Y327" s="22"/>
      <c r="Z327" s="34">
        <v>1.56</v>
      </c>
      <c r="AA327" s="34">
        <v>0.15</v>
      </c>
      <c r="AB327" s="34">
        <v>32.340000000000003</v>
      </c>
      <c r="AC327" s="34">
        <v>14.4</v>
      </c>
      <c r="AD327" s="34">
        <v>4.68</v>
      </c>
      <c r="AE327" s="34">
        <v>1.1000000000000001</v>
      </c>
      <c r="AF327" s="34"/>
      <c r="AG327" s="47">
        <f t="shared" si="297"/>
        <v>0.67500000000000004</v>
      </c>
      <c r="AH327" s="47">
        <f t="shared" si="287"/>
        <v>0.46484999999999999</v>
      </c>
      <c r="AI327" s="47">
        <f t="shared" si="288"/>
        <v>0.38969999999999999</v>
      </c>
      <c r="AJ327" s="47">
        <f t="shared" si="241"/>
        <v>0.27</v>
      </c>
      <c r="AK327" s="47">
        <f t="shared" si="298"/>
        <v>1.1025</v>
      </c>
      <c r="AL327" s="47">
        <f t="shared" si="285"/>
        <v>0.63</v>
      </c>
      <c r="AM327" s="47">
        <f t="shared" si="278"/>
        <v>145.53000000000003</v>
      </c>
      <c r="AN327" s="47">
        <f t="shared" si="278"/>
        <v>64.8</v>
      </c>
      <c r="AO327" s="47">
        <f t="shared" si="278"/>
        <v>21.06</v>
      </c>
      <c r="AP327" s="47">
        <f t="shared" si="242"/>
        <v>2.79</v>
      </c>
      <c r="AQ327" s="47">
        <f t="shared" si="243"/>
        <v>3.42</v>
      </c>
      <c r="AR327" s="47">
        <f t="shared" si="244"/>
        <v>0.58499999999999996</v>
      </c>
      <c r="AS327" s="47">
        <f t="shared" si="245"/>
        <v>0</v>
      </c>
      <c r="AT327" s="47">
        <f t="shared" si="246"/>
        <v>0</v>
      </c>
      <c r="AU327" s="47">
        <f t="shared" si="247"/>
        <v>0</v>
      </c>
      <c r="AV327" s="47">
        <f t="shared" si="248"/>
        <v>24.57</v>
      </c>
      <c r="AW327" s="47">
        <f t="shared" si="249"/>
        <v>0</v>
      </c>
      <c r="AX327" s="47">
        <f t="shared" si="250"/>
        <v>0</v>
      </c>
      <c r="AY327" s="47">
        <f t="shared" si="251"/>
        <v>0</v>
      </c>
      <c r="AZ327" s="47">
        <f t="shared" si="252"/>
        <v>0</v>
      </c>
      <c r="BA327" s="47">
        <f t="shared" si="253"/>
        <v>0</v>
      </c>
      <c r="BB327" s="47">
        <f t="shared" si="254"/>
        <v>5.5350000000000001</v>
      </c>
      <c r="BC327" s="47">
        <f t="shared" si="255"/>
        <v>1.575</v>
      </c>
      <c r="BD327" s="47">
        <f t="shared" si="256"/>
        <v>0</v>
      </c>
      <c r="BE327" s="47">
        <f t="shared" si="257"/>
        <v>0</v>
      </c>
      <c r="BF327" s="47">
        <f t="shared" si="258"/>
        <v>0</v>
      </c>
      <c r="BG327" s="47">
        <f t="shared" si="259"/>
        <v>7.0199999999999999E-2</v>
      </c>
      <c r="BH327" s="47">
        <f t="shared" si="260"/>
        <v>0.67499999999999993</v>
      </c>
      <c r="BI327" s="47">
        <v>0</v>
      </c>
      <c r="BJ327" s="47">
        <f t="shared" si="261"/>
        <v>4.95</v>
      </c>
      <c r="BK327" s="22"/>
      <c r="BL327" s="47">
        <f t="shared" si="299"/>
        <v>1.1025</v>
      </c>
      <c r="BM327" s="47">
        <v>0.75</v>
      </c>
      <c r="BN327" s="47">
        <f t="shared" si="289"/>
        <v>2.79</v>
      </c>
      <c r="BO327" s="47">
        <f t="shared" si="294"/>
        <v>5.5350000000000001</v>
      </c>
      <c r="BP327" s="47">
        <f t="shared" si="296"/>
        <v>2.79</v>
      </c>
      <c r="BQ327" s="47">
        <f t="shared" si="295"/>
        <v>0.11218064800000002</v>
      </c>
      <c r="BR327" s="47">
        <f>AR327</f>
        <v>0.58499999999999996</v>
      </c>
      <c r="BS327" s="47">
        <v>9.3000000000000007</v>
      </c>
      <c r="BT327" s="47">
        <f t="shared" si="267"/>
        <v>0</v>
      </c>
      <c r="BU327" s="47">
        <f t="shared" si="269"/>
        <v>24.57</v>
      </c>
      <c r="BV327" s="47">
        <f t="shared" si="276"/>
        <v>0.67499999999999993</v>
      </c>
      <c r="BW327" s="47">
        <f t="shared" si="268"/>
        <v>1.575</v>
      </c>
      <c r="BX327" s="47">
        <f t="shared" si="292"/>
        <v>4.4771428571428578</v>
      </c>
      <c r="BY327" s="47">
        <f t="shared" si="262"/>
        <v>21.06</v>
      </c>
      <c r="BZ327" s="47">
        <f t="shared" si="279"/>
        <v>4.95</v>
      </c>
      <c r="CA327" s="47">
        <f t="shared" si="291"/>
        <v>7.2665303340149965</v>
      </c>
      <c r="CB327" s="47">
        <f t="shared" si="263"/>
        <v>9.3000000000000007</v>
      </c>
      <c r="CC327" s="47">
        <f>BG327</f>
        <v>7.0199999999999999E-2</v>
      </c>
      <c r="CD327" s="47">
        <v>0.01</v>
      </c>
      <c r="CE327" s="47">
        <v>0.01</v>
      </c>
      <c r="CF327" s="47">
        <f t="shared" si="264"/>
        <v>0</v>
      </c>
      <c r="CG327" s="47">
        <f t="shared" si="283"/>
        <v>2.9940119760479043</v>
      </c>
      <c r="CH327" s="47">
        <f t="shared" si="265"/>
        <v>7.946570070183383</v>
      </c>
      <c r="CI327" s="46"/>
      <c r="CJ327" s="46"/>
      <c r="CK327" s="47">
        <f t="shared" si="271"/>
        <v>1.3945618701289579</v>
      </c>
      <c r="CL327" s="46"/>
      <c r="CM327" s="46">
        <f t="shared" si="272"/>
        <v>0.30990263780643512</v>
      </c>
      <c r="CN327" s="22"/>
    </row>
    <row r="328" spans="1:92">
      <c r="A328" s="42">
        <v>1632</v>
      </c>
      <c r="B328" s="22"/>
      <c r="C328" s="34">
        <v>12</v>
      </c>
      <c r="D328" s="34">
        <v>20</v>
      </c>
      <c r="E328" s="47">
        <f t="shared" si="284"/>
        <v>11.428571428571429</v>
      </c>
      <c r="F328" s="34">
        <v>8.33</v>
      </c>
      <c r="G328" s="34">
        <v>7</v>
      </c>
      <c r="H328" s="34">
        <v>6</v>
      </c>
      <c r="I328" s="34">
        <v>0.62</v>
      </c>
      <c r="J328" s="34">
        <v>0.76</v>
      </c>
      <c r="K328" s="22"/>
      <c r="L328" s="22"/>
      <c r="M328" s="22"/>
      <c r="N328" s="22"/>
      <c r="O328" s="34">
        <v>5.46</v>
      </c>
      <c r="P328" s="22"/>
      <c r="Q328" s="22"/>
      <c r="R328" s="22"/>
      <c r="S328" s="22"/>
      <c r="T328" s="22"/>
      <c r="U328" s="22"/>
      <c r="V328" s="34">
        <v>0.35</v>
      </c>
      <c r="W328" s="22"/>
      <c r="X328" s="22"/>
      <c r="Y328" s="22"/>
      <c r="Z328" s="34">
        <v>1.65</v>
      </c>
      <c r="AA328" s="34">
        <v>0.15</v>
      </c>
      <c r="AB328" s="34">
        <v>32.340000000000003</v>
      </c>
      <c r="AC328" s="34">
        <v>14.4</v>
      </c>
      <c r="AD328" s="34">
        <v>4.68</v>
      </c>
      <c r="AE328" s="34">
        <v>1.1000000000000001</v>
      </c>
      <c r="AF328" s="34"/>
      <c r="AG328" s="47">
        <f t="shared" si="297"/>
        <v>0.54</v>
      </c>
      <c r="AH328" s="47">
        <f t="shared" si="287"/>
        <v>0.37485000000000002</v>
      </c>
      <c r="AI328" s="47">
        <f t="shared" si="288"/>
        <v>0.315</v>
      </c>
      <c r="AJ328" s="47">
        <f t="shared" si="241"/>
        <v>0.27</v>
      </c>
      <c r="AK328" s="47">
        <f t="shared" si="298"/>
        <v>0.9</v>
      </c>
      <c r="AL328" s="47">
        <f t="shared" si="285"/>
        <v>0.51428571428571435</v>
      </c>
      <c r="AM328" s="47">
        <f t="shared" si="278"/>
        <v>145.53000000000003</v>
      </c>
      <c r="AN328" s="47">
        <f t="shared" si="278"/>
        <v>64.8</v>
      </c>
      <c r="AO328" s="47">
        <f t="shared" si="278"/>
        <v>21.06</v>
      </c>
      <c r="AP328" s="47">
        <f t="shared" si="242"/>
        <v>2.79</v>
      </c>
      <c r="AQ328" s="47">
        <f t="shared" si="243"/>
        <v>3.42</v>
      </c>
      <c r="AR328" s="47">
        <f t="shared" si="244"/>
        <v>0</v>
      </c>
      <c r="AS328" s="47">
        <f t="shared" si="245"/>
        <v>0</v>
      </c>
      <c r="AT328" s="47">
        <f t="shared" si="246"/>
        <v>0</v>
      </c>
      <c r="AU328" s="47">
        <f t="shared" si="247"/>
        <v>0</v>
      </c>
      <c r="AV328" s="47">
        <f t="shared" si="248"/>
        <v>24.57</v>
      </c>
      <c r="AW328" s="47">
        <f t="shared" si="249"/>
        <v>0</v>
      </c>
      <c r="AX328" s="47">
        <f t="shared" si="250"/>
        <v>0</v>
      </c>
      <c r="AY328" s="47">
        <f t="shared" si="251"/>
        <v>0</v>
      </c>
      <c r="AZ328" s="47">
        <f t="shared" si="252"/>
        <v>0</v>
      </c>
      <c r="BA328" s="47">
        <f t="shared" si="253"/>
        <v>0</v>
      </c>
      <c r="BB328" s="47">
        <f t="shared" si="254"/>
        <v>0</v>
      </c>
      <c r="BC328" s="47">
        <f t="shared" si="255"/>
        <v>1.575</v>
      </c>
      <c r="BD328" s="47">
        <f t="shared" si="256"/>
        <v>0</v>
      </c>
      <c r="BE328" s="47">
        <f t="shared" si="257"/>
        <v>0</v>
      </c>
      <c r="BF328" s="47">
        <f t="shared" si="258"/>
        <v>0</v>
      </c>
      <c r="BG328" s="47">
        <f t="shared" si="259"/>
        <v>7.4249999999999997E-2</v>
      </c>
      <c r="BH328" s="47">
        <f t="shared" si="260"/>
        <v>0.67499999999999993</v>
      </c>
      <c r="BI328" s="47">
        <v>0</v>
      </c>
      <c r="BJ328" s="47">
        <f t="shared" si="261"/>
        <v>4.95</v>
      </c>
      <c r="BK328" s="22"/>
      <c r="BL328" s="47">
        <f t="shared" si="299"/>
        <v>0.9</v>
      </c>
      <c r="BM328" s="47">
        <v>0.75</v>
      </c>
      <c r="BN328" s="47">
        <f t="shared" si="289"/>
        <v>2.79</v>
      </c>
      <c r="BO328" s="47">
        <v>6.4</v>
      </c>
      <c r="BP328" s="47">
        <f t="shared" si="296"/>
        <v>2.79</v>
      </c>
      <c r="BQ328" s="47">
        <f t="shared" si="295"/>
        <v>0.11360322900000001</v>
      </c>
      <c r="BR328" s="47">
        <v>0.8</v>
      </c>
      <c r="BS328" s="47">
        <v>9.3000000000000007</v>
      </c>
      <c r="BT328" s="47">
        <f t="shared" si="267"/>
        <v>0</v>
      </c>
      <c r="BU328" s="47">
        <f t="shared" si="269"/>
        <v>24.57</v>
      </c>
      <c r="BV328" s="47">
        <f t="shared" si="276"/>
        <v>0.67499999999999993</v>
      </c>
      <c r="BW328" s="47">
        <f t="shared" si="268"/>
        <v>1.575</v>
      </c>
      <c r="BX328" s="47">
        <f t="shared" si="292"/>
        <v>4.4917857142857152</v>
      </c>
      <c r="BY328" s="47">
        <f t="shared" si="262"/>
        <v>21.06</v>
      </c>
      <c r="BZ328" s="47">
        <f t="shared" si="279"/>
        <v>4.95</v>
      </c>
      <c r="CA328" s="47">
        <f t="shared" si="291"/>
        <v>7.3061907417735634</v>
      </c>
      <c r="CB328" s="47">
        <f t="shared" si="263"/>
        <v>9.3000000000000007</v>
      </c>
      <c r="CC328" s="47">
        <f>BG328</f>
        <v>7.4249999999999997E-2</v>
      </c>
      <c r="CD328" s="47">
        <v>0.01</v>
      </c>
      <c r="CE328" s="47">
        <v>0.01</v>
      </c>
      <c r="CF328" s="47">
        <f t="shared" si="264"/>
        <v>0</v>
      </c>
      <c r="CG328" s="47">
        <f t="shared" si="283"/>
        <v>2.9940119760479043</v>
      </c>
      <c r="CH328" s="47">
        <f t="shared" si="265"/>
        <v>8.4050260357708861</v>
      </c>
      <c r="CI328" s="46"/>
      <c r="CJ328" s="46"/>
      <c r="CK328" s="47">
        <f t="shared" si="271"/>
        <v>1.3170927628092906</v>
      </c>
      <c r="CL328" s="46"/>
      <c r="CM328" s="46">
        <f t="shared" si="272"/>
        <v>0.29268728062428678</v>
      </c>
      <c r="CN328" s="22"/>
    </row>
    <row r="329" spans="1:92">
      <c r="A329" s="42">
        <v>1633</v>
      </c>
      <c r="B329" s="22"/>
      <c r="C329" s="34">
        <v>13.66</v>
      </c>
      <c r="D329" s="34">
        <v>21.5</v>
      </c>
      <c r="E329" s="47">
        <f t="shared" si="284"/>
        <v>12.285714285714286</v>
      </c>
      <c r="F329" s="34">
        <v>10.66</v>
      </c>
      <c r="G329" s="34">
        <v>8</v>
      </c>
      <c r="H329" s="34">
        <v>3.99</v>
      </c>
      <c r="I329" s="34">
        <v>0.62</v>
      </c>
      <c r="J329" s="34">
        <v>0.76</v>
      </c>
      <c r="K329" s="22"/>
      <c r="L329" s="34">
        <v>0.74</v>
      </c>
      <c r="M329" s="34">
        <v>13.32</v>
      </c>
      <c r="N329" s="22"/>
      <c r="O329" s="34">
        <v>5.46</v>
      </c>
      <c r="P329" s="22"/>
      <c r="Q329" s="22"/>
      <c r="R329" s="34">
        <v>1.5</v>
      </c>
      <c r="S329" s="22"/>
      <c r="T329" s="22"/>
      <c r="U329" s="22"/>
      <c r="V329" s="34">
        <v>0.35</v>
      </c>
      <c r="W329" s="22"/>
      <c r="X329" s="22"/>
      <c r="Y329" s="22"/>
      <c r="Z329" s="22"/>
      <c r="AA329" s="34">
        <v>0.15</v>
      </c>
      <c r="AB329" s="34">
        <v>32.340000000000003</v>
      </c>
      <c r="AC329" s="34">
        <v>14.4</v>
      </c>
      <c r="AD329" s="34">
        <v>4.68</v>
      </c>
      <c r="AE329" s="34">
        <v>1.1000000000000001</v>
      </c>
      <c r="AF329" s="34"/>
      <c r="AG329" s="47">
        <f t="shared" si="297"/>
        <v>0.61470000000000002</v>
      </c>
      <c r="AH329" s="47">
        <f t="shared" si="287"/>
        <v>0.47970000000000002</v>
      </c>
      <c r="AI329" s="47">
        <f t="shared" si="288"/>
        <v>0.36</v>
      </c>
      <c r="AJ329" s="47">
        <f t="shared" ref="AJ329:AJ392" si="300">4.5*H329/100</f>
        <v>0.17955000000000002</v>
      </c>
      <c r="AK329" s="47">
        <f t="shared" si="298"/>
        <v>0.96750000000000003</v>
      </c>
      <c r="AL329" s="47">
        <f t="shared" si="285"/>
        <v>0.55285714285714294</v>
      </c>
      <c r="AM329" s="47">
        <f t="shared" si="278"/>
        <v>145.53000000000003</v>
      </c>
      <c r="AN329" s="47">
        <f t="shared" si="278"/>
        <v>64.8</v>
      </c>
      <c r="AO329" s="47">
        <f t="shared" si="278"/>
        <v>21.06</v>
      </c>
      <c r="AP329" s="47">
        <f t="shared" ref="AP329:AP392" si="301">4.5*I329</f>
        <v>2.79</v>
      </c>
      <c r="AQ329" s="47">
        <f t="shared" ref="AQ329:AQ392" si="302">4.5*J329</f>
        <v>3.42</v>
      </c>
      <c r="AR329" s="47">
        <f t="shared" ref="AR329:AR392" si="303">4.5*K329</f>
        <v>0</v>
      </c>
      <c r="AS329" s="47">
        <f t="shared" ref="AS329:AS392" si="304">4.5*L329</f>
        <v>3.33</v>
      </c>
      <c r="AT329" s="47">
        <f t="shared" ref="AT329:AT392" si="305">4.5*M329/100</f>
        <v>0.59939999999999993</v>
      </c>
      <c r="AU329" s="47">
        <f t="shared" ref="AU329:AU392" si="306">4.5*N329</f>
        <v>0</v>
      </c>
      <c r="AV329" s="47">
        <f t="shared" ref="AV329:AV392" si="307">4.5*O329</f>
        <v>24.57</v>
      </c>
      <c r="AW329" s="47">
        <f t="shared" ref="AW329:AW392" si="308">4.5*P329/0.96</f>
        <v>0</v>
      </c>
      <c r="AX329" s="47">
        <f t="shared" ref="AX329:AX392" si="309">4.5*Q329</f>
        <v>0</v>
      </c>
      <c r="AY329" s="47">
        <f t="shared" ref="AY329:AY392" si="310">4.5*CI329</f>
        <v>0</v>
      </c>
      <c r="AZ329" s="47">
        <f t="shared" ref="AZ329:AZ392" si="311">4.5*S329</f>
        <v>0</v>
      </c>
      <c r="BA329" s="47">
        <f t="shared" ref="BA329:BA392" si="312">4.5*T329/100</f>
        <v>0</v>
      </c>
      <c r="BB329" s="47">
        <f t="shared" ref="BB329:BB392" si="313">4.5*U329</f>
        <v>0</v>
      </c>
      <c r="BC329" s="47">
        <f t="shared" ref="BC329:BC392" si="314">4.5*V329</f>
        <v>1.575</v>
      </c>
      <c r="BD329" s="47">
        <f t="shared" ref="BD329:BD392" si="315">4.5*W329</f>
        <v>0</v>
      </c>
      <c r="BE329" s="47">
        <f t="shared" ref="BE329:BE392" si="316">4.5*X329</f>
        <v>0</v>
      </c>
      <c r="BF329" s="47">
        <f t="shared" ref="BF329:BF392" si="317">4.5*Y329/100</f>
        <v>0</v>
      </c>
      <c r="BG329" s="47">
        <f t="shared" ref="BG329:BG392" si="318">4.5*Z329/100</f>
        <v>0</v>
      </c>
      <c r="BH329" s="47">
        <f t="shared" ref="BH329:BH392" si="319">4.5*AA329</f>
        <v>0.67499999999999993</v>
      </c>
      <c r="BI329" s="47">
        <v>0</v>
      </c>
      <c r="BJ329" s="47">
        <f t="shared" ref="BJ329:BJ392" si="320">4.5*AE329</f>
        <v>4.95</v>
      </c>
      <c r="BK329" s="22"/>
      <c r="BL329" s="47">
        <f t="shared" si="299"/>
        <v>0.96750000000000003</v>
      </c>
      <c r="BM329" s="47">
        <f>AT329</f>
        <v>0.59939999999999993</v>
      </c>
      <c r="BN329" s="47">
        <f t="shared" si="289"/>
        <v>2.79</v>
      </c>
      <c r="BO329" s="47">
        <v>6.4</v>
      </c>
      <c r="BP329" s="47">
        <f t="shared" si="296"/>
        <v>2.79</v>
      </c>
      <c r="BQ329" s="47">
        <f t="shared" si="295"/>
        <v>0.11502581000000002</v>
      </c>
      <c r="BR329" s="47">
        <v>0.8</v>
      </c>
      <c r="BS329" s="47">
        <v>9.3000000000000007</v>
      </c>
      <c r="BT329" s="47">
        <f t="shared" si="267"/>
        <v>3.33</v>
      </c>
      <c r="BU329" s="47">
        <f t="shared" si="269"/>
        <v>24.57</v>
      </c>
      <c r="BV329" s="47">
        <f t="shared" si="276"/>
        <v>0.67499999999999993</v>
      </c>
      <c r="BW329" s="47">
        <f t="shared" si="268"/>
        <v>1.575</v>
      </c>
      <c r="BX329" s="47">
        <f t="shared" si="292"/>
        <v>4.5064285714285717</v>
      </c>
      <c r="BY329" s="47">
        <f t="shared" ref="BY329:BY392" si="321">AO329</f>
        <v>21.06</v>
      </c>
      <c r="BZ329" s="47">
        <f t="shared" si="279"/>
        <v>4.95</v>
      </c>
      <c r="CA329" s="47">
        <f t="shared" si="291"/>
        <v>7.3458511495321313</v>
      </c>
      <c r="CB329" s="47">
        <f t="shared" ref="CB329:CB392" si="322">BS329</f>
        <v>9.3000000000000007</v>
      </c>
      <c r="CC329" s="47">
        <f t="shared" ref="CC329:CC373" si="323">CC$328+(A329-1632)*(CC$374-CC$328)/46</f>
        <v>7.2958695652173916E-2</v>
      </c>
      <c r="CD329" s="47">
        <v>0.01</v>
      </c>
      <c r="CE329" s="47">
        <v>0.01</v>
      </c>
      <c r="CF329" s="47">
        <f t="shared" ref="CF329:CF392" si="324">BF329</f>
        <v>0</v>
      </c>
      <c r="CG329" s="47">
        <f t="shared" si="283"/>
        <v>2.9940119760479043</v>
      </c>
      <c r="CH329" s="47">
        <f t="shared" ref="CH329:CH392" si="325">1000*CC329/8.834</f>
        <v>8.2588516699313921</v>
      </c>
      <c r="CI329" s="46"/>
      <c r="CJ329" s="46"/>
      <c r="CK329" s="47">
        <f t="shared" si="271"/>
        <v>1.3283460203367876</v>
      </c>
      <c r="CL329" s="46"/>
      <c r="CM329" s="46">
        <f t="shared" si="272"/>
        <v>0.29518800451928612</v>
      </c>
      <c r="CN329" s="22"/>
    </row>
    <row r="330" spans="1:92">
      <c r="A330" s="42">
        <v>1634</v>
      </c>
      <c r="B330" s="22"/>
      <c r="C330" s="34">
        <v>20.16</v>
      </c>
      <c r="D330" s="34">
        <v>32</v>
      </c>
      <c r="E330" s="47">
        <f t="shared" si="284"/>
        <v>18.285714285714285</v>
      </c>
      <c r="F330" s="34">
        <v>16.32</v>
      </c>
      <c r="G330" s="34">
        <v>11.52</v>
      </c>
      <c r="H330" s="34">
        <v>7.12</v>
      </c>
      <c r="I330" s="34">
        <v>0.62</v>
      </c>
      <c r="J330" s="34">
        <v>0.76</v>
      </c>
      <c r="K330" s="22"/>
      <c r="L330" s="22"/>
      <c r="M330" s="34">
        <v>19.2</v>
      </c>
      <c r="N330" s="22"/>
      <c r="O330" s="34">
        <v>5.46</v>
      </c>
      <c r="P330" s="34">
        <v>2.19</v>
      </c>
      <c r="Q330" s="34">
        <v>0.94</v>
      </c>
      <c r="R330" s="22"/>
      <c r="S330" s="22"/>
      <c r="T330" s="22"/>
      <c r="U330" s="34">
        <v>1.62</v>
      </c>
      <c r="V330" s="34">
        <v>0.35</v>
      </c>
      <c r="W330" s="22"/>
      <c r="X330" s="22"/>
      <c r="Y330" s="22"/>
      <c r="Z330" s="22"/>
      <c r="AA330" s="34">
        <v>0.15</v>
      </c>
      <c r="AB330" s="34">
        <v>32.340000000000003</v>
      </c>
      <c r="AC330" s="34">
        <v>14.4</v>
      </c>
      <c r="AD330" s="34">
        <v>4.68</v>
      </c>
      <c r="AE330" s="34">
        <v>1.1000000000000001</v>
      </c>
      <c r="AF330" s="34"/>
      <c r="AG330" s="47">
        <f t="shared" si="297"/>
        <v>0.90720000000000001</v>
      </c>
      <c r="AH330" s="47">
        <f t="shared" si="287"/>
        <v>0.73439999999999994</v>
      </c>
      <c r="AI330" s="47">
        <f t="shared" si="288"/>
        <v>0.51839999999999997</v>
      </c>
      <c r="AJ330" s="47">
        <f t="shared" si="300"/>
        <v>0.32040000000000002</v>
      </c>
      <c r="AK330" s="47">
        <f t="shared" si="298"/>
        <v>1.44</v>
      </c>
      <c r="AL330" s="47">
        <f t="shared" si="285"/>
        <v>0.82285714285714273</v>
      </c>
      <c r="AM330" s="47">
        <f t="shared" si="278"/>
        <v>145.53000000000003</v>
      </c>
      <c r="AN330" s="47">
        <f t="shared" si="278"/>
        <v>64.8</v>
      </c>
      <c r="AO330" s="47">
        <f t="shared" si="278"/>
        <v>21.06</v>
      </c>
      <c r="AP330" s="47">
        <f t="shared" si="301"/>
        <v>2.79</v>
      </c>
      <c r="AQ330" s="47">
        <f t="shared" si="302"/>
        <v>3.42</v>
      </c>
      <c r="AR330" s="47">
        <f t="shared" si="303"/>
        <v>0</v>
      </c>
      <c r="AS330" s="47">
        <f t="shared" si="304"/>
        <v>0</v>
      </c>
      <c r="AT330" s="47">
        <f t="shared" si="305"/>
        <v>0.86399999999999988</v>
      </c>
      <c r="AU330" s="47">
        <f t="shared" si="306"/>
        <v>0</v>
      </c>
      <c r="AV330" s="47">
        <f t="shared" si="307"/>
        <v>24.57</v>
      </c>
      <c r="AW330" s="47">
        <f t="shared" si="308"/>
        <v>10.265625</v>
      </c>
      <c r="AX330" s="47">
        <f t="shared" si="309"/>
        <v>4.2299999999999995</v>
      </c>
      <c r="AY330" s="47">
        <f t="shared" si="310"/>
        <v>0</v>
      </c>
      <c r="AZ330" s="47">
        <f t="shared" si="311"/>
        <v>0</v>
      </c>
      <c r="BA330" s="47">
        <f t="shared" si="312"/>
        <v>0</v>
      </c>
      <c r="BB330" s="47">
        <f t="shared" si="313"/>
        <v>7.2900000000000009</v>
      </c>
      <c r="BC330" s="47">
        <f t="shared" si="314"/>
        <v>1.575</v>
      </c>
      <c r="BD330" s="47">
        <f t="shared" si="315"/>
        <v>0</v>
      </c>
      <c r="BE330" s="47">
        <f t="shared" si="316"/>
        <v>0</v>
      </c>
      <c r="BF330" s="47">
        <f t="shared" si="317"/>
        <v>0</v>
      </c>
      <c r="BG330" s="47">
        <f t="shared" si="318"/>
        <v>0</v>
      </c>
      <c r="BH330" s="47">
        <f t="shared" si="319"/>
        <v>0.67499999999999993</v>
      </c>
      <c r="BI330" s="47">
        <v>0</v>
      </c>
      <c r="BJ330" s="47">
        <f t="shared" si="320"/>
        <v>4.95</v>
      </c>
      <c r="BK330" s="22"/>
      <c r="BL330" s="47">
        <f t="shared" si="299"/>
        <v>1.44</v>
      </c>
      <c r="BM330" s="47">
        <f>AT330</f>
        <v>0.86399999999999988</v>
      </c>
      <c r="BN330" s="47">
        <f t="shared" si="289"/>
        <v>2.79</v>
      </c>
      <c r="BO330" s="47">
        <f>BB330</f>
        <v>7.2900000000000009</v>
      </c>
      <c r="BP330" s="47">
        <f t="shared" si="296"/>
        <v>2.79</v>
      </c>
      <c r="BQ330" s="47">
        <f t="shared" si="295"/>
        <v>0.11644839100000001</v>
      </c>
      <c r="BR330" s="47">
        <v>0.8</v>
      </c>
      <c r="BS330" s="47">
        <f>AW330</f>
        <v>10.265625</v>
      </c>
      <c r="BT330" s="47">
        <f t="shared" si="267"/>
        <v>0</v>
      </c>
      <c r="BU330" s="47">
        <f t="shared" si="269"/>
        <v>24.57</v>
      </c>
      <c r="BV330" s="47">
        <f t="shared" si="276"/>
        <v>0.67499999999999993</v>
      </c>
      <c r="BW330" s="47">
        <f t="shared" si="268"/>
        <v>1.575</v>
      </c>
      <c r="BX330" s="47">
        <f t="shared" si="292"/>
        <v>4.5210714285714291</v>
      </c>
      <c r="BY330" s="47">
        <f t="shared" si="321"/>
        <v>21.06</v>
      </c>
      <c r="BZ330" s="47">
        <f t="shared" si="279"/>
        <v>4.95</v>
      </c>
      <c r="CA330" s="47">
        <f t="shared" si="291"/>
        <v>7.3855115572906982</v>
      </c>
      <c r="CB330" s="47">
        <f t="shared" si="322"/>
        <v>10.265625</v>
      </c>
      <c r="CC330" s="47">
        <f t="shared" si="323"/>
        <v>7.1667391304347822E-2</v>
      </c>
      <c r="CD330" s="47">
        <v>0.01</v>
      </c>
      <c r="CE330" s="47">
        <v>0.01</v>
      </c>
      <c r="CF330" s="47">
        <f t="shared" si="324"/>
        <v>0</v>
      </c>
      <c r="CG330" s="47">
        <f t="shared" si="283"/>
        <v>2.9940119760479043</v>
      </c>
      <c r="CH330" s="47">
        <f t="shared" si="325"/>
        <v>8.112677304091898</v>
      </c>
      <c r="CI330" s="46"/>
      <c r="CJ330" s="46"/>
      <c r="CK330" s="47">
        <f t="shared" si="271"/>
        <v>1.5865005283298497</v>
      </c>
      <c r="CL330" s="46"/>
      <c r="CM330" s="46">
        <f t="shared" si="272"/>
        <v>0.35255567296218882</v>
      </c>
      <c r="CN330" s="22"/>
    </row>
    <row r="331" spans="1:92">
      <c r="A331" s="42">
        <v>1635</v>
      </c>
      <c r="B331" s="22"/>
      <c r="C331" s="34">
        <v>29.12</v>
      </c>
      <c r="D331" s="34">
        <v>36</v>
      </c>
      <c r="E331" s="47">
        <f t="shared" si="284"/>
        <v>20.571428571428573</v>
      </c>
      <c r="F331" s="34">
        <v>24.32</v>
      </c>
      <c r="G331" s="34">
        <v>17.920000000000002</v>
      </c>
      <c r="H331" s="34">
        <v>11.78</v>
      </c>
      <c r="I331" s="34">
        <v>0.62</v>
      </c>
      <c r="J331" s="34">
        <v>0.76</v>
      </c>
      <c r="K331" s="34">
        <v>0.22</v>
      </c>
      <c r="L331" s="22"/>
      <c r="M331" s="22"/>
      <c r="N331" s="22"/>
      <c r="O331" s="34">
        <v>5.46</v>
      </c>
      <c r="P331" s="22"/>
      <c r="Q331" s="22"/>
      <c r="R331" s="22"/>
      <c r="S331" s="22"/>
      <c r="T331" s="22"/>
      <c r="U331" s="34">
        <v>2.6</v>
      </c>
      <c r="V331" s="34">
        <v>0.35</v>
      </c>
      <c r="W331" s="22"/>
      <c r="X331" s="22"/>
      <c r="Y331" s="34">
        <v>2.96</v>
      </c>
      <c r="Z331" s="22"/>
      <c r="AA331" s="34">
        <v>0.15</v>
      </c>
      <c r="AB331" s="34">
        <v>32.340000000000003</v>
      </c>
      <c r="AC331" s="34">
        <v>14.4</v>
      </c>
      <c r="AD331" s="34">
        <v>4.68</v>
      </c>
      <c r="AE331" s="34">
        <v>1.1000000000000001</v>
      </c>
      <c r="AF331" s="34"/>
      <c r="AG331" s="47">
        <f t="shared" si="297"/>
        <v>1.3104</v>
      </c>
      <c r="AH331" s="47">
        <f t="shared" si="287"/>
        <v>1.0944</v>
      </c>
      <c r="AI331" s="47">
        <f t="shared" si="288"/>
        <v>0.80640000000000012</v>
      </c>
      <c r="AJ331" s="47">
        <f t="shared" si="300"/>
        <v>0.53010000000000002</v>
      </c>
      <c r="AK331" s="47">
        <f t="shared" si="298"/>
        <v>1.62</v>
      </c>
      <c r="AL331" s="47">
        <f t="shared" si="285"/>
        <v>0.92571428571428582</v>
      </c>
      <c r="AM331" s="47">
        <f t="shared" si="278"/>
        <v>145.53000000000003</v>
      </c>
      <c r="AN331" s="47">
        <f t="shared" si="278"/>
        <v>64.8</v>
      </c>
      <c r="AO331" s="47">
        <f t="shared" si="278"/>
        <v>21.06</v>
      </c>
      <c r="AP331" s="47">
        <f t="shared" si="301"/>
        <v>2.79</v>
      </c>
      <c r="AQ331" s="47">
        <f t="shared" si="302"/>
        <v>3.42</v>
      </c>
      <c r="AR331" s="47">
        <f t="shared" si="303"/>
        <v>0.99</v>
      </c>
      <c r="AS331" s="47">
        <f t="shared" si="304"/>
        <v>0</v>
      </c>
      <c r="AT331" s="47">
        <f t="shared" si="305"/>
        <v>0</v>
      </c>
      <c r="AU331" s="47">
        <f t="shared" si="306"/>
        <v>0</v>
      </c>
      <c r="AV331" s="47">
        <f t="shared" si="307"/>
        <v>24.57</v>
      </c>
      <c r="AW331" s="47">
        <f t="shared" si="308"/>
        <v>0</v>
      </c>
      <c r="AX331" s="47">
        <f t="shared" si="309"/>
        <v>0</v>
      </c>
      <c r="AY331" s="47">
        <f t="shared" si="310"/>
        <v>0</v>
      </c>
      <c r="AZ331" s="47">
        <f t="shared" si="311"/>
        <v>0</v>
      </c>
      <c r="BA331" s="47">
        <f t="shared" si="312"/>
        <v>0</v>
      </c>
      <c r="BB331" s="47">
        <f t="shared" si="313"/>
        <v>11.700000000000001</v>
      </c>
      <c r="BC331" s="47">
        <f t="shared" si="314"/>
        <v>1.575</v>
      </c>
      <c r="BD331" s="47">
        <f t="shared" si="315"/>
        <v>0</v>
      </c>
      <c r="BE331" s="47">
        <f t="shared" si="316"/>
        <v>0</v>
      </c>
      <c r="BF331" s="47">
        <f t="shared" si="317"/>
        <v>0.13320000000000001</v>
      </c>
      <c r="BG331" s="47">
        <f t="shared" si="318"/>
        <v>0</v>
      </c>
      <c r="BH331" s="47">
        <f t="shared" si="319"/>
        <v>0.67499999999999993</v>
      </c>
      <c r="BI331" s="47">
        <v>0</v>
      </c>
      <c r="BJ331" s="47">
        <f t="shared" si="320"/>
        <v>4.95</v>
      </c>
      <c r="BK331" s="22"/>
      <c r="BL331" s="47">
        <f t="shared" si="299"/>
        <v>1.62</v>
      </c>
      <c r="BM331" s="47">
        <v>1.9</v>
      </c>
      <c r="BN331" s="47">
        <f t="shared" si="289"/>
        <v>2.79</v>
      </c>
      <c r="BO331" s="47">
        <f>BB331</f>
        <v>11.700000000000001</v>
      </c>
      <c r="BP331" s="47">
        <f t="shared" si="296"/>
        <v>2.79</v>
      </c>
      <c r="BQ331" s="47">
        <f t="shared" si="295"/>
        <v>0.11787097200000002</v>
      </c>
      <c r="BR331" s="47">
        <f>AR331</f>
        <v>0.99</v>
      </c>
      <c r="BS331" s="47">
        <v>7</v>
      </c>
      <c r="BT331" s="47">
        <f t="shared" si="267"/>
        <v>0</v>
      </c>
      <c r="BU331" s="47">
        <f t="shared" si="269"/>
        <v>24.57</v>
      </c>
      <c r="BV331" s="47">
        <f t="shared" si="276"/>
        <v>0.67499999999999993</v>
      </c>
      <c r="BW331" s="47">
        <f t="shared" si="268"/>
        <v>1.575</v>
      </c>
      <c r="BX331" s="47">
        <f t="shared" si="292"/>
        <v>4.5357142857142865</v>
      </c>
      <c r="BY331" s="47">
        <f t="shared" si="321"/>
        <v>21.06</v>
      </c>
      <c r="BZ331" s="47">
        <f t="shared" si="279"/>
        <v>4.95</v>
      </c>
      <c r="CA331" s="47">
        <f t="shared" si="291"/>
        <v>7.4251719650492651</v>
      </c>
      <c r="CB331" s="47">
        <f t="shared" si="322"/>
        <v>7</v>
      </c>
      <c r="CC331" s="47">
        <f t="shared" si="323"/>
        <v>7.0376086956521741E-2</v>
      </c>
      <c r="CD331" s="47">
        <v>0.01</v>
      </c>
      <c r="CE331" s="47">
        <v>0.01</v>
      </c>
      <c r="CF331" s="47">
        <f t="shared" si="324"/>
        <v>0.13320000000000001</v>
      </c>
      <c r="CG331" s="47">
        <f t="shared" si="283"/>
        <v>2.9940119760479043</v>
      </c>
      <c r="CH331" s="47">
        <f t="shared" si="325"/>
        <v>7.9665029382524057</v>
      </c>
      <c r="CI331" s="46"/>
      <c r="CJ331" s="46"/>
      <c r="CK331" s="47">
        <f t="shared" si="271"/>
        <v>1.8306288438438074</v>
      </c>
      <c r="CL331" s="46"/>
      <c r="CM331" s="46">
        <f t="shared" si="272"/>
        <v>0.40680640974306831</v>
      </c>
      <c r="CN331" s="22"/>
    </row>
    <row r="332" spans="1:92">
      <c r="A332" s="42">
        <v>1636</v>
      </c>
      <c r="B332" s="22"/>
      <c r="C332" s="34">
        <v>45.16</v>
      </c>
      <c r="D332" s="34">
        <v>75</v>
      </c>
      <c r="E332" s="47">
        <f t="shared" si="284"/>
        <v>42.857142857142854</v>
      </c>
      <c r="F332" s="34">
        <v>41.28</v>
      </c>
      <c r="G332" s="34">
        <v>32</v>
      </c>
      <c r="H332" s="34">
        <v>22.74</v>
      </c>
      <c r="I332" s="34">
        <v>0.62</v>
      </c>
      <c r="J332" s="34">
        <v>0.76</v>
      </c>
      <c r="K332" s="22"/>
      <c r="L332" s="22"/>
      <c r="M332" s="34">
        <v>44.8</v>
      </c>
      <c r="N332" s="22"/>
      <c r="O332" s="34">
        <v>5.46</v>
      </c>
      <c r="P332" s="22"/>
      <c r="Q332" s="22"/>
      <c r="R332" s="34">
        <v>1.74</v>
      </c>
      <c r="S332" s="22"/>
      <c r="T332" s="22"/>
      <c r="U332" s="34">
        <v>2.6</v>
      </c>
      <c r="V332" s="34">
        <v>0.35</v>
      </c>
      <c r="W332" s="34">
        <v>3.61</v>
      </c>
      <c r="X332" s="22"/>
      <c r="Y332" s="34">
        <v>5.18</v>
      </c>
      <c r="Z332" s="22"/>
      <c r="AA332" s="34">
        <v>0.15</v>
      </c>
      <c r="AB332" s="34">
        <v>32.340000000000003</v>
      </c>
      <c r="AC332" s="34">
        <v>14.4</v>
      </c>
      <c r="AD332" s="34">
        <v>4.68</v>
      </c>
      <c r="AE332" s="34">
        <v>1.1000000000000001</v>
      </c>
      <c r="AF332" s="34"/>
      <c r="AG332" s="47">
        <f t="shared" si="297"/>
        <v>2.0321999999999996</v>
      </c>
      <c r="AH332" s="47">
        <f t="shared" si="287"/>
        <v>1.8575999999999999</v>
      </c>
      <c r="AI332" s="47">
        <f t="shared" si="288"/>
        <v>1.44</v>
      </c>
      <c r="AJ332" s="47">
        <f t="shared" si="300"/>
        <v>1.0232999999999999</v>
      </c>
      <c r="AK332" s="47">
        <f t="shared" si="298"/>
        <v>3.375</v>
      </c>
      <c r="AL332" s="47">
        <f t="shared" si="285"/>
        <v>1.9285714285714284</v>
      </c>
      <c r="AM332" s="47">
        <f t="shared" si="278"/>
        <v>145.53000000000003</v>
      </c>
      <c r="AN332" s="47">
        <f t="shared" si="278"/>
        <v>64.8</v>
      </c>
      <c r="AO332" s="47">
        <f t="shared" si="278"/>
        <v>21.06</v>
      </c>
      <c r="AP332" s="47">
        <f t="shared" si="301"/>
        <v>2.79</v>
      </c>
      <c r="AQ332" s="47">
        <f t="shared" si="302"/>
        <v>3.42</v>
      </c>
      <c r="AR332" s="47">
        <f t="shared" si="303"/>
        <v>0</v>
      </c>
      <c r="AS332" s="47">
        <f t="shared" si="304"/>
        <v>0</v>
      </c>
      <c r="AT332" s="47">
        <f t="shared" si="305"/>
        <v>2.016</v>
      </c>
      <c r="AU332" s="47">
        <f t="shared" si="306"/>
        <v>0</v>
      </c>
      <c r="AV332" s="47">
        <f t="shared" si="307"/>
        <v>24.57</v>
      </c>
      <c r="AW332" s="47">
        <f t="shared" si="308"/>
        <v>0</v>
      </c>
      <c r="AX332" s="47">
        <f t="shared" si="309"/>
        <v>0</v>
      </c>
      <c r="AY332" s="47">
        <f t="shared" si="310"/>
        <v>0</v>
      </c>
      <c r="AZ332" s="47">
        <f t="shared" si="311"/>
        <v>0</v>
      </c>
      <c r="BA332" s="47">
        <f t="shared" si="312"/>
        <v>0</v>
      </c>
      <c r="BB332" s="47">
        <f t="shared" si="313"/>
        <v>11.700000000000001</v>
      </c>
      <c r="BC332" s="47">
        <f t="shared" si="314"/>
        <v>1.575</v>
      </c>
      <c r="BD332" s="47">
        <f t="shared" si="315"/>
        <v>16.245000000000001</v>
      </c>
      <c r="BE332" s="47">
        <f t="shared" si="316"/>
        <v>0</v>
      </c>
      <c r="BF332" s="47">
        <f t="shared" si="317"/>
        <v>0.23309999999999997</v>
      </c>
      <c r="BG332" s="47">
        <f t="shared" si="318"/>
        <v>0</v>
      </c>
      <c r="BH332" s="47">
        <f t="shared" si="319"/>
        <v>0.67499999999999993</v>
      </c>
      <c r="BI332" s="47">
        <v>0</v>
      </c>
      <c r="BJ332" s="47">
        <f t="shared" si="320"/>
        <v>4.95</v>
      </c>
      <c r="BK332" s="22"/>
      <c r="BL332" s="47">
        <f t="shared" si="299"/>
        <v>3.375</v>
      </c>
      <c r="BM332" s="47">
        <f>AT332</f>
        <v>2.016</v>
      </c>
      <c r="BN332" s="47">
        <f t="shared" si="289"/>
        <v>2.79</v>
      </c>
      <c r="BO332" s="47">
        <f>BB332</f>
        <v>11.700000000000001</v>
      </c>
      <c r="BP332" s="47">
        <f t="shared" si="296"/>
        <v>2.79</v>
      </c>
      <c r="BQ332" s="47">
        <f t="shared" si="295"/>
        <v>0.11929355300000001</v>
      </c>
      <c r="BR332" s="47">
        <v>0.7</v>
      </c>
      <c r="BS332" s="47">
        <v>7</v>
      </c>
      <c r="BT332" s="47">
        <f t="shared" ref="BT332:BT395" si="326">AS332</f>
        <v>0</v>
      </c>
      <c r="BU332" s="47">
        <f t="shared" si="269"/>
        <v>24.57</v>
      </c>
      <c r="BV332" s="47">
        <f t="shared" si="276"/>
        <v>0.67499999999999993</v>
      </c>
      <c r="BW332" s="47">
        <f t="shared" ref="BW332:BW395" si="327">BC332</f>
        <v>1.575</v>
      </c>
      <c r="BX332" s="47">
        <f t="shared" si="292"/>
        <v>4.550357142857143</v>
      </c>
      <c r="BY332" s="47">
        <f t="shared" si="321"/>
        <v>21.06</v>
      </c>
      <c r="BZ332" s="47">
        <f t="shared" si="279"/>
        <v>4.95</v>
      </c>
      <c r="CA332" s="47">
        <f t="shared" si="291"/>
        <v>7.464832372807833</v>
      </c>
      <c r="CB332" s="47">
        <f t="shared" si="322"/>
        <v>7</v>
      </c>
      <c r="CC332" s="47">
        <f t="shared" si="323"/>
        <v>6.9084782608695647E-2</v>
      </c>
      <c r="CD332" s="47">
        <f>BD332/1000</f>
        <v>1.6245000000000002E-2</v>
      </c>
      <c r="CE332" s="47">
        <v>0.01</v>
      </c>
      <c r="CF332" s="47">
        <f t="shared" si="324"/>
        <v>0.23309999999999997</v>
      </c>
      <c r="CG332" s="47">
        <f t="shared" si="283"/>
        <v>2.9940119760479043</v>
      </c>
      <c r="CH332" s="47">
        <f t="shared" si="325"/>
        <v>7.8203285724129108</v>
      </c>
      <c r="CI332" s="46"/>
      <c r="CJ332" s="46"/>
      <c r="CK332" s="47">
        <f t="shared" si="271"/>
        <v>2.6155363602310588</v>
      </c>
      <c r="CL332" s="46"/>
      <c r="CM332" s="46">
        <f t="shared" si="272"/>
        <v>0.58123030227356864</v>
      </c>
      <c r="CN332" s="22"/>
    </row>
    <row r="333" spans="1:92">
      <c r="A333" s="42">
        <v>1637</v>
      </c>
      <c r="B333" s="22"/>
      <c r="C333" s="34">
        <v>41.43</v>
      </c>
      <c r="D333" s="34">
        <v>75</v>
      </c>
      <c r="E333" s="47">
        <f t="shared" si="284"/>
        <v>42.857142857142854</v>
      </c>
      <c r="F333" s="34">
        <v>35.83</v>
      </c>
      <c r="G333" s="34">
        <v>29.9</v>
      </c>
      <c r="H333" s="34">
        <v>22.69</v>
      </c>
      <c r="I333" s="34">
        <v>0.62</v>
      </c>
      <c r="J333" s="34">
        <v>0.76</v>
      </c>
      <c r="K333" s="22"/>
      <c r="L333" s="22"/>
      <c r="M333" s="34">
        <v>52.33</v>
      </c>
      <c r="N333" s="22"/>
      <c r="O333" s="34">
        <v>5.46</v>
      </c>
      <c r="P333" s="22"/>
      <c r="Q333" s="22"/>
      <c r="R333" s="22"/>
      <c r="S333" s="22"/>
      <c r="T333" s="22"/>
      <c r="U333" s="22"/>
      <c r="V333" s="34">
        <v>0.35</v>
      </c>
      <c r="W333" s="34">
        <v>3.25</v>
      </c>
      <c r="X333" s="22"/>
      <c r="Y333" s="22"/>
      <c r="Z333" s="22"/>
      <c r="AA333" s="34">
        <v>0.15</v>
      </c>
      <c r="AB333" s="34">
        <v>32.340000000000003</v>
      </c>
      <c r="AC333" s="34">
        <v>14.4</v>
      </c>
      <c r="AD333" s="34">
        <v>4.68</v>
      </c>
      <c r="AE333" s="34">
        <v>1.1000000000000001</v>
      </c>
      <c r="AF333" s="34"/>
      <c r="AG333" s="47">
        <f t="shared" si="297"/>
        <v>1.86435</v>
      </c>
      <c r="AH333" s="47">
        <f t="shared" si="287"/>
        <v>1.6123499999999999</v>
      </c>
      <c r="AI333" s="47">
        <f t="shared" si="288"/>
        <v>1.3454999999999999</v>
      </c>
      <c r="AJ333" s="47">
        <f t="shared" si="300"/>
        <v>1.02105</v>
      </c>
      <c r="AK333" s="47">
        <f t="shared" si="298"/>
        <v>3.375</v>
      </c>
      <c r="AL333" s="47">
        <f t="shared" si="285"/>
        <v>1.9285714285714284</v>
      </c>
      <c r="AM333" s="47">
        <f t="shared" si="278"/>
        <v>145.53000000000003</v>
      </c>
      <c r="AN333" s="47">
        <f t="shared" si="278"/>
        <v>64.8</v>
      </c>
      <c r="AO333" s="47">
        <f t="shared" si="278"/>
        <v>21.06</v>
      </c>
      <c r="AP333" s="47">
        <f t="shared" si="301"/>
        <v>2.79</v>
      </c>
      <c r="AQ333" s="47">
        <f t="shared" si="302"/>
        <v>3.42</v>
      </c>
      <c r="AR333" s="47">
        <f t="shared" si="303"/>
        <v>0</v>
      </c>
      <c r="AS333" s="47">
        <f t="shared" si="304"/>
        <v>0</v>
      </c>
      <c r="AT333" s="47">
        <f t="shared" si="305"/>
        <v>2.3548499999999999</v>
      </c>
      <c r="AU333" s="47">
        <f t="shared" si="306"/>
        <v>0</v>
      </c>
      <c r="AV333" s="47">
        <f t="shared" si="307"/>
        <v>24.57</v>
      </c>
      <c r="AW333" s="47">
        <f t="shared" si="308"/>
        <v>0</v>
      </c>
      <c r="AX333" s="47">
        <f t="shared" si="309"/>
        <v>0</v>
      </c>
      <c r="AY333" s="47">
        <f t="shared" si="310"/>
        <v>0</v>
      </c>
      <c r="AZ333" s="47">
        <f t="shared" si="311"/>
        <v>0</v>
      </c>
      <c r="BA333" s="47">
        <f t="shared" si="312"/>
        <v>0</v>
      </c>
      <c r="BB333" s="47">
        <f t="shared" si="313"/>
        <v>0</v>
      </c>
      <c r="BC333" s="47">
        <f t="shared" si="314"/>
        <v>1.575</v>
      </c>
      <c r="BD333" s="47">
        <f t="shared" si="315"/>
        <v>14.625</v>
      </c>
      <c r="BE333" s="47">
        <f t="shared" si="316"/>
        <v>0</v>
      </c>
      <c r="BF333" s="47">
        <f t="shared" si="317"/>
        <v>0</v>
      </c>
      <c r="BG333" s="47">
        <f t="shared" si="318"/>
        <v>0</v>
      </c>
      <c r="BH333" s="47">
        <f t="shared" si="319"/>
        <v>0.67499999999999993</v>
      </c>
      <c r="BI333" s="47">
        <v>0</v>
      </c>
      <c r="BJ333" s="47">
        <f t="shared" si="320"/>
        <v>4.95</v>
      </c>
      <c r="BK333" s="22"/>
      <c r="BL333" s="47">
        <f t="shared" si="299"/>
        <v>3.375</v>
      </c>
      <c r="BM333" s="47">
        <f>AT333</f>
        <v>2.3548499999999999</v>
      </c>
      <c r="BN333" s="47">
        <f t="shared" si="289"/>
        <v>2.79</v>
      </c>
      <c r="BO333" s="47">
        <v>6.4</v>
      </c>
      <c r="BP333" s="47">
        <f t="shared" si="296"/>
        <v>2.79</v>
      </c>
      <c r="BQ333" s="47">
        <f t="shared" si="295"/>
        <v>0.12071613400000002</v>
      </c>
      <c r="BR333" s="47">
        <v>0.7</v>
      </c>
      <c r="BS333" s="47">
        <v>7</v>
      </c>
      <c r="BT333" s="47">
        <f t="shared" si="326"/>
        <v>0</v>
      </c>
      <c r="BU333" s="47">
        <f t="shared" ref="BU333:BU346" si="328">AV333</f>
        <v>24.57</v>
      </c>
      <c r="BV333" s="47">
        <f t="shared" si="276"/>
        <v>0.67499999999999993</v>
      </c>
      <c r="BW333" s="47">
        <f t="shared" si="327"/>
        <v>1.575</v>
      </c>
      <c r="BX333" s="47">
        <f t="shared" si="292"/>
        <v>4.5650000000000004</v>
      </c>
      <c r="BY333" s="47">
        <f t="shared" si="321"/>
        <v>21.06</v>
      </c>
      <c r="BZ333" s="47">
        <f t="shared" si="279"/>
        <v>4.95</v>
      </c>
      <c r="CA333" s="47">
        <f t="shared" si="291"/>
        <v>7.5044927805663999</v>
      </c>
      <c r="CB333" s="47">
        <f t="shared" si="322"/>
        <v>7</v>
      </c>
      <c r="CC333" s="47">
        <f t="shared" si="323"/>
        <v>6.7793478260869566E-2</v>
      </c>
      <c r="CD333" s="47">
        <f>BD333/1000</f>
        <v>1.4625000000000001E-2</v>
      </c>
      <c r="CE333" s="47">
        <v>0.01</v>
      </c>
      <c r="CF333" s="47">
        <f t="shared" si="324"/>
        <v>0</v>
      </c>
      <c r="CG333" s="47">
        <f t="shared" si="283"/>
        <v>2.9940119760479043</v>
      </c>
      <c r="CH333" s="47">
        <f t="shared" si="325"/>
        <v>7.6741542065734167</v>
      </c>
      <c r="CI333" s="46"/>
      <c r="CJ333" s="46"/>
      <c r="CK333" s="47">
        <f t="shared" si="271"/>
        <v>2.5920977819205904</v>
      </c>
      <c r="CL333" s="46"/>
      <c r="CM333" s="46">
        <f t="shared" si="272"/>
        <v>0.57602172931568674</v>
      </c>
      <c r="CN333" s="22"/>
    </row>
    <row r="334" spans="1:92">
      <c r="A334" s="42">
        <v>1638</v>
      </c>
      <c r="B334" s="22"/>
      <c r="C334" s="34">
        <v>44.54</v>
      </c>
      <c r="D334" s="34">
        <v>75</v>
      </c>
      <c r="E334" s="47">
        <f t="shared" si="284"/>
        <v>42.857142857142854</v>
      </c>
      <c r="F334" s="34">
        <v>37.380000000000003</v>
      </c>
      <c r="G334" s="34">
        <v>31.15</v>
      </c>
      <c r="H334" s="34">
        <v>23.76</v>
      </c>
      <c r="I334" s="34">
        <v>0.62</v>
      </c>
      <c r="J334" s="34">
        <v>0.76</v>
      </c>
      <c r="K334" s="22"/>
      <c r="L334" s="22"/>
      <c r="M334" s="22"/>
      <c r="N334" s="22"/>
      <c r="O334" s="34">
        <v>5.46</v>
      </c>
      <c r="P334" s="22"/>
      <c r="Q334" s="22"/>
      <c r="R334" s="22"/>
      <c r="S334" s="22"/>
      <c r="T334" s="22"/>
      <c r="U334" s="22"/>
      <c r="V334" s="34">
        <v>0.35</v>
      </c>
      <c r="W334" s="34">
        <v>3.12</v>
      </c>
      <c r="X334" s="22"/>
      <c r="Y334" s="22"/>
      <c r="Z334" s="22"/>
      <c r="AA334" s="34">
        <v>0.15</v>
      </c>
      <c r="AB334" s="34">
        <v>32.340000000000003</v>
      </c>
      <c r="AC334" s="34">
        <v>14.4</v>
      </c>
      <c r="AD334" s="34">
        <v>4.68</v>
      </c>
      <c r="AE334" s="34">
        <v>1.1000000000000001</v>
      </c>
      <c r="AF334" s="34"/>
      <c r="AG334" s="47">
        <f t="shared" si="297"/>
        <v>2.0043000000000002</v>
      </c>
      <c r="AH334" s="47">
        <f t="shared" si="287"/>
        <v>1.6821000000000002</v>
      </c>
      <c r="AI334" s="47">
        <f t="shared" si="288"/>
        <v>1.4017499999999998</v>
      </c>
      <c r="AJ334" s="47">
        <f t="shared" si="300"/>
        <v>1.0691999999999999</v>
      </c>
      <c r="AK334" s="47">
        <f t="shared" si="298"/>
        <v>3.375</v>
      </c>
      <c r="AL334" s="47">
        <f t="shared" si="285"/>
        <v>1.9285714285714284</v>
      </c>
      <c r="AM334" s="47">
        <f t="shared" si="278"/>
        <v>145.53000000000003</v>
      </c>
      <c r="AN334" s="47">
        <f t="shared" si="278"/>
        <v>64.8</v>
      </c>
      <c r="AO334" s="47">
        <f t="shared" si="278"/>
        <v>21.06</v>
      </c>
      <c r="AP334" s="47">
        <f t="shared" si="301"/>
        <v>2.79</v>
      </c>
      <c r="AQ334" s="47">
        <f t="shared" si="302"/>
        <v>3.42</v>
      </c>
      <c r="AR334" s="47">
        <f t="shared" si="303"/>
        <v>0</v>
      </c>
      <c r="AS334" s="47">
        <f t="shared" si="304"/>
        <v>0</v>
      </c>
      <c r="AT334" s="47">
        <f t="shared" si="305"/>
        <v>0</v>
      </c>
      <c r="AU334" s="47">
        <f t="shared" si="306"/>
        <v>0</v>
      </c>
      <c r="AV334" s="47">
        <f t="shared" si="307"/>
        <v>24.57</v>
      </c>
      <c r="AW334" s="47">
        <f t="shared" si="308"/>
        <v>0</v>
      </c>
      <c r="AX334" s="47">
        <f t="shared" si="309"/>
        <v>0</v>
      </c>
      <c r="AY334" s="47">
        <f t="shared" si="310"/>
        <v>0</v>
      </c>
      <c r="AZ334" s="47">
        <f t="shared" si="311"/>
        <v>0</v>
      </c>
      <c r="BA334" s="47">
        <f t="shared" si="312"/>
        <v>0</v>
      </c>
      <c r="BB334" s="47">
        <f t="shared" si="313"/>
        <v>0</v>
      </c>
      <c r="BC334" s="47">
        <f t="shared" si="314"/>
        <v>1.575</v>
      </c>
      <c r="BD334" s="47">
        <f t="shared" si="315"/>
        <v>14.040000000000001</v>
      </c>
      <c r="BE334" s="47">
        <f t="shared" si="316"/>
        <v>0</v>
      </c>
      <c r="BF334" s="47">
        <f t="shared" si="317"/>
        <v>0</v>
      </c>
      <c r="BG334" s="47">
        <f t="shared" si="318"/>
        <v>0</v>
      </c>
      <c r="BH334" s="47">
        <f t="shared" si="319"/>
        <v>0.67499999999999993</v>
      </c>
      <c r="BI334" s="47">
        <v>0</v>
      </c>
      <c r="BJ334" s="47">
        <f t="shared" si="320"/>
        <v>4.95</v>
      </c>
      <c r="BK334" s="22"/>
      <c r="BL334" s="47">
        <f t="shared" si="299"/>
        <v>3.375</v>
      </c>
      <c r="BM334" s="47">
        <v>2.2000000000000002</v>
      </c>
      <c r="BN334" s="47">
        <f t="shared" si="289"/>
        <v>2.79</v>
      </c>
      <c r="BO334" s="47">
        <v>6.4</v>
      </c>
      <c r="BP334" s="47">
        <f t="shared" si="296"/>
        <v>2.79</v>
      </c>
      <c r="BQ334" s="47">
        <f t="shared" si="295"/>
        <v>0.12213871500000001</v>
      </c>
      <c r="BR334" s="47">
        <v>0.7</v>
      </c>
      <c r="BS334" s="47">
        <v>7</v>
      </c>
      <c r="BT334" s="47">
        <f t="shared" si="326"/>
        <v>0</v>
      </c>
      <c r="BU334" s="47">
        <f t="shared" si="328"/>
        <v>24.57</v>
      </c>
      <c r="BV334" s="47">
        <f t="shared" si="276"/>
        <v>0.67499999999999993</v>
      </c>
      <c r="BW334" s="47">
        <f t="shared" si="327"/>
        <v>1.575</v>
      </c>
      <c r="BX334" s="47">
        <f t="shared" si="292"/>
        <v>4.5796428571428578</v>
      </c>
      <c r="BY334" s="47">
        <f t="shared" si="321"/>
        <v>21.06</v>
      </c>
      <c r="BZ334" s="47">
        <f t="shared" si="279"/>
        <v>4.95</v>
      </c>
      <c r="CA334" s="47">
        <f t="shared" si="291"/>
        <v>7.5441531883249677</v>
      </c>
      <c r="CB334" s="47">
        <f t="shared" si="322"/>
        <v>7</v>
      </c>
      <c r="CC334" s="47">
        <f t="shared" si="323"/>
        <v>6.6502173913043472E-2</v>
      </c>
      <c r="CD334" s="47">
        <f>BD334/1000</f>
        <v>1.404E-2</v>
      </c>
      <c r="CE334" s="47">
        <v>0.01</v>
      </c>
      <c r="CF334" s="47">
        <f t="shared" si="324"/>
        <v>0</v>
      </c>
      <c r="CG334" s="47">
        <f t="shared" si="283"/>
        <v>2.9940119760479043</v>
      </c>
      <c r="CH334" s="47">
        <f t="shared" si="325"/>
        <v>7.5279798407339236</v>
      </c>
      <c r="CI334" s="46"/>
      <c r="CJ334" s="46"/>
      <c r="CK334" s="47">
        <f t="shared" si="271"/>
        <v>2.5732087471105496</v>
      </c>
      <c r="CL334" s="46"/>
      <c r="CM334" s="46">
        <f t="shared" si="272"/>
        <v>0.57182416602456654</v>
      </c>
      <c r="CN334" s="22"/>
    </row>
    <row r="335" spans="1:92">
      <c r="A335" s="42">
        <v>1639</v>
      </c>
      <c r="B335" s="22"/>
      <c r="C335" s="34">
        <v>38.31</v>
      </c>
      <c r="D335" s="34">
        <v>73</v>
      </c>
      <c r="E335" s="47">
        <f t="shared" si="284"/>
        <v>41.714285714285715</v>
      </c>
      <c r="F335" s="34">
        <v>30.53</v>
      </c>
      <c r="G335" s="34">
        <v>23.67</v>
      </c>
      <c r="H335" s="34">
        <v>18.420000000000002</v>
      </c>
      <c r="I335" s="34">
        <v>0.62</v>
      </c>
      <c r="J335" s="34">
        <v>0.76</v>
      </c>
      <c r="K335" s="22"/>
      <c r="L335" s="22"/>
      <c r="M335" s="22"/>
      <c r="N335" s="22"/>
      <c r="O335" s="34">
        <v>5.46</v>
      </c>
      <c r="P335" s="22"/>
      <c r="Q335" s="22"/>
      <c r="R335" s="22"/>
      <c r="S335" s="22"/>
      <c r="T335" s="22"/>
      <c r="U335" s="22"/>
      <c r="V335" s="34">
        <v>0.35</v>
      </c>
      <c r="W335" s="22"/>
      <c r="X335" s="22"/>
      <c r="Y335" s="22"/>
      <c r="Z335" s="22"/>
      <c r="AA335" s="34">
        <v>0.15</v>
      </c>
      <c r="AB335" s="34">
        <v>32.340000000000003</v>
      </c>
      <c r="AC335" s="34">
        <v>14.4</v>
      </c>
      <c r="AD335" s="34">
        <v>4.68</v>
      </c>
      <c r="AE335" s="34">
        <v>1.1000000000000001</v>
      </c>
      <c r="AF335" s="34"/>
      <c r="AG335" s="47">
        <f t="shared" si="297"/>
        <v>1.7239500000000001</v>
      </c>
      <c r="AH335" s="47">
        <f t="shared" si="287"/>
        <v>1.37385</v>
      </c>
      <c r="AI335" s="47">
        <f t="shared" si="288"/>
        <v>1.06515</v>
      </c>
      <c r="AJ335" s="47">
        <f t="shared" si="300"/>
        <v>0.82890000000000019</v>
      </c>
      <c r="AK335" s="47">
        <f t="shared" si="298"/>
        <v>3.2850000000000001</v>
      </c>
      <c r="AL335" s="47">
        <f t="shared" si="285"/>
        <v>1.8771428571428572</v>
      </c>
      <c r="AM335" s="47">
        <f t="shared" si="278"/>
        <v>145.53000000000003</v>
      </c>
      <c r="AN335" s="47">
        <f t="shared" si="278"/>
        <v>64.8</v>
      </c>
      <c r="AO335" s="47">
        <f t="shared" si="278"/>
        <v>21.06</v>
      </c>
      <c r="AP335" s="47">
        <f t="shared" si="301"/>
        <v>2.79</v>
      </c>
      <c r="AQ335" s="47">
        <f t="shared" si="302"/>
        <v>3.42</v>
      </c>
      <c r="AR335" s="47">
        <f t="shared" si="303"/>
        <v>0</v>
      </c>
      <c r="AS335" s="47">
        <f t="shared" si="304"/>
        <v>0</v>
      </c>
      <c r="AT335" s="47">
        <f t="shared" si="305"/>
        <v>0</v>
      </c>
      <c r="AU335" s="47">
        <f t="shared" si="306"/>
        <v>0</v>
      </c>
      <c r="AV335" s="47">
        <f t="shared" si="307"/>
        <v>24.57</v>
      </c>
      <c r="AW335" s="47">
        <f t="shared" si="308"/>
        <v>0</v>
      </c>
      <c r="AX335" s="47">
        <f t="shared" si="309"/>
        <v>0</v>
      </c>
      <c r="AY335" s="47">
        <f t="shared" si="310"/>
        <v>0</v>
      </c>
      <c r="AZ335" s="47">
        <f t="shared" si="311"/>
        <v>0</v>
      </c>
      <c r="BA335" s="47">
        <f t="shared" si="312"/>
        <v>0</v>
      </c>
      <c r="BB335" s="47">
        <f t="shared" si="313"/>
        <v>0</v>
      </c>
      <c r="BC335" s="47">
        <f t="shared" si="314"/>
        <v>1.575</v>
      </c>
      <c r="BD335" s="47">
        <f t="shared" si="315"/>
        <v>0</v>
      </c>
      <c r="BE335" s="47">
        <f t="shared" si="316"/>
        <v>0</v>
      </c>
      <c r="BF335" s="47">
        <f t="shared" si="317"/>
        <v>0</v>
      </c>
      <c r="BG335" s="47">
        <f t="shared" si="318"/>
        <v>0</v>
      </c>
      <c r="BH335" s="47">
        <f t="shared" si="319"/>
        <v>0.67499999999999993</v>
      </c>
      <c r="BI335" s="47">
        <v>0</v>
      </c>
      <c r="BJ335" s="47">
        <f t="shared" si="320"/>
        <v>4.95</v>
      </c>
      <c r="BK335" s="22"/>
      <c r="BL335" s="47">
        <f t="shared" si="299"/>
        <v>3.2850000000000001</v>
      </c>
      <c r="BM335" s="47">
        <v>2.2000000000000002</v>
      </c>
      <c r="BN335" s="47">
        <f t="shared" si="289"/>
        <v>2.79</v>
      </c>
      <c r="BO335" s="47">
        <v>6.4</v>
      </c>
      <c r="BP335" s="47">
        <f t="shared" si="296"/>
        <v>2.79</v>
      </c>
      <c r="BQ335" s="47">
        <f t="shared" si="295"/>
        <v>0.12356129600000001</v>
      </c>
      <c r="BR335" s="47">
        <v>0.7</v>
      </c>
      <c r="BS335" s="47">
        <v>7</v>
      </c>
      <c r="BT335" s="47">
        <f t="shared" si="326"/>
        <v>0</v>
      </c>
      <c r="BU335" s="47">
        <f t="shared" si="328"/>
        <v>24.57</v>
      </c>
      <c r="BV335" s="47">
        <f t="shared" si="276"/>
        <v>0.67499999999999993</v>
      </c>
      <c r="BW335" s="47">
        <f t="shared" si="327"/>
        <v>1.575</v>
      </c>
      <c r="BX335" s="47">
        <f t="shared" si="292"/>
        <v>4.5942857142857143</v>
      </c>
      <c r="BY335" s="47">
        <f t="shared" si="321"/>
        <v>21.06</v>
      </c>
      <c r="BZ335" s="47">
        <f t="shared" si="279"/>
        <v>4.95</v>
      </c>
      <c r="CA335" s="47">
        <f t="shared" si="291"/>
        <v>7.5838135960835347</v>
      </c>
      <c r="CB335" s="47">
        <f t="shared" si="322"/>
        <v>7</v>
      </c>
      <c r="CC335" s="47">
        <f t="shared" si="323"/>
        <v>6.5210869565217391E-2</v>
      </c>
      <c r="CD335" s="47">
        <v>1.4999999999999999E-2</v>
      </c>
      <c r="CE335" s="47">
        <v>0.01</v>
      </c>
      <c r="CF335" s="47">
        <f t="shared" si="324"/>
        <v>0</v>
      </c>
      <c r="CG335" s="47">
        <f t="shared" si="283"/>
        <v>2.9940119760479043</v>
      </c>
      <c r="CH335" s="47">
        <f t="shared" si="325"/>
        <v>7.3818054748944304</v>
      </c>
      <c r="CI335" s="46"/>
      <c r="CJ335" s="46"/>
      <c r="CK335" s="47">
        <f t="shared" si="271"/>
        <v>2.5342478282345766</v>
      </c>
      <c r="CL335" s="46"/>
      <c r="CM335" s="46">
        <f t="shared" si="272"/>
        <v>0.56316618405212815</v>
      </c>
      <c r="CN335" s="22"/>
    </row>
    <row r="336" spans="1:92">
      <c r="A336" s="42">
        <v>1640</v>
      </c>
      <c r="B336" s="22"/>
      <c r="C336" s="34">
        <v>20</v>
      </c>
      <c r="D336" s="34">
        <v>32</v>
      </c>
      <c r="E336" s="47">
        <f t="shared" si="284"/>
        <v>18.285714285714285</v>
      </c>
      <c r="F336" s="34">
        <v>16.66</v>
      </c>
      <c r="G336" s="34">
        <v>12</v>
      </c>
      <c r="H336" s="34">
        <v>9.42</v>
      </c>
      <c r="I336" s="34">
        <v>0.62</v>
      </c>
      <c r="J336" s="34">
        <v>0.76</v>
      </c>
      <c r="K336" s="22"/>
      <c r="L336" s="22"/>
      <c r="M336" s="22"/>
      <c r="N336" s="22"/>
      <c r="O336" s="34">
        <v>5.46</v>
      </c>
      <c r="P336" s="22"/>
      <c r="Q336" s="22"/>
      <c r="R336" s="22"/>
      <c r="S336" s="22"/>
      <c r="T336" s="22"/>
      <c r="U336" s="22"/>
      <c r="V336" s="34">
        <v>0.35</v>
      </c>
      <c r="W336" s="22"/>
      <c r="X336" s="22"/>
      <c r="Y336" s="22"/>
      <c r="Z336" s="22"/>
      <c r="AA336" s="34">
        <v>0.15</v>
      </c>
      <c r="AB336" s="34">
        <v>32.340000000000003</v>
      </c>
      <c r="AC336" s="34">
        <v>14.4</v>
      </c>
      <c r="AD336" s="34">
        <v>4.68</v>
      </c>
      <c r="AE336" s="34">
        <v>1.1000000000000001</v>
      </c>
      <c r="AF336" s="34"/>
      <c r="AG336" s="47">
        <f t="shared" si="297"/>
        <v>0.9</v>
      </c>
      <c r="AH336" s="47">
        <f t="shared" si="287"/>
        <v>0.74970000000000003</v>
      </c>
      <c r="AI336" s="47">
        <f t="shared" si="288"/>
        <v>0.54</v>
      </c>
      <c r="AJ336" s="47">
        <f t="shared" si="300"/>
        <v>0.4239</v>
      </c>
      <c r="AK336" s="47">
        <f t="shared" si="298"/>
        <v>1.44</v>
      </c>
      <c r="AL336" s="47">
        <f t="shared" si="285"/>
        <v>0.82285714285714273</v>
      </c>
      <c r="AM336" s="47">
        <f t="shared" si="278"/>
        <v>145.53000000000003</v>
      </c>
      <c r="AN336" s="47">
        <f t="shared" si="278"/>
        <v>64.8</v>
      </c>
      <c r="AO336" s="47">
        <f t="shared" si="278"/>
        <v>21.06</v>
      </c>
      <c r="AP336" s="47">
        <f t="shared" si="301"/>
        <v>2.79</v>
      </c>
      <c r="AQ336" s="47">
        <f t="shared" si="302"/>
        <v>3.42</v>
      </c>
      <c r="AR336" s="47">
        <f t="shared" si="303"/>
        <v>0</v>
      </c>
      <c r="AS336" s="47">
        <f t="shared" si="304"/>
        <v>0</v>
      </c>
      <c r="AT336" s="47">
        <f t="shared" si="305"/>
        <v>0</v>
      </c>
      <c r="AU336" s="47">
        <f t="shared" si="306"/>
        <v>0</v>
      </c>
      <c r="AV336" s="47">
        <f t="shared" si="307"/>
        <v>24.57</v>
      </c>
      <c r="AW336" s="47">
        <f t="shared" si="308"/>
        <v>0</v>
      </c>
      <c r="AX336" s="47">
        <f t="shared" si="309"/>
        <v>0</v>
      </c>
      <c r="AY336" s="47">
        <f t="shared" si="310"/>
        <v>0</v>
      </c>
      <c r="AZ336" s="47">
        <f t="shared" si="311"/>
        <v>0</v>
      </c>
      <c r="BA336" s="47">
        <f t="shared" si="312"/>
        <v>0</v>
      </c>
      <c r="BB336" s="47">
        <f t="shared" si="313"/>
        <v>0</v>
      </c>
      <c r="BC336" s="47">
        <f t="shared" si="314"/>
        <v>1.575</v>
      </c>
      <c r="BD336" s="47">
        <f t="shared" si="315"/>
        <v>0</v>
      </c>
      <c r="BE336" s="47">
        <f t="shared" si="316"/>
        <v>0</v>
      </c>
      <c r="BF336" s="47">
        <f t="shared" si="317"/>
        <v>0</v>
      </c>
      <c r="BG336" s="47">
        <f t="shared" si="318"/>
        <v>0</v>
      </c>
      <c r="BH336" s="47">
        <f t="shared" si="319"/>
        <v>0.67499999999999993</v>
      </c>
      <c r="BI336" s="47">
        <v>0</v>
      </c>
      <c r="BJ336" s="47">
        <f t="shared" si="320"/>
        <v>4.95</v>
      </c>
      <c r="BK336" s="22"/>
      <c r="BL336" s="47">
        <f t="shared" si="299"/>
        <v>1.44</v>
      </c>
      <c r="BM336" s="47">
        <v>1.3</v>
      </c>
      <c r="BN336" s="47">
        <f t="shared" si="289"/>
        <v>2.79</v>
      </c>
      <c r="BO336" s="47">
        <v>6.4</v>
      </c>
      <c r="BP336" s="47">
        <f t="shared" si="296"/>
        <v>2.79</v>
      </c>
      <c r="BQ336" s="47">
        <f t="shared" si="295"/>
        <v>0.12498387700000002</v>
      </c>
      <c r="BR336" s="47">
        <v>0.7</v>
      </c>
      <c r="BS336" s="47">
        <v>7</v>
      </c>
      <c r="BT336" s="47">
        <f t="shared" si="326"/>
        <v>0</v>
      </c>
      <c r="BU336" s="47">
        <f t="shared" si="328"/>
        <v>24.57</v>
      </c>
      <c r="BV336" s="47">
        <f t="shared" si="276"/>
        <v>0.67499999999999993</v>
      </c>
      <c r="BW336" s="47">
        <f t="shared" si="327"/>
        <v>1.575</v>
      </c>
      <c r="BX336" s="47">
        <f t="shared" si="292"/>
        <v>4.6089285714285717</v>
      </c>
      <c r="BY336" s="47">
        <f t="shared" si="321"/>
        <v>21.06</v>
      </c>
      <c r="BZ336" s="47">
        <f t="shared" si="279"/>
        <v>4.95</v>
      </c>
      <c r="CA336" s="47">
        <f t="shared" si="291"/>
        <v>7.6234740038421016</v>
      </c>
      <c r="CB336" s="47">
        <f t="shared" si="322"/>
        <v>7</v>
      </c>
      <c r="CC336" s="47">
        <f t="shared" si="323"/>
        <v>6.3919565217391297E-2</v>
      </c>
      <c r="CD336" s="47">
        <v>1.4999999999999999E-2</v>
      </c>
      <c r="CE336" s="47">
        <v>0.01</v>
      </c>
      <c r="CF336" s="47">
        <f t="shared" si="324"/>
        <v>0</v>
      </c>
      <c r="CG336" s="47">
        <f t="shared" si="283"/>
        <v>2.9940119760479043</v>
      </c>
      <c r="CH336" s="47">
        <f t="shared" si="325"/>
        <v>7.2356311090549355</v>
      </c>
      <c r="CI336" s="46"/>
      <c r="CJ336" s="46"/>
      <c r="CK336" s="47">
        <f t="shared" si="271"/>
        <v>1.6126378707427582</v>
      </c>
      <c r="CL336" s="46"/>
      <c r="CM336" s="46">
        <f t="shared" si="272"/>
        <v>0.35836397127616848</v>
      </c>
      <c r="CN336" s="22"/>
    </row>
    <row r="337" spans="1:92">
      <c r="A337" s="42">
        <v>1641</v>
      </c>
      <c r="B337" s="22"/>
      <c r="C337" s="34">
        <v>21</v>
      </c>
      <c r="D337" s="34">
        <v>34</v>
      </c>
      <c r="E337" s="47">
        <f t="shared" si="284"/>
        <v>19.428571428571427</v>
      </c>
      <c r="F337" s="34">
        <v>16.66</v>
      </c>
      <c r="G337" s="34">
        <v>11.66</v>
      </c>
      <c r="H337" s="34">
        <v>8.81</v>
      </c>
      <c r="I337" s="34">
        <v>0.62</v>
      </c>
      <c r="J337" s="34">
        <v>0.76</v>
      </c>
      <c r="K337" s="22"/>
      <c r="L337" s="22"/>
      <c r="M337" s="22"/>
      <c r="N337" s="22"/>
      <c r="O337" s="34">
        <v>5.46</v>
      </c>
      <c r="P337" s="22"/>
      <c r="Q337" s="22"/>
      <c r="R337" s="22"/>
      <c r="S337" s="22"/>
      <c r="T337" s="22"/>
      <c r="U337" s="22"/>
      <c r="V337" s="34">
        <v>0.35</v>
      </c>
      <c r="W337" s="22"/>
      <c r="X337" s="22"/>
      <c r="Y337" s="22"/>
      <c r="Z337" s="22"/>
      <c r="AA337" s="34">
        <v>0.15</v>
      </c>
      <c r="AB337" s="34">
        <v>32.340000000000003</v>
      </c>
      <c r="AC337" s="34">
        <v>14.4</v>
      </c>
      <c r="AD337" s="34">
        <v>4.68</v>
      </c>
      <c r="AE337" s="34">
        <v>1.1000000000000001</v>
      </c>
      <c r="AF337" s="34"/>
      <c r="AG337" s="47">
        <f t="shared" si="297"/>
        <v>0.94499999999999995</v>
      </c>
      <c r="AH337" s="47">
        <f t="shared" si="287"/>
        <v>0.74970000000000003</v>
      </c>
      <c r="AI337" s="47">
        <f t="shared" si="288"/>
        <v>0.52469999999999994</v>
      </c>
      <c r="AJ337" s="47">
        <f t="shared" si="300"/>
        <v>0.39645000000000002</v>
      </c>
      <c r="AK337" s="47">
        <f t="shared" si="298"/>
        <v>1.53</v>
      </c>
      <c r="AL337" s="47">
        <f t="shared" si="285"/>
        <v>0.87428571428571411</v>
      </c>
      <c r="AM337" s="47">
        <f t="shared" si="278"/>
        <v>145.53000000000003</v>
      </c>
      <c r="AN337" s="47">
        <f t="shared" si="278"/>
        <v>64.8</v>
      </c>
      <c r="AO337" s="47">
        <f t="shared" si="278"/>
        <v>21.06</v>
      </c>
      <c r="AP337" s="47">
        <f t="shared" si="301"/>
        <v>2.79</v>
      </c>
      <c r="AQ337" s="47">
        <f t="shared" si="302"/>
        <v>3.42</v>
      </c>
      <c r="AR337" s="47">
        <f t="shared" si="303"/>
        <v>0</v>
      </c>
      <c r="AS337" s="47">
        <f t="shared" si="304"/>
        <v>0</v>
      </c>
      <c r="AT337" s="47">
        <f t="shared" si="305"/>
        <v>0</v>
      </c>
      <c r="AU337" s="47">
        <f t="shared" si="306"/>
        <v>0</v>
      </c>
      <c r="AV337" s="47">
        <f t="shared" si="307"/>
        <v>24.57</v>
      </c>
      <c r="AW337" s="47">
        <f t="shared" si="308"/>
        <v>0</v>
      </c>
      <c r="AX337" s="47">
        <f t="shared" si="309"/>
        <v>0</v>
      </c>
      <c r="AY337" s="47">
        <f t="shared" si="310"/>
        <v>0</v>
      </c>
      <c r="AZ337" s="47">
        <f t="shared" si="311"/>
        <v>0</v>
      </c>
      <c r="BA337" s="47">
        <f t="shared" si="312"/>
        <v>0</v>
      </c>
      <c r="BB337" s="47">
        <f t="shared" si="313"/>
        <v>0</v>
      </c>
      <c r="BC337" s="47">
        <f t="shared" si="314"/>
        <v>1.575</v>
      </c>
      <c r="BD337" s="47">
        <f t="shared" si="315"/>
        <v>0</v>
      </c>
      <c r="BE337" s="47">
        <f t="shared" si="316"/>
        <v>0</v>
      </c>
      <c r="BF337" s="47">
        <f t="shared" si="317"/>
        <v>0</v>
      </c>
      <c r="BG337" s="47">
        <f t="shared" si="318"/>
        <v>0</v>
      </c>
      <c r="BH337" s="47">
        <f t="shared" si="319"/>
        <v>0.67499999999999993</v>
      </c>
      <c r="BI337" s="47">
        <v>0</v>
      </c>
      <c r="BJ337" s="47">
        <f t="shared" si="320"/>
        <v>4.95</v>
      </c>
      <c r="BK337" s="22"/>
      <c r="BL337" s="47">
        <f t="shared" si="299"/>
        <v>1.53</v>
      </c>
      <c r="BM337" s="47">
        <v>1.3</v>
      </c>
      <c r="BN337" s="47">
        <f t="shared" si="289"/>
        <v>2.79</v>
      </c>
      <c r="BO337" s="47">
        <v>6.4</v>
      </c>
      <c r="BP337" s="47">
        <f t="shared" si="296"/>
        <v>2.79</v>
      </c>
      <c r="BQ337" s="47">
        <f t="shared" si="295"/>
        <v>0.126406458</v>
      </c>
      <c r="BR337" s="47">
        <v>0.7</v>
      </c>
      <c r="BS337" s="47">
        <v>7</v>
      </c>
      <c r="BT337" s="47">
        <f t="shared" si="326"/>
        <v>0</v>
      </c>
      <c r="BU337" s="47">
        <f t="shared" si="328"/>
        <v>24.57</v>
      </c>
      <c r="BV337" s="47">
        <f t="shared" si="276"/>
        <v>0.67499999999999993</v>
      </c>
      <c r="BW337" s="47">
        <f t="shared" si="327"/>
        <v>1.575</v>
      </c>
      <c r="BX337" s="47">
        <f t="shared" si="292"/>
        <v>4.6235714285714291</v>
      </c>
      <c r="BY337" s="47">
        <f t="shared" si="321"/>
        <v>21.06</v>
      </c>
      <c r="BZ337" s="47">
        <f t="shared" si="279"/>
        <v>4.95</v>
      </c>
      <c r="CA337" s="47">
        <f t="shared" si="291"/>
        <v>7.6631344116006694</v>
      </c>
      <c r="CB337" s="47">
        <f t="shared" si="322"/>
        <v>7</v>
      </c>
      <c r="CC337" s="47">
        <f t="shared" si="323"/>
        <v>6.2628260869565217E-2</v>
      </c>
      <c r="CD337" s="47">
        <v>1.4999999999999999E-2</v>
      </c>
      <c r="CE337" s="47">
        <v>0.01</v>
      </c>
      <c r="CF337" s="47">
        <f t="shared" si="324"/>
        <v>0</v>
      </c>
      <c r="CG337" s="47">
        <f t="shared" si="283"/>
        <v>2.9940119760479043</v>
      </c>
      <c r="CH337" s="47">
        <f t="shared" si="325"/>
        <v>7.0894567432154423</v>
      </c>
      <c r="CI337" s="46"/>
      <c r="CJ337" s="46"/>
      <c r="CK337" s="47">
        <f t="shared" si="271"/>
        <v>1.6526359712956782</v>
      </c>
      <c r="CL337" s="46"/>
      <c r="CM337" s="46">
        <f t="shared" si="272"/>
        <v>0.36725243806570629</v>
      </c>
      <c r="CN337" s="22"/>
    </row>
    <row r="338" spans="1:92">
      <c r="A338" s="42">
        <v>1642</v>
      </c>
      <c r="B338" s="22"/>
      <c r="C338" s="34">
        <v>18.329999999999998</v>
      </c>
      <c r="D338" s="34">
        <v>29</v>
      </c>
      <c r="E338" s="47">
        <f t="shared" si="284"/>
        <v>16.571428571428573</v>
      </c>
      <c r="F338" s="34">
        <v>15.33</v>
      </c>
      <c r="G338" s="34">
        <v>10.66</v>
      </c>
      <c r="H338" s="34">
        <v>7.14</v>
      </c>
      <c r="I338" s="34">
        <v>0.62</v>
      </c>
      <c r="J338" s="34">
        <v>0.76</v>
      </c>
      <c r="K338" s="22"/>
      <c r="L338" s="22"/>
      <c r="M338" s="22"/>
      <c r="N338" s="22"/>
      <c r="O338" s="34">
        <v>5.46</v>
      </c>
      <c r="P338" s="22"/>
      <c r="Q338" s="22"/>
      <c r="R338" s="22"/>
      <c r="S338" s="22"/>
      <c r="T338" s="22"/>
      <c r="U338" s="22"/>
      <c r="V338" s="34">
        <v>0.35</v>
      </c>
      <c r="W338" s="22"/>
      <c r="X338" s="22"/>
      <c r="Y338" s="22"/>
      <c r="Z338" s="22"/>
      <c r="AA338" s="34">
        <v>0.15</v>
      </c>
      <c r="AB338" s="34">
        <v>32.340000000000003</v>
      </c>
      <c r="AC338" s="34">
        <v>14.4</v>
      </c>
      <c r="AD338" s="34">
        <v>4.68</v>
      </c>
      <c r="AE338" s="34">
        <v>1.1000000000000001</v>
      </c>
      <c r="AF338" s="34"/>
      <c r="AG338" s="47">
        <f t="shared" si="297"/>
        <v>0.82484999999999986</v>
      </c>
      <c r="AH338" s="47">
        <f t="shared" si="287"/>
        <v>0.68984999999999996</v>
      </c>
      <c r="AI338" s="47">
        <f t="shared" si="288"/>
        <v>0.47970000000000002</v>
      </c>
      <c r="AJ338" s="47">
        <f t="shared" si="300"/>
        <v>0.32129999999999997</v>
      </c>
      <c r="AK338" s="47">
        <f t="shared" si="298"/>
        <v>1.3049999999999999</v>
      </c>
      <c r="AL338" s="47">
        <f t="shared" si="285"/>
        <v>0.74571428571428588</v>
      </c>
      <c r="AM338" s="47">
        <f t="shared" si="278"/>
        <v>145.53000000000003</v>
      </c>
      <c r="AN338" s="47">
        <f t="shared" si="278"/>
        <v>64.8</v>
      </c>
      <c r="AO338" s="47">
        <f t="shared" si="278"/>
        <v>21.06</v>
      </c>
      <c r="AP338" s="47">
        <f t="shared" si="301"/>
        <v>2.79</v>
      </c>
      <c r="AQ338" s="47">
        <f t="shared" si="302"/>
        <v>3.42</v>
      </c>
      <c r="AR338" s="47">
        <f t="shared" si="303"/>
        <v>0</v>
      </c>
      <c r="AS338" s="47">
        <f t="shared" si="304"/>
        <v>0</v>
      </c>
      <c r="AT338" s="47">
        <f t="shared" si="305"/>
        <v>0</v>
      </c>
      <c r="AU338" s="47">
        <f t="shared" si="306"/>
        <v>0</v>
      </c>
      <c r="AV338" s="47">
        <f t="shared" si="307"/>
        <v>24.57</v>
      </c>
      <c r="AW338" s="47">
        <f t="shared" si="308"/>
        <v>0</v>
      </c>
      <c r="AX338" s="47">
        <f t="shared" si="309"/>
        <v>0</v>
      </c>
      <c r="AY338" s="47">
        <f t="shared" si="310"/>
        <v>0</v>
      </c>
      <c r="AZ338" s="47">
        <f t="shared" si="311"/>
        <v>0</v>
      </c>
      <c r="BA338" s="47">
        <f t="shared" si="312"/>
        <v>0</v>
      </c>
      <c r="BB338" s="47">
        <f t="shared" si="313"/>
        <v>0</v>
      </c>
      <c r="BC338" s="47">
        <f t="shared" si="314"/>
        <v>1.575</v>
      </c>
      <c r="BD338" s="47">
        <f t="shared" si="315"/>
        <v>0</v>
      </c>
      <c r="BE338" s="47">
        <f t="shared" si="316"/>
        <v>0</v>
      </c>
      <c r="BF338" s="47">
        <f t="shared" si="317"/>
        <v>0</v>
      </c>
      <c r="BG338" s="47">
        <f t="shared" si="318"/>
        <v>0</v>
      </c>
      <c r="BH338" s="47">
        <f t="shared" si="319"/>
        <v>0.67499999999999993</v>
      </c>
      <c r="BI338" s="47">
        <v>0</v>
      </c>
      <c r="BJ338" s="47">
        <f t="shared" si="320"/>
        <v>4.95</v>
      </c>
      <c r="BK338" s="22"/>
      <c r="BL338" s="47">
        <f t="shared" si="299"/>
        <v>1.3049999999999999</v>
      </c>
      <c r="BM338" s="47">
        <v>1.3</v>
      </c>
      <c r="BN338" s="47">
        <f t="shared" si="289"/>
        <v>2.79</v>
      </c>
      <c r="BO338" s="47">
        <v>6.4</v>
      </c>
      <c r="BP338" s="47">
        <f t="shared" si="296"/>
        <v>2.79</v>
      </c>
      <c r="BQ338" s="47">
        <f t="shared" si="295"/>
        <v>0.12782903900000001</v>
      </c>
      <c r="BR338" s="47">
        <v>0.7</v>
      </c>
      <c r="BS338" s="47">
        <v>7</v>
      </c>
      <c r="BT338" s="47">
        <f t="shared" si="326"/>
        <v>0</v>
      </c>
      <c r="BU338" s="47">
        <f t="shared" si="328"/>
        <v>24.57</v>
      </c>
      <c r="BV338" s="47">
        <f t="shared" si="276"/>
        <v>0.67499999999999993</v>
      </c>
      <c r="BW338" s="47">
        <f t="shared" si="327"/>
        <v>1.575</v>
      </c>
      <c r="BX338" s="47">
        <f t="shared" si="292"/>
        <v>4.6382142857142856</v>
      </c>
      <c r="BY338" s="47">
        <f t="shared" si="321"/>
        <v>21.06</v>
      </c>
      <c r="BZ338" s="47">
        <f t="shared" si="279"/>
        <v>4.95</v>
      </c>
      <c r="CA338" s="47">
        <f t="shared" si="291"/>
        <v>7.7027948193592364</v>
      </c>
      <c r="CB338" s="47">
        <f t="shared" si="322"/>
        <v>7</v>
      </c>
      <c r="CC338" s="47">
        <f t="shared" si="323"/>
        <v>6.1336956521739129E-2</v>
      </c>
      <c r="CD338" s="47">
        <v>1.4999999999999999E-2</v>
      </c>
      <c r="CE338" s="47">
        <v>0.01</v>
      </c>
      <c r="CF338" s="47">
        <f t="shared" si="324"/>
        <v>0</v>
      </c>
      <c r="CG338" s="47">
        <f t="shared" si="283"/>
        <v>2.9940119760479043</v>
      </c>
      <c r="CH338" s="47">
        <f t="shared" si="325"/>
        <v>6.9432823773759491</v>
      </c>
      <c r="CI338" s="46"/>
      <c r="CJ338" s="46"/>
      <c r="CK338" s="47">
        <f t="shared" ref="CK338:CK401" si="329">(182*$BL338+$BM$4*$BM338+$BN$4*$BN338+$BO$4*$BO338+$BP$4*$BP338+$BQ$4*$BQ338+$BV$4*$BV338+$BX$4*$BX338+$BZ$4*$BZ338+$CA$4*$CA338+$CB$4*$CB338+5*$CG338)/$CI$582</f>
        <v>1.5544557878480354</v>
      </c>
      <c r="CL338" s="46"/>
      <c r="CM338" s="46">
        <f t="shared" si="272"/>
        <v>0.34543461952178567</v>
      </c>
      <c r="CN338" s="22"/>
    </row>
    <row r="339" spans="1:92">
      <c r="A339" s="42">
        <v>1643</v>
      </c>
      <c r="B339" s="22"/>
      <c r="C339" s="34">
        <v>16</v>
      </c>
      <c r="D339" s="34">
        <v>26</v>
      </c>
      <c r="E339" s="47">
        <f t="shared" si="284"/>
        <v>14.857142857142858</v>
      </c>
      <c r="F339" s="34">
        <v>13</v>
      </c>
      <c r="G339" s="34">
        <v>9.33</v>
      </c>
      <c r="H339" s="34">
        <v>6.28</v>
      </c>
      <c r="I339" s="34">
        <v>0.62</v>
      </c>
      <c r="J339" s="34">
        <v>0.76</v>
      </c>
      <c r="K339" s="22"/>
      <c r="L339" s="22"/>
      <c r="M339" s="34">
        <v>17.16</v>
      </c>
      <c r="N339" s="22"/>
      <c r="O339" s="34">
        <v>5.46</v>
      </c>
      <c r="P339" s="22"/>
      <c r="Q339" s="22"/>
      <c r="R339" s="22"/>
      <c r="S339" s="22"/>
      <c r="T339" s="22"/>
      <c r="U339" s="22"/>
      <c r="V339" s="34">
        <v>0.35</v>
      </c>
      <c r="W339" s="22"/>
      <c r="X339" s="22"/>
      <c r="Y339" s="22"/>
      <c r="Z339" s="22"/>
      <c r="AA339" s="34">
        <v>0.15</v>
      </c>
      <c r="AB339" s="34">
        <v>32.340000000000003</v>
      </c>
      <c r="AC339" s="34">
        <v>14.4</v>
      </c>
      <c r="AD339" s="34">
        <v>4.68</v>
      </c>
      <c r="AE339" s="34">
        <v>1.1000000000000001</v>
      </c>
      <c r="AF339" s="34"/>
      <c r="AG339" s="47">
        <f t="shared" si="297"/>
        <v>0.72</v>
      </c>
      <c r="AH339" s="47">
        <f t="shared" si="287"/>
        <v>0.58499999999999996</v>
      </c>
      <c r="AI339" s="47">
        <f t="shared" si="288"/>
        <v>0.41985</v>
      </c>
      <c r="AJ339" s="47">
        <f t="shared" si="300"/>
        <v>0.28260000000000002</v>
      </c>
      <c r="AK339" s="47">
        <f t="shared" si="298"/>
        <v>1.17</v>
      </c>
      <c r="AL339" s="47">
        <f t="shared" si="285"/>
        <v>0.66857142857142859</v>
      </c>
      <c r="AM339" s="47">
        <f t="shared" si="278"/>
        <v>145.53000000000003</v>
      </c>
      <c r="AN339" s="47">
        <f t="shared" si="278"/>
        <v>64.8</v>
      </c>
      <c r="AO339" s="47">
        <f t="shared" si="278"/>
        <v>21.06</v>
      </c>
      <c r="AP339" s="47">
        <f t="shared" si="301"/>
        <v>2.79</v>
      </c>
      <c r="AQ339" s="47">
        <f t="shared" si="302"/>
        <v>3.42</v>
      </c>
      <c r="AR339" s="47">
        <f t="shared" si="303"/>
        <v>0</v>
      </c>
      <c r="AS339" s="47">
        <f t="shared" si="304"/>
        <v>0</v>
      </c>
      <c r="AT339" s="47">
        <f t="shared" si="305"/>
        <v>0.7722</v>
      </c>
      <c r="AU339" s="47">
        <f t="shared" si="306"/>
        <v>0</v>
      </c>
      <c r="AV339" s="47">
        <f t="shared" si="307"/>
        <v>24.57</v>
      </c>
      <c r="AW339" s="47">
        <f t="shared" si="308"/>
        <v>0</v>
      </c>
      <c r="AX339" s="47">
        <f t="shared" si="309"/>
        <v>0</v>
      </c>
      <c r="AY339" s="47">
        <f t="shared" si="310"/>
        <v>0</v>
      </c>
      <c r="AZ339" s="47">
        <f t="shared" si="311"/>
        <v>0</v>
      </c>
      <c r="BA339" s="47">
        <f t="shared" si="312"/>
        <v>0</v>
      </c>
      <c r="BB339" s="47">
        <f t="shared" si="313"/>
        <v>0</v>
      </c>
      <c r="BC339" s="47">
        <f t="shared" si="314"/>
        <v>1.575</v>
      </c>
      <c r="BD339" s="47">
        <f t="shared" si="315"/>
        <v>0</v>
      </c>
      <c r="BE339" s="47">
        <f t="shared" si="316"/>
        <v>0</v>
      </c>
      <c r="BF339" s="47">
        <f t="shared" si="317"/>
        <v>0</v>
      </c>
      <c r="BG339" s="47">
        <f t="shared" si="318"/>
        <v>0</v>
      </c>
      <c r="BH339" s="47">
        <f t="shared" si="319"/>
        <v>0.67499999999999993</v>
      </c>
      <c r="BI339" s="47">
        <v>0</v>
      </c>
      <c r="BJ339" s="47">
        <f t="shared" si="320"/>
        <v>4.95</v>
      </c>
      <c r="BK339" s="22"/>
      <c r="BL339" s="47">
        <f t="shared" si="299"/>
        <v>1.17</v>
      </c>
      <c r="BM339" s="47">
        <f>AT339</f>
        <v>0.7722</v>
      </c>
      <c r="BN339" s="47">
        <f t="shared" si="289"/>
        <v>2.79</v>
      </c>
      <c r="BO339" s="47">
        <v>6.4</v>
      </c>
      <c r="BP339" s="47">
        <f t="shared" si="296"/>
        <v>2.79</v>
      </c>
      <c r="BQ339" s="47">
        <f t="shared" si="295"/>
        <v>0.12925162000000001</v>
      </c>
      <c r="BR339" s="47">
        <v>0.7</v>
      </c>
      <c r="BS339" s="47">
        <v>7</v>
      </c>
      <c r="BT339" s="47">
        <f t="shared" si="326"/>
        <v>0</v>
      </c>
      <c r="BU339" s="47">
        <f t="shared" si="328"/>
        <v>24.57</v>
      </c>
      <c r="BV339" s="47">
        <f t="shared" si="276"/>
        <v>0.67499999999999993</v>
      </c>
      <c r="BW339" s="47">
        <f t="shared" si="327"/>
        <v>1.575</v>
      </c>
      <c r="BX339" s="47">
        <f t="shared" si="292"/>
        <v>4.6528571428571439</v>
      </c>
      <c r="BY339" s="47">
        <f t="shared" si="321"/>
        <v>21.06</v>
      </c>
      <c r="BZ339" s="47">
        <f t="shared" si="279"/>
        <v>4.95</v>
      </c>
      <c r="CA339" s="47">
        <f t="shared" si="291"/>
        <v>7.7424552271178033</v>
      </c>
      <c r="CB339" s="47">
        <f t="shared" si="322"/>
        <v>7</v>
      </c>
      <c r="CC339" s="47">
        <f t="shared" si="323"/>
        <v>6.0045652173913042E-2</v>
      </c>
      <c r="CD339" s="47">
        <v>1.4999999999999999E-2</v>
      </c>
      <c r="CE339" s="47">
        <v>0.01</v>
      </c>
      <c r="CF339" s="47">
        <f t="shared" si="324"/>
        <v>0</v>
      </c>
      <c r="CG339" s="47">
        <f t="shared" si="283"/>
        <v>2.9940119760479043</v>
      </c>
      <c r="CH339" s="47">
        <f t="shared" si="325"/>
        <v>6.7971080115364551</v>
      </c>
      <c r="CI339" s="46"/>
      <c r="CJ339" s="46"/>
      <c r="CK339" s="47">
        <f t="shared" si="329"/>
        <v>1.4296050022821878</v>
      </c>
      <c r="CL339" s="46"/>
      <c r="CM339" s="46">
        <f t="shared" ref="CM339:CM402" si="330">CK339/4.5</f>
        <v>0.31769000050715285</v>
      </c>
      <c r="CN339" s="22"/>
    </row>
    <row r="340" spans="1:92">
      <c r="A340" s="42">
        <v>1644</v>
      </c>
      <c r="B340" s="22"/>
      <c r="C340" s="34">
        <v>18.329999999999998</v>
      </c>
      <c r="D340" s="34">
        <v>29</v>
      </c>
      <c r="E340" s="47">
        <f t="shared" ref="E340:E371" si="331">4*D340/7</f>
        <v>16.571428571428573</v>
      </c>
      <c r="F340" s="34">
        <v>14.66</v>
      </c>
      <c r="G340" s="34">
        <v>10.66</v>
      </c>
      <c r="H340" s="34">
        <v>8.84</v>
      </c>
      <c r="I340" s="34">
        <v>0.62</v>
      </c>
      <c r="J340" s="34">
        <v>0.76</v>
      </c>
      <c r="K340" s="22"/>
      <c r="L340" s="22"/>
      <c r="M340" s="22"/>
      <c r="N340" s="22"/>
      <c r="O340" s="34">
        <v>5.46</v>
      </c>
      <c r="P340" s="22"/>
      <c r="Q340" s="22"/>
      <c r="R340" s="22"/>
      <c r="S340" s="22"/>
      <c r="T340" s="22"/>
      <c r="U340" s="22"/>
      <c r="V340" s="34">
        <v>0.35</v>
      </c>
      <c r="W340" s="22"/>
      <c r="X340" s="22"/>
      <c r="Y340" s="22"/>
      <c r="Z340" s="22"/>
      <c r="AA340" s="34">
        <v>0.15</v>
      </c>
      <c r="AB340" s="34">
        <v>32.340000000000003</v>
      </c>
      <c r="AC340" s="34">
        <v>14.4</v>
      </c>
      <c r="AD340" s="34">
        <v>4.68</v>
      </c>
      <c r="AE340" s="34">
        <v>1.1000000000000001</v>
      </c>
      <c r="AF340" s="34"/>
      <c r="AG340" s="47">
        <f t="shared" si="297"/>
        <v>0.82484999999999986</v>
      </c>
      <c r="AH340" s="47">
        <f t="shared" si="287"/>
        <v>0.65969999999999995</v>
      </c>
      <c r="AI340" s="47">
        <f t="shared" si="288"/>
        <v>0.47970000000000002</v>
      </c>
      <c r="AJ340" s="47">
        <f t="shared" si="300"/>
        <v>0.39779999999999999</v>
      </c>
      <c r="AK340" s="47">
        <f t="shared" si="298"/>
        <v>1.3049999999999999</v>
      </c>
      <c r="AL340" s="47">
        <f t="shared" ref="AL340:AL371" si="332">4.5*E340/100</f>
        <v>0.74571428571428588</v>
      </c>
      <c r="AM340" s="47">
        <f t="shared" si="278"/>
        <v>145.53000000000003</v>
      </c>
      <c r="AN340" s="47">
        <f t="shared" si="278"/>
        <v>64.8</v>
      </c>
      <c r="AO340" s="47">
        <f t="shared" si="278"/>
        <v>21.06</v>
      </c>
      <c r="AP340" s="47">
        <f t="shared" si="301"/>
        <v>2.79</v>
      </c>
      <c r="AQ340" s="47">
        <f t="shared" si="302"/>
        <v>3.42</v>
      </c>
      <c r="AR340" s="47">
        <f t="shared" si="303"/>
        <v>0</v>
      </c>
      <c r="AS340" s="47">
        <f t="shared" si="304"/>
        <v>0</v>
      </c>
      <c r="AT340" s="47">
        <f t="shared" si="305"/>
        <v>0</v>
      </c>
      <c r="AU340" s="47">
        <f t="shared" si="306"/>
        <v>0</v>
      </c>
      <c r="AV340" s="47">
        <f t="shared" si="307"/>
        <v>24.57</v>
      </c>
      <c r="AW340" s="47">
        <f t="shared" si="308"/>
        <v>0</v>
      </c>
      <c r="AX340" s="47">
        <f t="shared" si="309"/>
        <v>0</v>
      </c>
      <c r="AY340" s="47">
        <f t="shared" si="310"/>
        <v>0</v>
      </c>
      <c r="AZ340" s="47">
        <f t="shared" si="311"/>
        <v>0</v>
      </c>
      <c r="BA340" s="47">
        <f t="shared" si="312"/>
        <v>0</v>
      </c>
      <c r="BB340" s="47">
        <f t="shared" si="313"/>
        <v>0</v>
      </c>
      <c r="BC340" s="47">
        <f t="shared" si="314"/>
        <v>1.575</v>
      </c>
      <c r="BD340" s="47">
        <f t="shared" si="315"/>
        <v>0</v>
      </c>
      <c r="BE340" s="47">
        <f t="shared" si="316"/>
        <v>0</v>
      </c>
      <c r="BF340" s="47">
        <f t="shared" si="317"/>
        <v>0</v>
      </c>
      <c r="BG340" s="47">
        <f t="shared" si="318"/>
        <v>0</v>
      </c>
      <c r="BH340" s="47">
        <f t="shared" si="319"/>
        <v>0.67499999999999993</v>
      </c>
      <c r="BI340" s="47">
        <v>0</v>
      </c>
      <c r="BJ340" s="47">
        <f t="shared" si="320"/>
        <v>4.95</v>
      </c>
      <c r="BK340" s="22"/>
      <c r="BL340" s="47">
        <f t="shared" si="299"/>
        <v>1.3049999999999999</v>
      </c>
      <c r="BM340" s="47">
        <v>0.5</v>
      </c>
      <c r="BN340" s="47">
        <f t="shared" si="289"/>
        <v>2.79</v>
      </c>
      <c r="BO340" s="47">
        <v>6.4</v>
      </c>
      <c r="BP340" s="47">
        <f t="shared" si="296"/>
        <v>2.79</v>
      </c>
      <c r="BQ340" s="47">
        <f t="shared" si="295"/>
        <v>0.13067420100000002</v>
      </c>
      <c r="BR340" s="47">
        <v>0.7</v>
      </c>
      <c r="BS340" s="47">
        <v>7</v>
      </c>
      <c r="BT340" s="47">
        <f t="shared" si="326"/>
        <v>0</v>
      </c>
      <c r="BU340" s="47">
        <f t="shared" si="328"/>
        <v>24.57</v>
      </c>
      <c r="BV340" s="47">
        <f t="shared" si="276"/>
        <v>0.67499999999999993</v>
      </c>
      <c r="BW340" s="47">
        <f t="shared" si="327"/>
        <v>1.575</v>
      </c>
      <c r="BX340" s="47">
        <f t="shared" si="292"/>
        <v>4.6675000000000004</v>
      </c>
      <c r="BY340" s="47">
        <f t="shared" si="321"/>
        <v>21.06</v>
      </c>
      <c r="BZ340" s="47">
        <f t="shared" si="279"/>
        <v>4.95</v>
      </c>
      <c r="CA340" s="47">
        <f t="shared" si="291"/>
        <v>7.7821156348763711</v>
      </c>
      <c r="CB340" s="47">
        <f t="shared" si="322"/>
        <v>7</v>
      </c>
      <c r="CC340" s="47">
        <f t="shared" si="323"/>
        <v>5.8754347826086954E-2</v>
      </c>
      <c r="CD340" s="47">
        <v>1.4999999999999999E-2</v>
      </c>
      <c r="CE340" s="47">
        <v>0.01</v>
      </c>
      <c r="CF340" s="47">
        <f t="shared" si="324"/>
        <v>0</v>
      </c>
      <c r="CG340" s="47">
        <f t="shared" si="283"/>
        <v>2.9940119760479043</v>
      </c>
      <c r="CH340" s="47">
        <f t="shared" si="325"/>
        <v>6.6509336456969619</v>
      </c>
      <c r="CI340" s="46"/>
      <c r="CJ340" s="46"/>
      <c r="CK340" s="47">
        <f t="shared" si="329"/>
        <v>1.4552275480279748</v>
      </c>
      <c r="CL340" s="46"/>
      <c r="CM340" s="46">
        <f t="shared" si="330"/>
        <v>0.32338389956177216</v>
      </c>
      <c r="CN340" s="22"/>
    </row>
    <row r="341" spans="1:92">
      <c r="A341" s="42">
        <v>1645</v>
      </c>
      <c r="B341" s="22"/>
      <c r="C341" s="34">
        <v>14.33</v>
      </c>
      <c r="D341" s="34">
        <v>23</v>
      </c>
      <c r="E341" s="47">
        <f t="shared" si="331"/>
        <v>13.142857142857142</v>
      </c>
      <c r="F341" s="34">
        <v>10.66</v>
      </c>
      <c r="G341" s="34">
        <v>8</v>
      </c>
      <c r="H341" s="34">
        <v>7.41</v>
      </c>
      <c r="I341" s="34">
        <v>0.62</v>
      </c>
      <c r="J341" s="34">
        <v>0.76</v>
      </c>
      <c r="K341" s="22"/>
      <c r="L341" s="22"/>
      <c r="M341" s="22"/>
      <c r="N341" s="22"/>
      <c r="O341" s="34">
        <v>5.46</v>
      </c>
      <c r="P341" s="22"/>
      <c r="Q341" s="22"/>
      <c r="R341" s="22"/>
      <c r="S341" s="22"/>
      <c r="T341" s="22"/>
      <c r="U341" s="22"/>
      <c r="V341" s="34">
        <v>0.35</v>
      </c>
      <c r="W341" s="22"/>
      <c r="X341" s="22"/>
      <c r="Y341" s="22"/>
      <c r="Z341" s="22"/>
      <c r="AA341" s="34">
        <v>0.15</v>
      </c>
      <c r="AB341" s="34">
        <v>32.340000000000003</v>
      </c>
      <c r="AC341" s="34">
        <v>14.4</v>
      </c>
      <c r="AD341" s="34">
        <v>4.68</v>
      </c>
      <c r="AE341" s="34">
        <v>1.1000000000000001</v>
      </c>
      <c r="AF341" s="34"/>
      <c r="AG341" s="47">
        <f t="shared" si="297"/>
        <v>0.64485000000000003</v>
      </c>
      <c r="AH341" s="47">
        <f t="shared" si="287"/>
        <v>0.47970000000000002</v>
      </c>
      <c r="AI341" s="47">
        <f t="shared" si="288"/>
        <v>0.36</v>
      </c>
      <c r="AJ341" s="47">
        <f t="shared" si="300"/>
        <v>0.33344999999999997</v>
      </c>
      <c r="AK341" s="47">
        <f t="shared" si="298"/>
        <v>1.0349999999999999</v>
      </c>
      <c r="AL341" s="47">
        <f t="shared" si="332"/>
        <v>0.59142857142857141</v>
      </c>
      <c r="AM341" s="47">
        <f t="shared" si="278"/>
        <v>145.53000000000003</v>
      </c>
      <c r="AN341" s="47">
        <f t="shared" si="278"/>
        <v>64.8</v>
      </c>
      <c r="AO341" s="47">
        <f t="shared" si="278"/>
        <v>21.06</v>
      </c>
      <c r="AP341" s="47">
        <f t="shared" si="301"/>
        <v>2.79</v>
      </c>
      <c r="AQ341" s="47">
        <f t="shared" si="302"/>
        <v>3.42</v>
      </c>
      <c r="AR341" s="47">
        <f t="shared" si="303"/>
        <v>0</v>
      </c>
      <c r="AS341" s="47">
        <f t="shared" si="304"/>
        <v>0</v>
      </c>
      <c r="AT341" s="47">
        <f t="shared" si="305"/>
        <v>0</v>
      </c>
      <c r="AU341" s="47">
        <f t="shared" si="306"/>
        <v>0</v>
      </c>
      <c r="AV341" s="47">
        <f t="shared" si="307"/>
        <v>24.57</v>
      </c>
      <c r="AW341" s="47">
        <f t="shared" si="308"/>
        <v>0</v>
      </c>
      <c r="AX341" s="47">
        <f t="shared" si="309"/>
        <v>0</v>
      </c>
      <c r="AY341" s="47">
        <f t="shared" si="310"/>
        <v>0</v>
      </c>
      <c r="AZ341" s="47">
        <f t="shared" si="311"/>
        <v>0</v>
      </c>
      <c r="BA341" s="47">
        <f t="shared" si="312"/>
        <v>0</v>
      </c>
      <c r="BB341" s="47">
        <f t="shared" si="313"/>
        <v>0</v>
      </c>
      <c r="BC341" s="47">
        <f t="shared" si="314"/>
        <v>1.575</v>
      </c>
      <c r="BD341" s="47">
        <f t="shared" si="315"/>
        <v>0</v>
      </c>
      <c r="BE341" s="47">
        <f t="shared" si="316"/>
        <v>0</v>
      </c>
      <c r="BF341" s="47">
        <f t="shared" si="317"/>
        <v>0</v>
      </c>
      <c r="BG341" s="47">
        <f t="shared" si="318"/>
        <v>0</v>
      </c>
      <c r="BH341" s="47">
        <f t="shared" si="319"/>
        <v>0.67499999999999993</v>
      </c>
      <c r="BI341" s="47">
        <v>0</v>
      </c>
      <c r="BJ341" s="47">
        <f t="shared" si="320"/>
        <v>4.95</v>
      </c>
      <c r="BK341" s="22"/>
      <c r="BL341" s="47">
        <f t="shared" si="299"/>
        <v>1.0349999999999999</v>
      </c>
      <c r="BM341" s="47">
        <v>0.5</v>
      </c>
      <c r="BN341" s="47">
        <f t="shared" si="289"/>
        <v>2.79</v>
      </c>
      <c r="BO341" s="47">
        <v>6.4</v>
      </c>
      <c r="BP341" s="47">
        <f t="shared" si="296"/>
        <v>2.79</v>
      </c>
      <c r="BQ341" s="47">
        <f t="shared" si="295"/>
        <v>0.13209678200000002</v>
      </c>
      <c r="BR341" s="47">
        <v>0.7</v>
      </c>
      <c r="BS341" s="47">
        <v>7</v>
      </c>
      <c r="BT341" s="47">
        <f t="shared" si="326"/>
        <v>0</v>
      </c>
      <c r="BU341" s="47">
        <f t="shared" si="328"/>
        <v>24.57</v>
      </c>
      <c r="BV341" s="47">
        <f t="shared" si="276"/>
        <v>0.67499999999999993</v>
      </c>
      <c r="BW341" s="47">
        <f t="shared" si="327"/>
        <v>1.575</v>
      </c>
      <c r="BX341" s="47">
        <f t="shared" si="292"/>
        <v>4.6821428571428578</v>
      </c>
      <c r="BY341" s="47">
        <f t="shared" si="321"/>
        <v>21.06</v>
      </c>
      <c r="BZ341" s="47">
        <f t="shared" si="279"/>
        <v>4.95</v>
      </c>
      <c r="CA341" s="47">
        <f t="shared" si="291"/>
        <v>7.8217760426349381</v>
      </c>
      <c r="CB341" s="47">
        <f t="shared" si="322"/>
        <v>7</v>
      </c>
      <c r="CC341" s="47">
        <f t="shared" si="323"/>
        <v>5.7463043478260867E-2</v>
      </c>
      <c r="CD341" s="47">
        <v>1.4999999999999999E-2</v>
      </c>
      <c r="CE341" s="47">
        <v>0.01</v>
      </c>
      <c r="CF341" s="47">
        <f t="shared" si="324"/>
        <v>0</v>
      </c>
      <c r="CG341" s="47">
        <f t="shared" si="283"/>
        <v>2.9940119760479043</v>
      </c>
      <c r="CH341" s="47">
        <f t="shared" si="325"/>
        <v>6.5047592798574678</v>
      </c>
      <c r="CI341" s="46"/>
      <c r="CJ341" s="46"/>
      <c r="CK341" s="47">
        <f t="shared" si="329"/>
        <v>1.3373076097231078</v>
      </c>
      <c r="CL341" s="46"/>
      <c r="CM341" s="46">
        <f t="shared" si="330"/>
        <v>0.2971794688273573</v>
      </c>
      <c r="CN341" s="22"/>
    </row>
    <row r="342" spans="1:92">
      <c r="A342" s="42">
        <v>1646</v>
      </c>
      <c r="B342" s="22"/>
      <c r="C342" s="34">
        <v>8.33</v>
      </c>
      <c r="D342" s="34">
        <v>11</v>
      </c>
      <c r="E342" s="47">
        <f t="shared" si="331"/>
        <v>6.2857142857142856</v>
      </c>
      <c r="F342" s="34">
        <v>5.33</v>
      </c>
      <c r="G342" s="34">
        <v>5</v>
      </c>
      <c r="H342" s="34">
        <v>4.55</v>
      </c>
      <c r="I342" s="34">
        <v>0.62</v>
      </c>
      <c r="J342" s="34">
        <v>0.76</v>
      </c>
      <c r="K342" s="22"/>
      <c r="L342" s="22"/>
      <c r="M342" s="22"/>
      <c r="N342" s="22"/>
      <c r="O342" s="34">
        <v>5.46</v>
      </c>
      <c r="P342" s="34">
        <v>0.96</v>
      </c>
      <c r="Q342" s="34">
        <v>0.74</v>
      </c>
      <c r="R342" s="22"/>
      <c r="S342" s="34">
        <v>0.09</v>
      </c>
      <c r="T342" s="22"/>
      <c r="U342" s="34">
        <v>0.96</v>
      </c>
      <c r="V342" s="34">
        <v>0.35</v>
      </c>
      <c r="W342" s="22"/>
      <c r="X342" s="34">
        <v>2.5</v>
      </c>
      <c r="Y342" s="22"/>
      <c r="Z342" s="22"/>
      <c r="AA342" s="34">
        <v>0.15</v>
      </c>
      <c r="AB342" s="34">
        <v>32.340000000000003</v>
      </c>
      <c r="AC342" s="34">
        <v>14.4</v>
      </c>
      <c r="AD342" s="34">
        <v>4.68</v>
      </c>
      <c r="AE342" s="34">
        <v>1.1000000000000001</v>
      </c>
      <c r="AF342" s="34"/>
      <c r="AG342" s="47">
        <f t="shared" si="297"/>
        <v>0.37485000000000002</v>
      </c>
      <c r="AH342" s="47">
        <f t="shared" si="287"/>
        <v>0.23985000000000001</v>
      </c>
      <c r="AI342" s="47">
        <f t="shared" si="288"/>
        <v>0.22500000000000001</v>
      </c>
      <c r="AJ342" s="47">
        <f t="shared" si="300"/>
        <v>0.20474999999999999</v>
      </c>
      <c r="AK342" s="47">
        <f t="shared" si="298"/>
        <v>0.495</v>
      </c>
      <c r="AL342" s="47">
        <f t="shared" si="332"/>
        <v>0.28285714285714286</v>
      </c>
      <c r="AM342" s="47">
        <f t="shared" si="278"/>
        <v>145.53000000000003</v>
      </c>
      <c r="AN342" s="47">
        <f t="shared" si="278"/>
        <v>64.8</v>
      </c>
      <c r="AO342" s="47">
        <f t="shared" si="278"/>
        <v>21.06</v>
      </c>
      <c r="AP342" s="47">
        <f t="shared" si="301"/>
        <v>2.79</v>
      </c>
      <c r="AQ342" s="47">
        <f t="shared" si="302"/>
        <v>3.42</v>
      </c>
      <c r="AR342" s="47">
        <f t="shared" si="303"/>
        <v>0</v>
      </c>
      <c r="AS342" s="47">
        <f t="shared" si="304"/>
        <v>0</v>
      </c>
      <c r="AT342" s="47">
        <f t="shared" si="305"/>
        <v>0</v>
      </c>
      <c r="AU342" s="47">
        <f t="shared" si="306"/>
        <v>0</v>
      </c>
      <c r="AV342" s="47">
        <f t="shared" si="307"/>
        <v>24.57</v>
      </c>
      <c r="AW342" s="47">
        <f t="shared" si="308"/>
        <v>4.5000000000000009</v>
      </c>
      <c r="AX342" s="47">
        <f t="shared" si="309"/>
        <v>3.33</v>
      </c>
      <c r="AY342" s="47">
        <f t="shared" si="310"/>
        <v>0</v>
      </c>
      <c r="AZ342" s="47">
        <f t="shared" si="311"/>
        <v>0.40499999999999997</v>
      </c>
      <c r="BA342" s="47">
        <f t="shared" si="312"/>
        <v>0</v>
      </c>
      <c r="BB342" s="47">
        <f t="shared" si="313"/>
        <v>4.32</v>
      </c>
      <c r="BC342" s="47">
        <f t="shared" si="314"/>
        <v>1.575</v>
      </c>
      <c r="BD342" s="47">
        <f t="shared" si="315"/>
        <v>0</v>
      </c>
      <c r="BE342" s="47">
        <f t="shared" si="316"/>
        <v>11.25</v>
      </c>
      <c r="BF342" s="47">
        <f t="shared" si="317"/>
        <v>0</v>
      </c>
      <c r="BG342" s="47">
        <f t="shared" si="318"/>
        <v>0</v>
      </c>
      <c r="BH342" s="47">
        <f t="shared" si="319"/>
        <v>0.67499999999999993</v>
      </c>
      <c r="BI342" s="47">
        <v>0</v>
      </c>
      <c r="BJ342" s="47">
        <f t="shared" si="320"/>
        <v>4.95</v>
      </c>
      <c r="BK342" s="22"/>
      <c r="BL342" s="47">
        <f t="shared" si="299"/>
        <v>0.495</v>
      </c>
      <c r="BM342" s="47">
        <v>0.5</v>
      </c>
      <c r="BN342" s="47">
        <f t="shared" si="289"/>
        <v>2.79</v>
      </c>
      <c r="BO342" s="47">
        <f>BB342</f>
        <v>4.32</v>
      </c>
      <c r="BP342" s="47">
        <f t="shared" si="296"/>
        <v>2.79</v>
      </c>
      <c r="BQ342" s="47">
        <f t="shared" si="295"/>
        <v>0.133519363</v>
      </c>
      <c r="BR342" s="47">
        <v>0.7</v>
      </c>
      <c r="BS342" s="47">
        <f>AW342</f>
        <v>4.5000000000000009</v>
      </c>
      <c r="BT342" s="47">
        <f t="shared" si="326"/>
        <v>0</v>
      </c>
      <c r="BU342" s="47">
        <f t="shared" si="328"/>
        <v>24.57</v>
      </c>
      <c r="BV342" s="47">
        <f t="shared" si="276"/>
        <v>0.67499999999999993</v>
      </c>
      <c r="BW342" s="47">
        <f t="shared" si="327"/>
        <v>1.575</v>
      </c>
      <c r="BX342" s="47">
        <f t="shared" si="292"/>
        <v>4.6967857142857152</v>
      </c>
      <c r="BY342" s="47">
        <f t="shared" si="321"/>
        <v>21.06</v>
      </c>
      <c r="BZ342" s="47">
        <f t="shared" si="279"/>
        <v>4.95</v>
      </c>
      <c r="CA342" s="47">
        <f t="shared" si="291"/>
        <v>7.861436450393505</v>
      </c>
      <c r="CB342" s="47">
        <f t="shared" si="322"/>
        <v>4.5000000000000009</v>
      </c>
      <c r="CC342" s="47">
        <f t="shared" si="323"/>
        <v>5.6171739130434786E-2</v>
      </c>
      <c r="CD342" s="47">
        <v>1.4999999999999999E-2</v>
      </c>
      <c r="CE342" s="47">
        <f>BE342/1000</f>
        <v>1.125E-2</v>
      </c>
      <c r="CF342" s="47">
        <f t="shared" si="324"/>
        <v>0</v>
      </c>
      <c r="CG342" s="47">
        <f t="shared" si="283"/>
        <v>3.3682634730538923</v>
      </c>
      <c r="CH342" s="47">
        <f t="shared" si="325"/>
        <v>6.3585849140179747</v>
      </c>
      <c r="CI342" s="46"/>
      <c r="CJ342" s="46"/>
      <c r="CK342" s="47">
        <f t="shared" si="329"/>
        <v>1.0637238149148953</v>
      </c>
      <c r="CL342" s="46"/>
      <c r="CM342" s="46">
        <f t="shared" si="330"/>
        <v>0.23638306998108785</v>
      </c>
      <c r="CN342" s="22"/>
    </row>
    <row r="343" spans="1:92">
      <c r="A343" s="42">
        <v>1647</v>
      </c>
      <c r="B343" s="22"/>
      <c r="C343" s="34">
        <v>5.33</v>
      </c>
      <c r="D343" s="34">
        <v>8</v>
      </c>
      <c r="E343" s="47">
        <f t="shared" si="331"/>
        <v>4.5714285714285712</v>
      </c>
      <c r="F343" s="34">
        <v>3.33</v>
      </c>
      <c r="G343" s="34">
        <v>3</v>
      </c>
      <c r="H343" s="34">
        <v>3.42</v>
      </c>
      <c r="I343" s="34">
        <v>0.62</v>
      </c>
      <c r="J343" s="34">
        <v>0.76</v>
      </c>
      <c r="K343" s="22"/>
      <c r="L343" s="22"/>
      <c r="M343" s="22"/>
      <c r="N343" s="22"/>
      <c r="O343" s="34">
        <v>5.46</v>
      </c>
      <c r="P343" s="22"/>
      <c r="Q343" s="22"/>
      <c r="R343" s="22"/>
      <c r="S343" s="22"/>
      <c r="T343" s="22"/>
      <c r="U343" s="22"/>
      <c r="V343" s="34">
        <v>0.35</v>
      </c>
      <c r="W343" s="22"/>
      <c r="X343" s="34">
        <v>2</v>
      </c>
      <c r="Y343" s="34">
        <v>4.68</v>
      </c>
      <c r="Z343" s="22"/>
      <c r="AA343" s="34">
        <v>0.15</v>
      </c>
      <c r="AB343" s="34">
        <v>32.340000000000003</v>
      </c>
      <c r="AC343" s="34">
        <v>14.4</v>
      </c>
      <c r="AD343" s="34">
        <v>4.68</v>
      </c>
      <c r="AE343" s="34">
        <v>1.1000000000000001</v>
      </c>
      <c r="AF343" s="34"/>
      <c r="AG343" s="47">
        <f t="shared" si="297"/>
        <v>0.23985000000000001</v>
      </c>
      <c r="AH343" s="47">
        <f t="shared" si="287"/>
        <v>0.14984999999999998</v>
      </c>
      <c r="AI343" s="47">
        <f t="shared" si="288"/>
        <v>0.13500000000000001</v>
      </c>
      <c r="AJ343" s="47">
        <f t="shared" si="300"/>
        <v>0.15390000000000001</v>
      </c>
      <c r="AK343" s="47">
        <f t="shared" si="298"/>
        <v>0.36</v>
      </c>
      <c r="AL343" s="47">
        <f t="shared" si="332"/>
        <v>0.20571428571428568</v>
      </c>
      <c r="AM343" s="47">
        <f t="shared" si="278"/>
        <v>145.53000000000003</v>
      </c>
      <c r="AN343" s="47">
        <f t="shared" si="278"/>
        <v>64.8</v>
      </c>
      <c r="AO343" s="47">
        <f t="shared" si="278"/>
        <v>21.06</v>
      </c>
      <c r="AP343" s="47">
        <f t="shared" si="301"/>
        <v>2.79</v>
      </c>
      <c r="AQ343" s="47">
        <f t="shared" si="302"/>
        <v>3.42</v>
      </c>
      <c r="AR343" s="47">
        <f t="shared" si="303"/>
        <v>0</v>
      </c>
      <c r="AS343" s="47">
        <f t="shared" si="304"/>
        <v>0</v>
      </c>
      <c r="AT343" s="47">
        <f t="shared" si="305"/>
        <v>0</v>
      </c>
      <c r="AU343" s="47">
        <f t="shared" si="306"/>
        <v>0</v>
      </c>
      <c r="AV343" s="47">
        <f t="shared" si="307"/>
        <v>24.57</v>
      </c>
      <c r="AW343" s="47">
        <f t="shared" si="308"/>
        <v>0</v>
      </c>
      <c r="AX343" s="47">
        <f t="shared" si="309"/>
        <v>0</v>
      </c>
      <c r="AY343" s="47">
        <f t="shared" si="310"/>
        <v>0</v>
      </c>
      <c r="AZ343" s="47">
        <f t="shared" si="311"/>
        <v>0</v>
      </c>
      <c r="BA343" s="47">
        <f t="shared" si="312"/>
        <v>0</v>
      </c>
      <c r="BB343" s="47">
        <f t="shared" si="313"/>
        <v>0</v>
      </c>
      <c r="BC343" s="47">
        <f t="shared" si="314"/>
        <v>1.575</v>
      </c>
      <c r="BD343" s="47">
        <f t="shared" si="315"/>
        <v>0</v>
      </c>
      <c r="BE343" s="47">
        <f t="shared" si="316"/>
        <v>9</v>
      </c>
      <c r="BF343" s="47">
        <f t="shared" si="317"/>
        <v>0.21059999999999998</v>
      </c>
      <c r="BG343" s="47">
        <f t="shared" si="318"/>
        <v>0</v>
      </c>
      <c r="BH343" s="47">
        <f t="shared" si="319"/>
        <v>0.67499999999999993</v>
      </c>
      <c r="BI343" s="47">
        <v>0</v>
      </c>
      <c r="BJ343" s="47">
        <f t="shared" si="320"/>
        <v>4.95</v>
      </c>
      <c r="BK343" s="22"/>
      <c r="BL343" s="47">
        <f t="shared" si="299"/>
        <v>0.36</v>
      </c>
      <c r="BM343" s="47">
        <v>0.5</v>
      </c>
      <c r="BN343" s="47">
        <f t="shared" si="289"/>
        <v>2.79</v>
      </c>
      <c r="BO343" s="47">
        <v>5.0999999999999996</v>
      </c>
      <c r="BP343" s="47">
        <f t="shared" si="296"/>
        <v>2.79</v>
      </c>
      <c r="BQ343" s="47">
        <f t="shared" si="295"/>
        <v>0.13494194400000001</v>
      </c>
      <c r="BR343" s="47">
        <v>0.7</v>
      </c>
      <c r="BS343" s="47">
        <v>6</v>
      </c>
      <c r="BT343" s="47">
        <f t="shared" si="326"/>
        <v>0</v>
      </c>
      <c r="BU343" s="47">
        <f t="shared" si="328"/>
        <v>24.57</v>
      </c>
      <c r="BV343" s="47">
        <f t="shared" si="276"/>
        <v>0.67499999999999993</v>
      </c>
      <c r="BW343" s="47">
        <f t="shared" si="327"/>
        <v>1.575</v>
      </c>
      <c r="BX343" s="47">
        <f t="shared" si="292"/>
        <v>4.7114285714285717</v>
      </c>
      <c r="BY343" s="47">
        <f t="shared" si="321"/>
        <v>21.06</v>
      </c>
      <c r="BZ343" s="47">
        <f t="shared" si="279"/>
        <v>4.95</v>
      </c>
      <c r="CA343" s="47">
        <f t="shared" si="291"/>
        <v>7.9010968581520729</v>
      </c>
      <c r="CB343" s="47">
        <f t="shared" si="322"/>
        <v>6</v>
      </c>
      <c r="CC343" s="47">
        <f t="shared" si="323"/>
        <v>5.4880434782608692E-2</v>
      </c>
      <c r="CD343" s="47">
        <v>1.4999999999999999E-2</v>
      </c>
      <c r="CE343" s="47">
        <f>BE343/1000</f>
        <v>8.9999999999999993E-3</v>
      </c>
      <c r="CF343" s="47">
        <f t="shared" si="324"/>
        <v>0.21059999999999998</v>
      </c>
      <c r="CG343" s="47">
        <f t="shared" si="283"/>
        <v>2.6946107784431139</v>
      </c>
      <c r="CH343" s="47">
        <f t="shared" si="325"/>
        <v>6.2124105481784806</v>
      </c>
      <c r="CI343" s="46"/>
      <c r="CJ343" s="46"/>
      <c r="CK343" s="47">
        <f t="shared" si="329"/>
        <v>1.0160806252343784</v>
      </c>
      <c r="CL343" s="46"/>
      <c r="CM343" s="46">
        <f t="shared" si="330"/>
        <v>0.22579569449652853</v>
      </c>
      <c r="CN343" s="22"/>
    </row>
    <row r="344" spans="1:92">
      <c r="A344" s="42">
        <v>1648</v>
      </c>
      <c r="B344" s="22"/>
      <c r="C344" s="34">
        <v>6</v>
      </c>
      <c r="D344" s="34">
        <v>9</v>
      </c>
      <c r="E344" s="47">
        <f t="shared" si="331"/>
        <v>5.1428571428571432</v>
      </c>
      <c r="F344" s="34">
        <v>4</v>
      </c>
      <c r="G344" s="34">
        <v>3</v>
      </c>
      <c r="H344" s="34">
        <v>3.14</v>
      </c>
      <c r="I344" s="34">
        <v>0.62</v>
      </c>
      <c r="J344" s="34">
        <v>0.76</v>
      </c>
      <c r="K344" s="22"/>
      <c r="L344" s="22"/>
      <c r="M344" s="22"/>
      <c r="N344" s="22"/>
      <c r="O344" s="34">
        <v>5.46</v>
      </c>
      <c r="P344" s="22"/>
      <c r="Q344" s="22"/>
      <c r="R344" s="22"/>
      <c r="S344" s="22"/>
      <c r="T344" s="22"/>
      <c r="U344" s="22"/>
      <c r="V344" s="34">
        <v>0.35</v>
      </c>
      <c r="W344" s="22"/>
      <c r="X344" s="22"/>
      <c r="Y344" s="22"/>
      <c r="Z344" s="22"/>
      <c r="AA344" s="34">
        <v>0.15</v>
      </c>
      <c r="AB344" s="34">
        <v>32.340000000000003</v>
      </c>
      <c r="AC344" s="34">
        <v>14.4</v>
      </c>
      <c r="AD344" s="34">
        <v>4.68</v>
      </c>
      <c r="AE344" s="34">
        <v>1.1000000000000001</v>
      </c>
      <c r="AF344" s="34"/>
      <c r="AG344" s="47">
        <f t="shared" si="297"/>
        <v>0.27</v>
      </c>
      <c r="AH344" s="47">
        <f t="shared" si="287"/>
        <v>0.18</v>
      </c>
      <c r="AI344" s="47">
        <f t="shared" si="288"/>
        <v>0.13500000000000001</v>
      </c>
      <c r="AJ344" s="47">
        <f t="shared" si="300"/>
        <v>0.14130000000000001</v>
      </c>
      <c r="AK344" s="47">
        <f t="shared" si="298"/>
        <v>0.40500000000000003</v>
      </c>
      <c r="AL344" s="47">
        <f t="shared" si="332"/>
        <v>0.23142857142857146</v>
      </c>
      <c r="AM344" s="47">
        <f t="shared" si="278"/>
        <v>145.53000000000003</v>
      </c>
      <c r="AN344" s="47">
        <f t="shared" si="278"/>
        <v>64.8</v>
      </c>
      <c r="AO344" s="47">
        <f t="shared" si="278"/>
        <v>21.06</v>
      </c>
      <c r="AP344" s="47">
        <f t="shared" si="301"/>
        <v>2.79</v>
      </c>
      <c r="AQ344" s="47">
        <f t="shared" si="302"/>
        <v>3.42</v>
      </c>
      <c r="AR344" s="47">
        <f t="shared" si="303"/>
        <v>0</v>
      </c>
      <c r="AS344" s="47">
        <f t="shared" si="304"/>
        <v>0</v>
      </c>
      <c r="AT344" s="47">
        <f t="shared" si="305"/>
        <v>0</v>
      </c>
      <c r="AU344" s="47">
        <f t="shared" si="306"/>
        <v>0</v>
      </c>
      <c r="AV344" s="47">
        <f t="shared" si="307"/>
        <v>24.57</v>
      </c>
      <c r="AW344" s="47">
        <f t="shared" si="308"/>
        <v>0</v>
      </c>
      <c r="AX344" s="47">
        <f t="shared" si="309"/>
        <v>0</v>
      </c>
      <c r="AY344" s="47">
        <f t="shared" si="310"/>
        <v>0</v>
      </c>
      <c r="AZ344" s="47">
        <f t="shared" si="311"/>
        <v>0</v>
      </c>
      <c r="BA344" s="47">
        <f t="shared" si="312"/>
        <v>0</v>
      </c>
      <c r="BB344" s="47">
        <f t="shared" si="313"/>
        <v>0</v>
      </c>
      <c r="BC344" s="47">
        <f t="shared" si="314"/>
        <v>1.575</v>
      </c>
      <c r="BD344" s="47">
        <f t="shared" si="315"/>
        <v>0</v>
      </c>
      <c r="BE344" s="47">
        <f t="shared" si="316"/>
        <v>0</v>
      </c>
      <c r="BF344" s="47">
        <f t="shared" si="317"/>
        <v>0</v>
      </c>
      <c r="BG344" s="47">
        <f t="shared" si="318"/>
        <v>0</v>
      </c>
      <c r="BH344" s="47">
        <f t="shared" si="319"/>
        <v>0.67499999999999993</v>
      </c>
      <c r="BI344" s="47">
        <v>0</v>
      </c>
      <c r="BJ344" s="47">
        <f t="shared" si="320"/>
        <v>4.95</v>
      </c>
      <c r="BK344" s="22"/>
      <c r="BL344" s="47">
        <f t="shared" si="299"/>
        <v>0.40500000000000003</v>
      </c>
      <c r="BM344" s="47">
        <v>0.5</v>
      </c>
      <c r="BN344" s="47">
        <f t="shared" si="289"/>
        <v>2.79</v>
      </c>
      <c r="BO344" s="47">
        <v>5.0999999999999996</v>
      </c>
      <c r="BP344" s="47">
        <f t="shared" si="296"/>
        <v>2.79</v>
      </c>
      <c r="BQ344" s="47">
        <f t="shared" si="295"/>
        <v>0.13636452500000001</v>
      </c>
      <c r="BR344" s="47">
        <v>0.7</v>
      </c>
      <c r="BS344" s="47">
        <v>6</v>
      </c>
      <c r="BT344" s="47">
        <f t="shared" si="326"/>
        <v>0</v>
      </c>
      <c r="BU344" s="47">
        <f t="shared" si="328"/>
        <v>24.57</v>
      </c>
      <c r="BV344" s="47">
        <f t="shared" si="276"/>
        <v>0.67499999999999993</v>
      </c>
      <c r="BW344" s="47">
        <f t="shared" si="327"/>
        <v>1.575</v>
      </c>
      <c r="BX344" s="47">
        <f t="shared" si="292"/>
        <v>4.7260714285714291</v>
      </c>
      <c r="BY344" s="47">
        <f t="shared" si="321"/>
        <v>21.06</v>
      </c>
      <c r="BZ344" s="47">
        <f t="shared" si="279"/>
        <v>4.95</v>
      </c>
      <c r="CA344" s="47">
        <f t="shared" si="291"/>
        <v>7.9407572659106398</v>
      </c>
      <c r="CB344" s="47">
        <f t="shared" si="322"/>
        <v>6</v>
      </c>
      <c r="CC344" s="47">
        <f t="shared" si="323"/>
        <v>5.3589130434782611E-2</v>
      </c>
      <c r="CD344" s="47">
        <v>1.4999999999999999E-2</v>
      </c>
      <c r="CE344" s="47">
        <v>8.9999999999999993E-3</v>
      </c>
      <c r="CF344" s="47">
        <f t="shared" si="324"/>
        <v>0</v>
      </c>
      <c r="CG344" s="47">
        <f t="shared" si="283"/>
        <v>2.6946107784431139</v>
      </c>
      <c r="CH344" s="47">
        <f t="shared" si="325"/>
        <v>6.0662361823389874</v>
      </c>
      <c r="CI344" s="46"/>
      <c r="CJ344" s="46"/>
      <c r="CK344" s="47">
        <f t="shared" si="329"/>
        <v>1.0363389709300754</v>
      </c>
      <c r="CL344" s="46"/>
      <c r="CM344" s="46">
        <f t="shared" si="330"/>
        <v>0.23029754909557232</v>
      </c>
      <c r="CN344" s="22"/>
    </row>
    <row r="345" spans="1:92">
      <c r="A345" s="42">
        <v>1649</v>
      </c>
      <c r="B345" s="22"/>
      <c r="C345" s="34">
        <v>11</v>
      </c>
      <c r="D345" s="34">
        <v>18.5</v>
      </c>
      <c r="E345" s="47">
        <f t="shared" si="331"/>
        <v>10.571428571428571</v>
      </c>
      <c r="F345" s="34">
        <v>8.66</v>
      </c>
      <c r="G345" s="34">
        <v>6</v>
      </c>
      <c r="H345" s="34">
        <v>4.28</v>
      </c>
      <c r="I345" s="34">
        <v>0.62</v>
      </c>
      <c r="J345" s="34">
        <v>0.76</v>
      </c>
      <c r="K345" s="22"/>
      <c r="L345" s="22"/>
      <c r="M345" s="34">
        <v>6.66</v>
      </c>
      <c r="N345" s="22"/>
      <c r="O345" s="34">
        <v>5.46</v>
      </c>
      <c r="P345" s="22"/>
      <c r="Q345" s="22"/>
      <c r="R345" s="22"/>
      <c r="S345" s="22"/>
      <c r="T345" s="22"/>
      <c r="U345" s="22"/>
      <c r="V345" s="34">
        <v>0.35</v>
      </c>
      <c r="W345" s="22"/>
      <c r="X345" s="22"/>
      <c r="Y345" s="34">
        <v>3.12</v>
      </c>
      <c r="Z345" s="22"/>
      <c r="AA345" s="34">
        <v>0.15</v>
      </c>
      <c r="AB345" s="34">
        <v>32.340000000000003</v>
      </c>
      <c r="AC345" s="34">
        <v>14.4</v>
      </c>
      <c r="AD345" s="34">
        <v>4.68</v>
      </c>
      <c r="AE345" s="34">
        <v>1.1000000000000001</v>
      </c>
      <c r="AF345" s="34"/>
      <c r="AG345" s="47">
        <f t="shared" si="297"/>
        <v>0.495</v>
      </c>
      <c r="AH345" s="47">
        <f t="shared" si="287"/>
        <v>0.38969999999999999</v>
      </c>
      <c r="AI345" s="47">
        <f t="shared" si="288"/>
        <v>0.27</v>
      </c>
      <c r="AJ345" s="47">
        <f t="shared" si="300"/>
        <v>0.19260000000000002</v>
      </c>
      <c r="AK345" s="47">
        <f t="shared" si="298"/>
        <v>0.83250000000000002</v>
      </c>
      <c r="AL345" s="47">
        <f t="shared" si="332"/>
        <v>0.4757142857142857</v>
      </c>
      <c r="AM345" s="47">
        <f t="shared" si="278"/>
        <v>145.53000000000003</v>
      </c>
      <c r="AN345" s="47">
        <f t="shared" si="278"/>
        <v>64.8</v>
      </c>
      <c r="AO345" s="47">
        <f t="shared" si="278"/>
        <v>21.06</v>
      </c>
      <c r="AP345" s="47">
        <f t="shared" si="301"/>
        <v>2.79</v>
      </c>
      <c r="AQ345" s="47">
        <f t="shared" si="302"/>
        <v>3.42</v>
      </c>
      <c r="AR345" s="47">
        <f t="shared" si="303"/>
        <v>0</v>
      </c>
      <c r="AS345" s="47">
        <f t="shared" si="304"/>
        <v>0</v>
      </c>
      <c r="AT345" s="47">
        <f t="shared" si="305"/>
        <v>0.29969999999999997</v>
      </c>
      <c r="AU345" s="47">
        <f t="shared" si="306"/>
        <v>0</v>
      </c>
      <c r="AV345" s="47">
        <f t="shared" si="307"/>
        <v>24.57</v>
      </c>
      <c r="AW345" s="47">
        <f t="shared" si="308"/>
        <v>0</v>
      </c>
      <c r="AX345" s="47">
        <f t="shared" si="309"/>
        <v>0</v>
      </c>
      <c r="AY345" s="47">
        <f t="shared" si="310"/>
        <v>0</v>
      </c>
      <c r="AZ345" s="47">
        <f t="shared" si="311"/>
        <v>0</v>
      </c>
      <c r="BA345" s="47">
        <f t="shared" si="312"/>
        <v>0</v>
      </c>
      <c r="BB345" s="47">
        <f t="shared" si="313"/>
        <v>0</v>
      </c>
      <c r="BC345" s="47">
        <f t="shared" si="314"/>
        <v>1.575</v>
      </c>
      <c r="BD345" s="47">
        <f t="shared" si="315"/>
        <v>0</v>
      </c>
      <c r="BE345" s="47">
        <f t="shared" si="316"/>
        <v>0</v>
      </c>
      <c r="BF345" s="47">
        <f t="shared" si="317"/>
        <v>0.1404</v>
      </c>
      <c r="BG345" s="47">
        <f t="shared" si="318"/>
        <v>0</v>
      </c>
      <c r="BH345" s="47">
        <f t="shared" si="319"/>
        <v>0.67499999999999993</v>
      </c>
      <c r="BI345" s="47">
        <v>0</v>
      </c>
      <c r="BJ345" s="47">
        <f t="shared" si="320"/>
        <v>4.95</v>
      </c>
      <c r="BK345" s="22"/>
      <c r="BL345" s="47">
        <f t="shared" si="299"/>
        <v>0.83250000000000002</v>
      </c>
      <c r="BM345" s="47">
        <f>AT345</f>
        <v>0.29969999999999997</v>
      </c>
      <c r="BN345" s="47">
        <f t="shared" si="289"/>
        <v>2.79</v>
      </c>
      <c r="BO345" s="47">
        <v>5.0999999999999996</v>
      </c>
      <c r="BP345" s="47">
        <f t="shared" si="296"/>
        <v>2.79</v>
      </c>
      <c r="BQ345" s="47">
        <f t="shared" si="295"/>
        <v>0.13778710600000002</v>
      </c>
      <c r="BR345" s="47">
        <v>0.7</v>
      </c>
      <c r="BS345" s="47">
        <v>6</v>
      </c>
      <c r="BT345" s="47">
        <f t="shared" si="326"/>
        <v>0</v>
      </c>
      <c r="BU345" s="47">
        <f t="shared" si="328"/>
        <v>24.57</v>
      </c>
      <c r="BV345" s="47">
        <f t="shared" si="276"/>
        <v>0.67499999999999993</v>
      </c>
      <c r="BW345" s="47">
        <f t="shared" si="327"/>
        <v>1.575</v>
      </c>
      <c r="BX345" s="47">
        <f t="shared" si="292"/>
        <v>4.7407142857142865</v>
      </c>
      <c r="BY345" s="47">
        <f t="shared" si="321"/>
        <v>21.06</v>
      </c>
      <c r="BZ345" s="47">
        <f t="shared" si="279"/>
        <v>4.95</v>
      </c>
      <c r="CA345" s="47">
        <f t="shared" si="291"/>
        <v>7.9804176736692067</v>
      </c>
      <c r="CB345" s="47">
        <f t="shared" si="322"/>
        <v>6</v>
      </c>
      <c r="CC345" s="47">
        <f t="shared" si="323"/>
        <v>5.2297826086956524E-2</v>
      </c>
      <c r="CD345" s="47">
        <v>1.4999999999999999E-2</v>
      </c>
      <c r="CE345" s="47">
        <v>8.9999999999999993E-3</v>
      </c>
      <c r="CF345" s="47">
        <f t="shared" si="324"/>
        <v>0.1404</v>
      </c>
      <c r="CG345" s="47">
        <f t="shared" si="283"/>
        <v>2.6946107784431139</v>
      </c>
      <c r="CH345" s="47">
        <f t="shared" si="325"/>
        <v>5.9200618164994934</v>
      </c>
      <c r="CI345" s="46"/>
      <c r="CJ345" s="46"/>
      <c r="CK345" s="47">
        <f t="shared" si="329"/>
        <v>1.1992812780048578</v>
      </c>
      <c r="CL345" s="46"/>
      <c r="CM345" s="46">
        <f t="shared" si="330"/>
        <v>0.26650695066774621</v>
      </c>
      <c r="CN345" s="22"/>
    </row>
    <row r="346" spans="1:92">
      <c r="A346" s="42">
        <v>1650</v>
      </c>
      <c r="B346" s="34"/>
      <c r="C346" s="34">
        <v>14</v>
      </c>
      <c r="D346" s="34">
        <v>23</v>
      </c>
      <c r="E346" s="47">
        <f t="shared" si="331"/>
        <v>13.142857142857142</v>
      </c>
      <c r="F346" s="34">
        <v>11</v>
      </c>
      <c r="G346" s="34">
        <v>8</v>
      </c>
      <c r="H346" s="34">
        <v>5.43</v>
      </c>
      <c r="I346" s="34">
        <v>0.62</v>
      </c>
      <c r="J346" s="34">
        <v>0.76</v>
      </c>
      <c r="K346" s="34">
        <v>0.1</v>
      </c>
      <c r="L346" s="22"/>
      <c r="M346" s="22"/>
      <c r="N346" s="22"/>
      <c r="O346" s="34">
        <v>5.46</v>
      </c>
      <c r="P346" s="22"/>
      <c r="Q346" s="22"/>
      <c r="R346" s="22"/>
      <c r="S346" s="22"/>
      <c r="T346" s="22"/>
      <c r="U346" s="22"/>
      <c r="V346" s="34">
        <v>0.35</v>
      </c>
      <c r="W346" s="22"/>
      <c r="X346" s="34">
        <v>1.88</v>
      </c>
      <c r="Y346" s="22"/>
      <c r="Z346" s="22"/>
      <c r="AA346" s="34">
        <v>0.15</v>
      </c>
      <c r="AB346" s="34">
        <v>32.340000000000003</v>
      </c>
      <c r="AC346" s="34">
        <v>14.4</v>
      </c>
      <c r="AD346" s="34">
        <v>4.68</v>
      </c>
      <c r="AE346" s="34">
        <v>1.1000000000000001</v>
      </c>
      <c r="AF346" s="34"/>
      <c r="AG346" s="47">
        <f t="shared" si="297"/>
        <v>0.63</v>
      </c>
      <c r="AH346" s="47">
        <f t="shared" si="287"/>
        <v>0.495</v>
      </c>
      <c r="AI346" s="47">
        <f t="shared" si="288"/>
        <v>0.36</v>
      </c>
      <c r="AJ346" s="47">
        <f t="shared" si="300"/>
        <v>0.24434999999999998</v>
      </c>
      <c r="AK346" s="47">
        <f t="shared" si="298"/>
        <v>1.0349999999999999</v>
      </c>
      <c r="AL346" s="47">
        <f t="shared" si="332"/>
        <v>0.59142857142857141</v>
      </c>
      <c r="AM346" s="47">
        <f t="shared" si="278"/>
        <v>145.53000000000003</v>
      </c>
      <c r="AN346" s="47">
        <f t="shared" si="278"/>
        <v>64.8</v>
      </c>
      <c r="AO346" s="47">
        <f t="shared" si="278"/>
        <v>21.06</v>
      </c>
      <c r="AP346" s="47">
        <f t="shared" si="301"/>
        <v>2.79</v>
      </c>
      <c r="AQ346" s="47">
        <f t="shared" si="302"/>
        <v>3.42</v>
      </c>
      <c r="AR346" s="47">
        <f t="shared" si="303"/>
        <v>0.45</v>
      </c>
      <c r="AS346" s="47">
        <f t="shared" si="304"/>
        <v>0</v>
      </c>
      <c r="AT346" s="47">
        <f t="shared" si="305"/>
        <v>0</v>
      </c>
      <c r="AU346" s="47">
        <f t="shared" si="306"/>
        <v>0</v>
      </c>
      <c r="AV346" s="47">
        <f t="shared" si="307"/>
        <v>24.57</v>
      </c>
      <c r="AW346" s="47">
        <f t="shared" si="308"/>
        <v>0</v>
      </c>
      <c r="AX346" s="47">
        <f t="shared" si="309"/>
        <v>0</v>
      </c>
      <c r="AY346" s="47">
        <f t="shared" si="310"/>
        <v>0</v>
      </c>
      <c r="AZ346" s="47">
        <f t="shared" si="311"/>
        <v>0</v>
      </c>
      <c r="BA346" s="47">
        <f t="shared" si="312"/>
        <v>0</v>
      </c>
      <c r="BB346" s="47">
        <f t="shared" si="313"/>
        <v>0</v>
      </c>
      <c r="BC346" s="47">
        <f t="shared" si="314"/>
        <v>1.575</v>
      </c>
      <c r="BD346" s="47">
        <f t="shared" si="315"/>
        <v>0</v>
      </c>
      <c r="BE346" s="47">
        <f t="shared" si="316"/>
        <v>8.4599999999999991</v>
      </c>
      <c r="BF346" s="47">
        <f t="shared" si="317"/>
        <v>0</v>
      </c>
      <c r="BG346" s="47">
        <f t="shared" si="318"/>
        <v>0</v>
      </c>
      <c r="BH346" s="47">
        <f t="shared" si="319"/>
        <v>0.67499999999999993</v>
      </c>
      <c r="BI346" s="47">
        <v>0</v>
      </c>
      <c r="BJ346" s="47">
        <f t="shared" si="320"/>
        <v>4.95</v>
      </c>
      <c r="BK346" s="22"/>
      <c r="BL346" s="47">
        <f t="shared" si="299"/>
        <v>1.0349999999999999</v>
      </c>
      <c r="BM346" s="47">
        <v>0.44</v>
      </c>
      <c r="BN346" s="47">
        <f t="shared" si="289"/>
        <v>2.79</v>
      </c>
      <c r="BO346" s="47">
        <v>5.0999999999999996</v>
      </c>
      <c r="BP346" s="47">
        <f t="shared" si="296"/>
        <v>2.79</v>
      </c>
      <c r="BQ346" s="47">
        <f t="shared" si="295"/>
        <v>0.13920968700000003</v>
      </c>
      <c r="BR346" s="47">
        <f>AR346</f>
        <v>0.45</v>
      </c>
      <c r="BS346" s="47">
        <v>6</v>
      </c>
      <c r="BT346" s="47">
        <f t="shared" si="326"/>
        <v>0</v>
      </c>
      <c r="BU346" s="47">
        <f t="shared" si="328"/>
        <v>24.57</v>
      </c>
      <c r="BV346" s="47">
        <f t="shared" si="276"/>
        <v>0.67499999999999993</v>
      </c>
      <c r="BW346" s="47">
        <f t="shared" si="327"/>
        <v>1.575</v>
      </c>
      <c r="BX346" s="47">
        <f t="shared" si="292"/>
        <v>4.7553571428571431</v>
      </c>
      <c r="BY346" s="47">
        <f t="shared" si="321"/>
        <v>21.06</v>
      </c>
      <c r="BZ346" s="47">
        <f t="shared" si="279"/>
        <v>4.95</v>
      </c>
      <c r="CA346" s="47">
        <f t="shared" si="291"/>
        <v>8.0200780814277746</v>
      </c>
      <c r="CB346" s="47">
        <f t="shared" si="322"/>
        <v>6</v>
      </c>
      <c r="CC346" s="47">
        <f t="shared" si="323"/>
        <v>5.1006521739130437E-2</v>
      </c>
      <c r="CD346" s="47">
        <v>1.4999999999999999E-2</v>
      </c>
      <c r="CE346" s="47">
        <f>BE346/1000</f>
        <v>8.4599999999999988E-3</v>
      </c>
      <c r="CF346" s="47">
        <f t="shared" si="324"/>
        <v>0</v>
      </c>
      <c r="CG346" s="47">
        <f t="shared" si="283"/>
        <v>2.5329341317365266</v>
      </c>
      <c r="CH346" s="47">
        <f t="shared" si="325"/>
        <v>5.7738874506599993</v>
      </c>
      <c r="CI346" s="46"/>
      <c r="CJ346" s="46"/>
      <c r="CK346" s="47">
        <f t="shared" si="329"/>
        <v>1.3042644273218047</v>
      </c>
      <c r="CL346" s="46"/>
      <c r="CM346" s="46">
        <f t="shared" si="330"/>
        <v>0.28983653940484549</v>
      </c>
      <c r="CN346" s="22"/>
    </row>
    <row r="347" spans="1:92">
      <c r="A347" s="42">
        <v>1651</v>
      </c>
      <c r="B347" s="22"/>
      <c r="C347" s="34">
        <v>14.66</v>
      </c>
      <c r="D347" s="34">
        <v>23</v>
      </c>
      <c r="E347" s="47">
        <f t="shared" si="331"/>
        <v>13.142857142857142</v>
      </c>
      <c r="F347" s="34">
        <v>11.33</v>
      </c>
      <c r="G347" s="34">
        <v>8.33</v>
      </c>
      <c r="H347" s="34">
        <v>6</v>
      </c>
      <c r="I347" s="34">
        <v>0.41</v>
      </c>
      <c r="J347" s="34">
        <v>0.53</v>
      </c>
      <c r="K347" s="22"/>
      <c r="L347" s="22"/>
      <c r="M347" s="22"/>
      <c r="N347" s="34">
        <v>1.06</v>
      </c>
      <c r="O347" s="22"/>
      <c r="P347" s="22"/>
      <c r="Q347" s="22"/>
      <c r="R347" s="22"/>
      <c r="S347" s="22"/>
      <c r="T347" s="22"/>
      <c r="U347" s="22"/>
      <c r="V347" s="34">
        <v>0.31</v>
      </c>
      <c r="W347" s="22"/>
      <c r="X347" s="34">
        <v>2</v>
      </c>
      <c r="Y347" s="22"/>
      <c r="Z347" s="22"/>
      <c r="AA347" s="34">
        <v>0.11</v>
      </c>
      <c r="AB347" s="22"/>
      <c r="AC347" s="34">
        <v>9.1999999999999993</v>
      </c>
      <c r="AD347" s="34">
        <v>5.2</v>
      </c>
      <c r="AE347" s="34">
        <v>1.9</v>
      </c>
      <c r="AF347" s="34"/>
      <c r="AG347" s="47">
        <f t="shared" si="297"/>
        <v>0.65969999999999995</v>
      </c>
      <c r="AH347" s="47">
        <f t="shared" si="287"/>
        <v>0.50985000000000003</v>
      </c>
      <c r="AI347" s="47">
        <f t="shared" si="288"/>
        <v>0.37485000000000002</v>
      </c>
      <c r="AJ347" s="47">
        <f t="shared" si="300"/>
        <v>0.27</v>
      </c>
      <c r="AK347" s="47">
        <f t="shared" si="298"/>
        <v>1.0349999999999999</v>
      </c>
      <c r="AL347" s="47">
        <f t="shared" si="332"/>
        <v>0.59142857142857141</v>
      </c>
      <c r="AM347" s="47">
        <f t="shared" si="278"/>
        <v>0</v>
      </c>
      <c r="AN347" s="47">
        <f t="shared" si="278"/>
        <v>41.4</v>
      </c>
      <c r="AO347" s="47">
        <f t="shared" si="278"/>
        <v>23.400000000000002</v>
      </c>
      <c r="AP347" s="47">
        <f t="shared" si="301"/>
        <v>1.845</v>
      </c>
      <c r="AQ347" s="47">
        <f t="shared" si="302"/>
        <v>2.3850000000000002</v>
      </c>
      <c r="AR347" s="47">
        <f t="shared" si="303"/>
        <v>0</v>
      </c>
      <c r="AS347" s="47">
        <f t="shared" si="304"/>
        <v>0</v>
      </c>
      <c r="AT347" s="47">
        <f t="shared" si="305"/>
        <v>0</v>
      </c>
      <c r="AU347" s="47">
        <f t="shared" si="306"/>
        <v>4.7700000000000005</v>
      </c>
      <c r="AV347" s="47">
        <f t="shared" si="307"/>
        <v>0</v>
      </c>
      <c r="AW347" s="47">
        <f t="shared" si="308"/>
        <v>0</v>
      </c>
      <c r="AX347" s="47">
        <f t="shared" si="309"/>
        <v>0</v>
      </c>
      <c r="AY347" s="47">
        <f t="shared" si="310"/>
        <v>2.61</v>
      </c>
      <c r="AZ347" s="47">
        <f t="shared" si="311"/>
        <v>0</v>
      </c>
      <c r="BA347" s="47">
        <f t="shared" si="312"/>
        <v>0</v>
      </c>
      <c r="BB347" s="47">
        <f t="shared" si="313"/>
        <v>0</v>
      </c>
      <c r="BC347" s="47">
        <f t="shared" si="314"/>
        <v>1.395</v>
      </c>
      <c r="BD347" s="47">
        <f t="shared" si="315"/>
        <v>0</v>
      </c>
      <c r="BE347" s="47">
        <f t="shared" si="316"/>
        <v>9</v>
      </c>
      <c r="BF347" s="47">
        <f t="shared" si="317"/>
        <v>0</v>
      </c>
      <c r="BG347" s="47">
        <f t="shared" si="318"/>
        <v>0</v>
      </c>
      <c r="BH347" s="47">
        <f t="shared" si="319"/>
        <v>0.495</v>
      </c>
      <c r="BI347" s="47">
        <v>0</v>
      </c>
      <c r="BJ347" s="47">
        <f t="shared" si="320"/>
        <v>8.5499999999999989</v>
      </c>
      <c r="BK347" s="22"/>
      <c r="BL347" s="47">
        <f t="shared" si="299"/>
        <v>1.0349999999999999</v>
      </c>
      <c r="BM347" s="47">
        <v>0.44</v>
      </c>
      <c r="BN347" s="47">
        <f t="shared" si="289"/>
        <v>1.845</v>
      </c>
      <c r="BO347" s="47">
        <v>5.0999999999999996</v>
      </c>
      <c r="BP347" s="47">
        <f t="shared" ref="BP347:BP410" si="333">AY347</f>
        <v>2.61</v>
      </c>
      <c r="BQ347" s="47">
        <f t="shared" si="295"/>
        <v>0.140632268</v>
      </c>
      <c r="BR347" s="47">
        <v>0.5</v>
      </c>
      <c r="BS347" s="47">
        <v>6</v>
      </c>
      <c r="BT347" s="47">
        <f t="shared" si="326"/>
        <v>0</v>
      </c>
      <c r="BU347" s="47">
        <v>21.5</v>
      </c>
      <c r="BV347" s="47">
        <f t="shared" si="276"/>
        <v>0.495</v>
      </c>
      <c r="BW347" s="47">
        <f t="shared" si="327"/>
        <v>1.395</v>
      </c>
      <c r="BX347" s="47">
        <f t="shared" ref="BX347:BX410" si="334">AU347</f>
        <v>4.7700000000000005</v>
      </c>
      <c r="BY347" s="47">
        <f t="shared" si="321"/>
        <v>23.400000000000002</v>
      </c>
      <c r="BZ347" s="47">
        <f t="shared" si="279"/>
        <v>8.5499999999999989</v>
      </c>
      <c r="CA347" s="47">
        <f t="shared" si="291"/>
        <v>8.0597384891863424</v>
      </c>
      <c r="CB347" s="47">
        <f t="shared" si="322"/>
        <v>6</v>
      </c>
      <c r="CC347" s="47">
        <f t="shared" si="323"/>
        <v>4.9715217391304349E-2</v>
      </c>
      <c r="CD347" s="47">
        <v>1.4999999999999999E-2</v>
      </c>
      <c r="CE347" s="47">
        <f>BE347/1000</f>
        <v>8.9999999999999993E-3</v>
      </c>
      <c r="CF347" s="47">
        <f t="shared" si="324"/>
        <v>0</v>
      </c>
      <c r="CG347" s="47">
        <f t="shared" si="283"/>
        <v>2.6946107784431139</v>
      </c>
      <c r="CH347" s="47">
        <f t="shared" si="325"/>
        <v>5.6277130848205061</v>
      </c>
      <c r="CI347" s="47">
        <v>0.57999999999999996</v>
      </c>
      <c r="CJ347" s="46"/>
      <c r="CK347" s="47">
        <f t="shared" si="329"/>
        <v>1.2096812254593838</v>
      </c>
      <c r="CL347" s="46"/>
      <c r="CM347" s="46">
        <f t="shared" si="330"/>
        <v>0.26881805010208532</v>
      </c>
      <c r="CN347" s="22"/>
    </row>
    <row r="348" spans="1:92">
      <c r="A348" s="42">
        <v>1652</v>
      </c>
      <c r="B348" s="22"/>
      <c r="C348" s="34">
        <v>11.66</v>
      </c>
      <c r="D348" s="34">
        <v>18.5</v>
      </c>
      <c r="E348" s="47">
        <f t="shared" si="331"/>
        <v>10.571428571428571</v>
      </c>
      <c r="F348" s="34">
        <v>8.66</v>
      </c>
      <c r="G348" s="34">
        <v>6.66</v>
      </c>
      <c r="H348" s="34">
        <v>5.14</v>
      </c>
      <c r="I348" s="34">
        <v>0.41</v>
      </c>
      <c r="J348" s="34">
        <v>0.53</v>
      </c>
      <c r="K348" s="22"/>
      <c r="L348" s="22"/>
      <c r="M348" s="22"/>
      <c r="N348" s="34">
        <v>1.06</v>
      </c>
      <c r="O348" s="22"/>
      <c r="P348" s="22"/>
      <c r="Q348" s="22"/>
      <c r="R348" s="22"/>
      <c r="S348" s="22"/>
      <c r="T348" s="22"/>
      <c r="U348" s="22"/>
      <c r="V348" s="34">
        <v>0.31</v>
      </c>
      <c r="W348" s="22"/>
      <c r="X348" s="34">
        <v>2.0699999999999998</v>
      </c>
      <c r="Y348" s="22"/>
      <c r="Z348" s="22"/>
      <c r="AA348" s="34">
        <v>0.11</v>
      </c>
      <c r="AB348" s="22"/>
      <c r="AC348" s="34">
        <v>9.1999999999999993</v>
      </c>
      <c r="AD348" s="34">
        <v>5.2</v>
      </c>
      <c r="AE348" s="34">
        <v>1.9</v>
      </c>
      <c r="AF348" s="34"/>
      <c r="AG348" s="47">
        <f t="shared" si="297"/>
        <v>0.52469999999999994</v>
      </c>
      <c r="AH348" s="47">
        <f t="shared" si="287"/>
        <v>0.38969999999999999</v>
      </c>
      <c r="AI348" s="47">
        <f t="shared" si="288"/>
        <v>0.29969999999999997</v>
      </c>
      <c r="AJ348" s="47">
        <f t="shared" si="300"/>
        <v>0.23129999999999998</v>
      </c>
      <c r="AK348" s="47">
        <f t="shared" si="298"/>
        <v>0.83250000000000002</v>
      </c>
      <c r="AL348" s="47">
        <f t="shared" si="332"/>
        <v>0.4757142857142857</v>
      </c>
      <c r="AM348" s="47">
        <f t="shared" si="278"/>
        <v>0</v>
      </c>
      <c r="AN348" s="47">
        <f t="shared" si="278"/>
        <v>41.4</v>
      </c>
      <c r="AO348" s="47">
        <f t="shared" si="278"/>
        <v>23.400000000000002</v>
      </c>
      <c r="AP348" s="47">
        <f t="shared" si="301"/>
        <v>1.845</v>
      </c>
      <c r="AQ348" s="47">
        <f t="shared" si="302"/>
        <v>2.3850000000000002</v>
      </c>
      <c r="AR348" s="47">
        <f t="shared" si="303"/>
        <v>0</v>
      </c>
      <c r="AS348" s="47">
        <f t="shared" si="304"/>
        <v>0</v>
      </c>
      <c r="AT348" s="47">
        <f t="shared" si="305"/>
        <v>0</v>
      </c>
      <c r="AU348" s="47">
        <f t="shared" si="306"/>
        <v>4.7700000000000005</v>
      </c>
      <c r="AV348" s="47">
        <f t="shared" si="307"/>
        <v>0</v>
      </c>
      <c r="AW348" s="47">
        <f t="shared" si="308"/>
        <v>0</v>
      </c>
      <c r="AX348" s="47">
        <f t="shared" si="309"/>
        <v>0</v>
      </c>
      <c r="AY348" s="47">
        <f t="shared" si="310"/>
        <v>2.61</v>
      </c>
      <c r="AZ348" s="47">
        <f t="shared" si="311"/>
        <v>0</v>
      </c>
      <c r="BA348" s="47">
        <f t="shared" si="312"/>
        <v>0</v>
      </c>
      <c r="BB348" s="47">
        <f t="shared" si="313"/>
        <v>0</v>
      </c>
      <c r="BC348" s="47">
        <f t="shared" si="314"/>
        <v>1.395</v>
      </c>
      <c r="BD348" s="47">
        <f t="shared" si="315"/>
        <v>0</v>
      </c>
      <c r="BE348" s="47">
        <f t="shared" si="316"/>
        <v>9.3149999999999995</v>
      </c>
      <c r="BF348" s="47">
        <f t="shared" si="317"/>
        <v>0</v>
      </c>
      <c r="BG348" s="47">
        <f t="shared" si="318"/>
        <v>0</v>
      </c>
      <c r="BH348" s="47">
        <f t="shared" si="319"/>
        <v>0.495</v>
      </c>
      <c r="BI348" s="47">
        <v>0</v>
      </c>
      <c r="BJ348" s="47">
        <f t="shared" si="320"/>
        <v>8.5499999999999989</v>
      </c>
      <c r="BK348" s="22"/>
      <c r="BL348" s="47">
        <f t="shared" si="299"/>
        <v>0.83250000000000002</v>
      </c>
      <c r="BM348" s="47">
        <v>0.44</v>
      </c>
      <c r="BN348" s="47">
        <f t="shared" si="289"/>
        <v>1.845</v>
      </c>
      <c r="BO348" s="47">
        <v>5.0999999999999996</v>
      </c>
      <c r="BP348" s="47">
        <f t="shared" si="333"/>
        <v>2.61</v>
      </c>
      <c r="BQ348" s="47">
        <f t="shared" si="295"/>
        <v>0.14205484900000001</v>
      </c>
      <c r="BR348" s="47">
        <v>0.5</v>
      </c>
      <c r="BS348" s="47">
        <v>6</v>
      </c>
      <c r="BT348" s="47">
        <f t="shared" si="326"/>
        <v>0</v>
      </c>
      <c r="BU348" s="47">
        <v>21.5</v>
      </c>
      <c r="BV348" s="47">
        <f t="shared" si="276"/>
        <v>0.495</v>
      </c>
      <c r="BW348" s="47">
        <f t="shared" si="327"/>
        <v>1.395</v>
      </c>
      <c r="BX348" s="47">
        <f t="shared" si="334"/>
        <v>4.7700000000000005</v>
      </c>
      <c r="BY348" s="47">
        <f t="shared" si="321"/>
        <v>23.400000000000002</v>
      </c>
      <c r="BZ348" s="47">
        <f t="shared" si="279"/>
        <v>8.5499999999999989</v>
      </c>
      <c r="CA348" s="47">
        <f t="shared" si="291"/>
        <v>8.0993988969449084</v>
      </c>
      <c r="CB348" s="47">
        <f t="shared" si="322"/>
        <v>6</v>
      </c>
      <c r="CC348" s="47">
        <f t="shared" si="323"/>
        <v>4.8423913043478262E-2</v>
      </c>
      <c r="CD348" s="47">
        <v>1.4999999999999999E-2</v>
      </c>
      <c r="CE348" s="47">
        <f>BE348/1000</f>
        <v>9.3150000000000004E-3</v>
      </c>
      <c r="CF348" s="47">
        <f t="shared" si="324"/>
        <v>0</v>
      </c>
      <c r="CG348" s="47">
        <f t="shared" si="283"/>
        <v>2.7889221556886228</v>
      </c>
      <c r="CH348" s="47">
        <f t="shared" si="325"/>
        <v>5.481538718981013</v>
      </c>
      <c r="CI348" s="47">
        <v>0.57999999999999996</v>
      </c>
      <c r="CJ348" s="46"/>
      <c r="CK348" s="47">
        <f t="shared" si="329"/>
        <v>1.1224157175683502</v>
      </c>
      <c r="CL348" s="46"/>
      <c r="CM348" s="46">
        <f t="shared" si="330"/>
        <v>0.24942571501518895</v>
      </c>
      <c r="CN348" s="22"/>
    </row>
    <row r="349" spans="1:92">
      <c r="A349" s="42">
        <v>1653</v>
      </c>
      <c r="B349" s="22"/>
      <c r="C349" s="34">
        <v>5.66</v>
      </c>
      <c r="D349" s="34">
        <v>11.75</v>
      </c>
      <c r="E349" s="47">
        <f t="shared" si="331"/>
        <v>6.7142857142857144</v>
      </c>
      <c r="F349" s="34">
        <v>4.33</v>
      </c>
      <c r="G349" s="34">
        <v>4</v>
      </c>
      <c r="H349" s="34">
        <v>3.42</v>
      </c>
      <c r="I349" s="34">
        <v>0.41</v>
      </c>
      <c r="J349" s="34">
        <v>0.53</v>
      </c>
      <c r="K349" s="22"/>
      <c r="L349" s="22"/>
      <c r="M349" s="22"/>
      <c r="N349" s="34">
        <v>1.06</v>
      </c>
      <c r="O349" s="22"/>
      <c r="P349" s="22"/>
      <c r="Q349" s="22"/>
      <c r="R349" s="22"/>
      <c r="S349" s="22"/>
      <c r="T349" s="22"/>
      <c r="U349" s="22"/>
      <c r="V349" s="34">
        <v>0.31</v>
      </c>
      <c r="W349" s="22"/>
      <c r="X349" s="22"/>
      <c r="Y349" s="22"/>
      <c r="Z349" s="22"/>
      <c r="AA349" s="34">
        <v>0.11</v>
      </c>
      <c r="AB349" s="22"/>
      <c r="AC349" s="34">
        <v>9.1999999999999993</v>
      </c>
      <c r="AD349" s="34">
        <v>5.2</v>
      </c>
      <c r="AE349" s="34">
        <v>1.9</v>
      </c>
      <c r="AF349" s="34"/>
      <c r="AG349" s="47">
        <f t="shared" si="297"/>
        <v>0.25469999999999998</v>
      </c>
      <c r="AH349" s="47">
        <f t="shared" si="287"/>
        <v>0.19485</v>
      </c>
      <c r="AI349" s="47">
        <f t="shared" si="288"/>
        <v>0.18</v>
      </c>
      <c r="AJ349" s="47">
        <f t="shared" si="300"/>
        <v>0.15390000000000001</v>
      </c>
      <c r="AK349" s="47">
        <f t="shared" si="298"/>
        <v>0.52875000000000005</v>
      </c>
      <c r="AL349" s="47">
        <f t="shared" si="332"/>
        <v>0.30214285714285716</v>
      </c>
      <c r="AM349" s="47">
        <f t="shared" si="278"/>
        <v>0</v>
      </c>
      <c r="AN349" s="47">
        <f t="shared" si="278"/>
        <v>41.4</v>
      </c>
      <c r="AO349" s="47">
        <f t="shared" si="278"/>
        <v>23.400000000000002</v>
      </c>
      <c r="AP349" s="47">
        <f t="shared" si="301"/>
        <v>1.845</v>
      </c>
      <c r="AQ349" s="47">
        <f t="shared" si="302"/>
        <v>2.3850000000000002</v>
      </c>
      <c r="AR349" s="47">
        <f t="shared" si="303"/>
        <v>0</v>
      </c>
      <c r="AS349" s="47">
        <f t="shared" si="304"/>
        <v>0</v>
      </c>
      <c r="AT349" s="47">
        <f t="shared" si="305"/>
        <v>0</v>
      </c>
      <c r="AU349" s="47">
        <f t="shared" si="306"/>
        <v>4.7700000000000005</v>
      </c>
      <c r="AV349" s="47">
        <f t="shared" si="307"/>
        <v>0</v>
      </c>
      <c r="AW349" s="47">
        <f t="shared" si="308"/>
        <v>0</v>
      </c>
      <c r="AX349" s="47">
        <f t="shared" si="309"/>
        <v>0</v>
      </c>
      <c r="AY349" s="47">
        <f t="shared" si="310"/>
        <v>2.61</v>
      </c>
      <c r="AZ349" s="47">
        <f t="shared" si="311"/>
        <v>0</v>
      </c>
      <c r="BA349" s="47">
        <f t="shared" si="312"/>
        <v>0</v>
      </c>
      <c r="BB349" s="47">
        <f t="shared" si="313"/>
        <v>0</v>
      </c>
      <c r="BC349" s="47">
        <f t="shared" si="314"/>
        <v>1.395</v>
      </c>
      <c r="BD349" s="47">
        <f t="shared" si="315"/>
        <v>0</v>
      </c>
      <c r="BE349" s="47">
        <f t="shared" si="316"/>
        <v>0</v>
      </c>
      <c r="BF349" s="47">
        <f t="shared" si="317"/>
        <v>0</v>
      </c>
      <c r="BG349" s="47">
        <f t="shared" si="318"/>
        <v>0</v>
      </c>
      <c r="BH349" s="47">
        <f t="shared" si="319"/>
        <v>0.495</v>
      </c>
      <c r="BI349" s="47">
        <v>8.1390593047034763</v>
      </c>
      <c r="BJ349" s="47">
        <f t="shared" si="320"/>
        <v>8.5499999999999989</v>
      </c>
      <c r="BK349" s="22"/>
      <c r="BL349" s="47">
        <f t="shared" si="299"/>
        <v>0.52875000000000005</v>
      </c>
      <c r="BM349" s="47">
        <v>0.44</v>
      </c>
      <c r="BN349" s="47">
        <f t="shared" si="289"/>
        <v>1.845</v>
      </c>
      <c r="BO349" s="47">
        <v>5.0999999999999996</v>
      </c>
      <c r="BP349" s="47">
        <f t="shared" si="333"/>
        <v>2.61</v>
      </c>
      <c r="BQ349" s="47">
        <f t="shared" si="295"/>
        <v>0.14347743000000002</v>
      </c>
      <c r="BR349" s="47">
        <v>0.5</v>
      </c>
      <c r="BS349" s="47">
        <v>6</v>
      </c>
      <c r="BT349" s="47">
        <f t="shared" si="326"/>
        <v>0</v>
      </c>
      <c r="BU349" s="47">
        <v>21.5</v>
      </c>
      <c r="BV349" s="47">
        <f t="shared" si="276"/>
        <v>0.495</v>
      </c>
      <c r="BW349" s="47">
        <f t="shared" si="327"/>
        <v>1.395</v>
      </c>
      <c r="BX349" s="47">
        <f t="shared" si="334"/>
        <v>4.7700000000000005</v>
      </c>
      <c r="BY349" s="47">
        <f t="shared" si="321"/>
        <v>23.400000000000002</v>
      </c>
      <c r="BZ349" s="47">
        <f t="shared" si="279"/>
        <v>8.5499999999999989</v>
      </c>
      <c r="CA349" s="47">
        <f>BI349</f>
        <v>8.1390593047034763</v>
      </c>
      <c r="CB349" s="47">
        <f t="shared" si="322"/>
        <v>6</v>
      </c>
      <c r="CC349" s="47">
        <f t="shared" si="323"/>
        <v>4.7132608695652174E-2</v>
      </c>
      <c r="CD349" s="47">
        <v>1.4999999999999999E-2</v>
      </c>
      <c r="CE349" s="47">
        <v>7.4999999999999997E-3</v>
      </c>
      <c r="CF349" s="47">
        <f t="shared" si="324"/>
        <v>0</v>
      </c>
      <c r="CG349" s="47">
        <f t="shared" si="283"/>
        <v>2.2455089820359282</v>
      </c>
      <c r="CH349" s="47">
        <f t="shared" si="325"/>
        <v>5.3353643531415189</v>
      </c>
      <c r="CI349" s="47">
        <v>0.57999999999999996</v>
      </c>
      <c r="CJ349" s="46"/>
      <c r="CK349" s="47">
        <f t="shared" si="329"/>
        <v>0.98305045825640069</v>
      </c>
      <c r="CL349" s="46"/>
      <c r="CM349" s="46">
        <f t="shared" si="330"/>
        <v>0.21845565739031125</v>
      </c>
      <c r="CN349" s="22"/>
    </row>
    <row r="350" spans="1:92">
      <c r="A350" s="42">
        <v>1654</v>
      </c>
      <c r="B350" s="22"/>
      <c r="C350" s="34">
        <v>5.33</v>
      </c>
      <c r="D350" s="34">
        <v>10.5</v>
      </c>
      <c r="E350" s="47">
        <f t="shared" si="331"/>
        <v>6</v>
      </c>
      <c r="F350" s="34">
        <v>3.66</v>
      </c>
      <c r="G350" s="34">
        <v>3.33</v>
      </c>
      <c r="H350" s="34">
        <v>3.42</v>
      </c>
      <c r="I350" s="34">
        <v>0.41</v>
      </c>
      <c r="J350" s="34">
        <v>0.53</v>
      </c>
      <c r="K350" s="22"/>
      <c r="L350" s="22"/>
      <c r="M350" s="22"/>
      <c r="N350" s="34">
        <v>1.06</v>
      </c>
      <c r="O350" s="22"/>
      <c r="P350" s="22"/>
      <c r="Q350" s="22"/>
      <c r="R350" s="22"/>
      <c r="S350" s="22"/>
      <c r="T350" s="22"/>
      <c r="U350" s="22"/>
      <c r="V350" s="34">
        <v>0.31</v>
      </c>
      <c r="W350" s="22"/>
      <c r="X350" s="22"/>
      <c r="Y350" s="34">
        <v>3.49</v>
      </c>
      <c r="Z350" s="22"/>
      <c r="AA350" s="34">
        <v>0.11</v>
      </c>
      <c r="AB350" s="22"/>
      <c r="AC350" s="34">
        <v>9.1999999999999993</v>
      </c>
      <c r="AD350" s="34">
        <v>5.2</v>
      </c>
      <c r="AE350" s="34">
        <v>1.9</v>
      </c>
      <c r="AF350" s="34"/>
      <c r="AG350" s="47">
        <f t="shared" si="297"/>
        <v>0.23985000000000001</v>
      </c>
      <c r="AH350" s="47">
        <f t="shared" si="287"/>
        <v>0.16469999999999999</v>
      </c>
      <c r="AI350" s="47">
        <f t="shared" si="288"/>
        <v>0.14984999999999998</v>
      </c>
      <c r="AJ350" s="47">
        <f t="shared" si="300"/>
        <v>0.15390000000000001</v>
      </c>
      <c r="AK350" s="47">
        <f t="shared" si="298"/>
        <v>0.47249999999999998</v>
      </c>
      <c r="AL350" s="47">
        <f t="shared" si="332"/>
        <v>0.27</v>
      </c>
      <c r="AM350" s="47">
        <f t="shared" si="278"/>
        <v>0</v>
      </c>
      <c r="AN350" s="47">
        <f t="shared" si="278"/>
        <v>41.4</v>
      </c>
      <c r="AO350" s="47">
        <f t="shared" si="278"/>
        <v>23.400000000000002</v>
      </c>
      <c r="AP350" s="47">
        <f t="shared" si="301"/>
        <v>1.845</v>
      </c>
      <c r="AQ350" s="47">
        <f t="shared" si="302"/>
        <v>2.3850000000000002</v>
      </c>
      <c r="AR350" s="47">
        <f t="shared" si="303"/>
        <v>0</v>
      </c>
      <c r="AS350" s="47">
        <f t="shared" si="304"/>
        <v>0</v>
      </c>
      <c r="AT350" s="47">
        <f t="shared" si="305"/>
        <v>0</v>
      </c>
      <c r="AU350" s="47">
        <f t="shared" si="306"/>
        <v>4.7700000000000005</v>
      </c>
      <c r="AV350" s="47">
        <f t="shared" si="307"/>
        <v>0</v>
      </c>
      <c r="AW350" s="47">
        <f t="shared" si="308"/>
        <v>0</v>
      </c>
      <c r="AX350" s="47">
        <f t="shared" si="309"/>
        <v>0</v>
      </c>
      <c r="AY350" s="47">
        <f t="shared" si="310"/>
        <v>2.61</v>
      </c>
      <c r="AZ350" s="47">
        <f t="shared" si="311"/>
        <v>0</v>
      </c>
      <c r="BA350" s="47">
        <f t="shared" si="312"/>
        <v>0</v>
      </c>
      <c r="BB350" s="47">
        <f t="shared" si="313"/>
        <v>0</v>
      </c>
      <c r="BC350" s="47">
        <f t="shared" si="314"/>
        <v>1.395</v>
      </c>
      <c r="BD350" s="47">
        <f t="shared" si="315"/>
        <v>0</v>
      </c>
      <c r="BE350" s="47">
        <f t="shared" si="316"/>
        <v>0</v>
      </c>
      <c r="BF350" s="47">
        <f t="shared" si="317"/>
        <v>0.15705000000000002</v>
      </c>
      <c r="BG350" s="47">
        <f t="shared" si="318"/>
        <v>0</v>
      </c>
      <c r="BH350" s="47">
        <f t="shared" si="319"/>
        <v>0.495</v>
      </c>
      <c r="BI350" s="47">
        <v>0</v>
      </c>
      <c r="BJ350" s="47">
        <f t="shared" si="320"/>
        <v>8.5499999999999989</v>
      </c>
      <c r="BK350" s="22"/>
      <c r="BL350" s="47">
        <f t="shared" si="299"/>
        <v>0.47249999999999998</v>
      </c>
      <c r="BM350" s="47">
        <v>0.44</v>
      </c>
      <c r="BN350" s="47">
        <f t="shared" si="289"/>
        <v>1.845</v>
      </c>
      <c r="BO350" s="47">
        <v>5.0999999999999996</v>
      </c>
      <c r="BP350" s="47">
        <f t="shared" si="333"/>
        <v>2.61</v>
      </c>
      <c r="BQ350" s="47">
        <f t="shared" si="295"/>
        <v>0.14490001100000002</v>
      </c>
      <c r="BR350" s="47">
        <v>0.5</v>
      </c>
      <c r="BS350" s="47">
        <v>6</v>
      </c>
      <c r="BT350" s="47">
        <f t="shared" si="326"/>
        <v>0</v>
      </c>
      <c r="BU350" s="47">
        <v>21.5</v>
      </c>
      <c r="BV350" s="47">
        <f t="shared" ref="BV350:BV413" si="335">BH350</f>
        <v>0.495</v>
      </c>
      <c r="BW350" s="47">
        <f t="shared" si="327"/>
        <v>1.395</v>
      </c>
      <c r="BX350" s="47">
        <f t="shared" si="334"/>
        <v>4.7700000000000005</v>
      </c>
      <c r="BY350" s="47">
        <f t="shared" si="321"/>
        <v>23.400000000000002</v>
      </c>
      <c r="BZ350" s="47">
        <f t="shared" si="279"/>
        <v>8.5499999999999989</v>
      </c>
      <c r="CA350" s="47">
        <f t="shared" ref="CA350:CA361" si="336">CA$349+(A350-1653)*(CA$362-CA$349)/13</f>
        <v>7.8543338052540506</v>
      </c>
      <c r="CB350" s="47">
        <f t="shared" si="322"/>
        <v>6</v>
      </c>
      <c r="CC350" s="47">
        <f t="shared" si="323"/>
        <v>4.5841304347826087E-2</v>
      </c>
      <c r="CD350" s="47">
        <v>1.4999999999999999E-2</v>
      </c>
      <c r="CE350" s="47">
        <v>7.4999999999999997E-3</v>
      </c>
      <c r="CF350" s="47">
        <f t="shared" si="324"/>
        <v>0.15705000000000002</v>
      </c>
      <c r="CG350" s="47">
        <f t="shared" si="283"/>
        <v>2.2455089820359282</v>
      </c>
      <c r="CH350" s="47">
        <f t="shared" si="325"/>
        <v>5.1891899873020249</v>
      </c>
      <c r="CI350" s="47">
        <v>0.57999999999999996</v>
      </c>
      <c r="CJ350" s="46"/>
      <c r="CK350" s="47">
        <f t="shared" si="329"/>
        <v>0.95676980165101688</v>
      </c>
      <c r="CL350" s="46"/>
      <c r="CM350" s="46">
        <f t="shared" si="330"/>
        <v>0.21261551147800375</v>
      </c>
      <c r="CN350" s="22"/>
    </row>
    <row r="351" spans="1:92">
      <c r="A351" s="42">
        <v>1655</v>
      </c>
      <c r="B351" s="22"/>
      <c r="C351" s="34">
        <v>4</v>
      </c>
      <c r="D351" s="34">
        <v>9.33</v>
      </c>
      <c r="E351" s="47">
        <f t="shared" si="331"/>
        <v>5.3314285714285718</v>
      </c>
      <c r="F351" s="34">
        <v>3</v>
      </c>
      <c r="G351" s="34">
        <v>2.66</v>
      </c>
      <c r="H351" s="34">
        <v>2.57</v>
      </c>
      <c r="I351" s="34">
        <v>0.41</v>
      </c>
      <c r="J351" s="34">
        <v>0.53</v>
      </c>
      <c r="K351" s="22"/>
      <c r="L351" s="22"/>
      <c r="M351" s="22"/>
      <c r="N351" s="34">
        <v>1.06</v>
      </c>
      <c r="O351" s="22"/>
      <c r="P351" s="22"/>
      <c r="Q351" s="22"/>
      <c r="R351" s="22"/>
      <c r="S351" s="22"/>
      <c r="T351" s="22"/>
      <c r="U351" s="22"/>
      <c r="V351" s="34">
        <v>0.31</v>
      </c>
      <c r="W351" s="22"/>
      <c r="X351" s="34">
        <v>1.38</v>
      </c>
      <c r="Y351" s="22"/>
      <c r="Z351" s="22"/>
      <c r="AA351" s="34">
        <v>0.11</v>
      </c>
      <c r="AB351" s="22"/>
      <c r="AC351" s="34">
        <v>9.1999999999999993</v>
      </c>
      <c r="AD351" s="34">
        <v>5.2</v>
      </c>
      <c r="AE351" s="34">
        <v>1.9</v>
      </c>
      <c r="AF351" s="34"/>
      <c r="AG351" s="47">
        <f t="shared" si="297"/>
        <v>0.18</v>
      </c>
      <c r="AH351" s="47">
        <f t="shared" si="287"/>
        <v>0.13500000000000001</v>
      </c>
      <c r="AI351" s="47">
        <f t="shared" si="288"/>
        <v>0.1197</v>
      </c>
      <c r="AJ351" s="47">
        <f t="shared" si="300"/>
        <v>0.11564999999999999</v>
      </c>
      <c r="AK351" s="47">
        <f t="shared" si="298"/>
        <v>0.41985</v>
      </c>
      <c r="AL351" s="47">
        <f t="shared" si="332"/>
        <v>0.23991428571428575</v>
      </c>
      <c r="AM351" s="47">
        <f t="shared" si="278"/>
        <v>0</v>
      </c>
      <c r="AN351" s="47">
        <f t="shared" si="278"/>
        <v>41.4</v>
      </c>
      <c r="AO351" s="47">
        <f t="shared" si="278"/>
        <v>23.400000000000002</v>
      </c>
      <c r="AP351" s="47">
        <f t="shared" si="301"/>
        <v>1.845</v>
      </c>
      <c r="AQ351" s="47">
        <f t="shared" si="302"/>
        <v>2.3850000000000002</v>
      </c>
      <c r="AR351" s="47">
        <f t="shared" si="303"/>
        <v>0</v>
      </c>
      <c r="AS351" s="47">
        <f t="shared" si="304"/>
        <v>0</v>
      </c>
      <c r="AT351" s="47">
        <f t="shared" si="305"/>
        <v>0</v>
      </c>
      <c r="AU351" s="47">
        <f t="shared" si="306"/>
        <v>4.7700000000000005</v>
      </c>
      <c r="AV351" s="47">
        <f t="shared" si="307"/>
        <v>0</v>
      </c>
      <c r="AW351" s="47">
        <f t="shared" si="308"/>
        <v>0</v>
      </c>
      <c r="AX351" s="47">
        <f t="shared" si="309"/>
        <v>0</v>
      </c>
      <c r="AY351" s="47">
        <f t="shared" si="310"/>
        <v>2.61</v>
      </c>
      <c r="AZ351" s="47">
        <f t="shared" si="311"/>
        <v>0</v>
      </c>
      <c r="BA351" s="47">
        <f t="shared" si="312"/>
        <v>0</v>
      </c>
      <c r="BB351" s="47">
        <f t="shared" si="313"/>
        <v>0</v>
      </c>
      <c r="BC351" s="47">
        <f t="shared" si="314"/>
        <v>1.395</v>
      </c>
      <c r="BD351" s="47">
        <f t="shared" si="315"/>
        <v>0</v>
      </c>
      <c r="BE351" s="47">
        <f t="shared" si="316"/>
        <v>6.2099999999999991</v>
      </c>
      <c r="BF351" s="47">
        <f t="shared" si="317"/>
        <v>0</v>
      </c>
      <c r="BG351" s="47">
        <f t="shared" si="318"/>
        <v>0</v>
      </c>
      <c r="BH351" s="47">
        <f t="shared" si="319"/>
        <v>0.495</v>
      </c>
      <c r="BI351" s="47">
        <v>0</v>
      </c>
      <c r="BJ351" s="47">
        <f t="shared" si="320"/>
        <v>8.5499999999999989</v>
      </c>
      <c r="BK351" s="22"/>
      <c r="BL351" s="47">
        <f t="shared" si="299"/>
        <v>0.41985</v>
      </c>
      <c r="BM351" s="47">
        <v>0.44</v>
      </c>
      <c r="BN351" s="47">
        <f t="shared" si="289"/>
        <v>1.845</v>
      </c>
      <c r="BO351" s="47">
        <v>5.0999999999999996</v>
      </c>
      <c r="BP351" s="47">
        <f t="shared" si="333"/>
        <v>2.61</v>
      </c>
      <c r="BQ351" s="47">
        <f t="shared" si="295"/>
        <v>0.14632259200000003</v>
      </c>
      <c r="BR351" s="47">
        <v>0.5</v>
      </c>
      <c r="BS351" s="47">
        <v>6</v>
      </c>
      <c r="BT351" s="47">
        <f t="shared" si="326"/>
        <v>0</v>
      </c>
      <c r="BU351" s="47">
        <v>21.5</v>
      </c>
      <c r="BV351" s="47">
        <f t="shared" si="335"/>
        <v>0.495</v>
      </c>
      <c r="BW351" s="47">
        <f t="shared" si="327"/>
        <v>1.395</v>
      </c>
      <c r="BX351" s="47">
        <f t="shared" si="334"/>
        <v>4.7700000000000005</v>
      </c>
      <c r="BY351" s="47">
        <f t="shared" si="321"/>
        <v>23.400000000000002</v>
      </c>
      <c r="BZ351" s="47">
        <f t="shared" si="279"/>
        <v>8.5499999999999989</v>
      </c>
      <c r="CA351" s="47">
        <f t="shared" si="336"/>
        <v>7.5696083058046248</v>
      </c>
      <c r="CB351" s="47">
        <f t="shared" si="322"/>
        <v>6</v>
      </c>
      <c r="CC351" s="47">
        <f t="shared" si="323"/>
        <v>4.4549999999999999E-2</v>
      </c>
      <c r="CD351" s="47">
        <v>1.4999999999999999E-2</v>
      </c>
      <c r="CE351" s="47">
        <f>BE351/1000</f>
        <v>6.2099999999999994E-3</v>
      </c>
      <c r="CF351" s="47">
        <f t="shared" si="324"/>
        <v>0</v>
      </c>
      <c r="CG351" s="47">
        <f t="shared" si="283"/>
        <v>1.8592814371257482</v>
      </c>
      <c r="CH351" s="47">
        <f t="shared" si="325"/>
        <v>5.0430156214625308</v>
      </c>
      <c r="CI351" s="47">
        <v>0.57999999999999996</v>
      </c>
      <c r="CJ351" s="46"/>
      <c r="CK351" s="47">
        <f t="shared" si="329"/>
        <v>0.92741384615726741</v>
      </c>
      <c r="CL351" s="46"/>
      <c r="CM351" s="46">
        <f t="shared" si="330"/>
        <v>0.2060919658127261</v>
      </c>
      <c r="CN351" s="22"/>
    </row>
    <row r="352" spans="1:92">
      <c r="A352" s="42">
        <v>1656</v>
      </c>
      <c r="B352" s="22"/>
      <c r="C352" s="34">
        <v>4</v>
      </c>
      <c r="D352" s="34">
        <v>9.33</v>
      </c>
      <c r="E352" s="47">
        <f t="shared" si="331"/>
        <v>5.3314285714285718</v>
      </c>
      <c r="F352" s="34">
        <v>3</v>
      </c>
      <c r="G352" s="34">
        <v>2.66</v>
      </c>
      <c r="H352" s="34">
        <v>2.57</v>
      </c>
      <c r="I352" s="34">
        <v>0.41</v>
      </c>
      <c r="J352" s="34">
        <v>0.53</v>
      </c>
      <c r="K352" s="22"/>
      <c r="L352" s="22"/>
      <c r="M352" s="22"/>
      <c r="N352" s="34">
        <v>1.06</v>
      </c>
      <c r="O352" s="22"/>
      <c r="P352" s="22"/>
      <c r="Q352" s="22"/>
      <c r="R352" s="22"/>
      <c r="S352" s="22"/>
      <c r="T352" s="22"/>
      <c r="U352" s="22"/>
      <c r="V352" s="34">
        <v>0.31</v>
      </c>
      <c r="W352" s="22"/>
      <c r="X352" s="22"/>
      <c r="Y352" s="34">
        <v>3.49</v>
      </c>
      <c r="Z352" s="22"/>
      <c r="AA352" s="34">
        <v>0.11</v>
      </c>
      <c r="AB352" s="22"/>
      <c r="AC352" s="34">
        <v>9.1999999999999993</v>
      </c>
      <c r="AD352" s="34">
        <v>5.2</v>
      </c>
      <c r="AE352" s="34">
        <v>1.9</v>
      </c>
      <c r="AF352" s="34"/>
      <c r="AG352" s="47">
        <f t="shared" si="297"/>
        <v>0.18</v>
      </c>
      <c r="AH352" s="47">
        <f t="shared" si="287"/>
        <v>0.13500000000000001</v>
      </c>
      <c r="AI352" s="47">
        <f t="shared" si="288"/>
        <v>0.1197</v>
      </c>
      <c r="AJ352" s="47">
        <f t="shared" si="300"/>
        <v>0.11564999999999999</v>
      </c>
      <c r="AK352" s="47">
        <f t="shared" si="298"/>
        <v>0.41985</v>
      </c>
      <c r="AL352" s="47">
        <f t="shared" si="332"/>
        <v>0.23991428571428575</v>
      </c>
      <c r="AM352" s="47">
        <f t="shared" si="278"/>
        <v>0</v>
      </c>
      <c r="AN352" s="47">
        <f t="shared" si="278"/>
        <v>41.4</v>
      </c>
      <c r="AO352" s="47">
        <f t="shared" si="278"/>
        <v>23.400000000000002</v>
      </c>
      <c r="AP352" s="47">
        <f t="shared" si="301"/>
        <v>1.845</v>
      </c>
      <c r="AQ352" s="47">
        <f t="shared" si="302"/>
        <v>2.3850000000000002</v>
      </c>
      <c r="AR352" s="47">
        <f t="shared" si="303"/>
        <v>0</v>
      </c>
      <c r="AS352" s="47">
        <f t="shared" si="304"/>
        <v>0</v>
      </c>
      <c r="AT352" s="47">
        <f t="shared" si="305"/>
        <v>0</v>
      </c>
      <c r="AU352" s="47">
        <f t="shared" si="306"/>
        <v>4.7700000000000005</v>
      </c>
      <c r="AV352" s="47">
        <f t="shared" si="307"/>
        <v>0</v>
      </c>
      <c r="AW352" s="47">
        <f t="shared" si="308"/>
        <v>0</v>
      </c>
      <c r="AX352" s="47">
        <f t="shared" si="309"/>
        <v>0</v>
      </c>
      <c r="AY352" s="47">
        <f t="shared" si="310"/>
        <v>2.61</v>
      </c>
      <c r="AZ352" s="47">
        <f t="shared" si="311"/>
        <v>0</v>
      </c>
      <c r="BA352" s="47">
        <f t="shared" si="312"/>
        <v>0</v>
      </c>
      <c r="BB352" s="47">
        <f t="shared" si="313"/>
        <v>0</v>
      </c>
      <c r="BC352" s="47">
        <f t="shared" si="314"/>
        <v>1.395</v>
      </c>
      <c r="BD352" s="47">
        <f t="shared" si="315"/>
        <v>0</v>
      </c>
      <c r="BE352" s="47">
        <f t="shared" si="316"/>
        <v>0</v>
      </c>
      <c r="BF352" s="47">
        <f t="shared" si="317"/>
        <v>0.15705000000000002</v>
      </c>
      <c r="BG352" s="47">
        <f t="shared" si="318"/>
        <v>0</v>
      </c>
      <c r="BH352" s="47">
        <f t="shared" si="319"/>
        <v>0.495</v>
      </c>
      <c r="BI352" s="47">
        <v>0</v>
      </c>
      <c r="BJ352" s="47">
        <f t="shared" si="320"/>
        <v>8.5499999999999989</v>
      </c>
      <c r="BK352" s="22"/>
      <c r="BL352" s="47">
        <f t="shared" si="299"/>
        <v>0.41985</v>
      </c>
      <c r="BM352" s="47">
        <v>0.44</v>
      </c>
      <c r="BN352" s="47">
        <f t="shared" si="289"/>
        <v>1.845</v>
      </c>
      <c r="BO352" s="47">
        <v>5.0999999999999996</v>
      </c>
      <c r="BP352" s="47">
        <f t="shared" si="333"/>
        <v>2.61</v>
      </c>
      <c r="BQ352" s="47">
        <f t="shared" ref="BQ352:BQ377" si="337">BQ$319+0.001422581*(A352-1623)</f>
        <v>0.14774517300000001</v>
      </c>
      <c r="BR352" s="47">
        <v>0.5</v>
      </c>
      <c r="BS352" s="47">
        <v>6</v>
      </c>
      <c r="BT352" s="47">
        <f t="shared" si="326"/>
        <v>0</v>
      </c>
      <c r="BU352" s="47">
        <v>21.5</v>
      </c>
      <c r="BV352" s="47">
        <f t="shared" si="335"/>
        <v>0.495</v>
      </c>
      <c r="BW352" s="47">
        <f t="shared" si="327"/>
        <v>1.395</v>
      </c>
      <c r="BX352" s="47">
        <f t="shared" si="334"/>
        <v>4.7700000000000005</v>
      </c>
      <c r="BY352" s="47">
        <f t="shared" si="321"/>
        <v>23.400000000000002</v>
      </c>
      <c r="BZ352" s="47">
        <f t="shared" si="279"/>
        <v>8.5499999999999989</v>
      </c>
      <c r="CA352" s="47">
        <f t="shared" si="336"/>
        <v>7.2848828063551991</v>
      </c>
      <c r="CB352" s="47">
        <f t="shared" si="322"/>
        <v>6</v>
      </c>
      <c r="CC352" s="47">
        <f t="shared" si="323"/>
        <v>4.3258695652173912E-2</v>
      </c>
      <c r="CD352" s="47">
        <v>1.4999999999999999E-2</v>
      </c>
      <c r="CE352" s="47">
        <v>7.4999999999999997E-3</v>
      </c>
      <c r="CF352" s="47">
        <f t="shared" si="324"/>
        <v>0.15705000000000002</v>
      </c>
      <c r="CG352" s="47">
        <f t="shared" si="283"/>
        <v>2.2455089820359282</v>
      </c>
      <c r="CH352" s="47">
        <f t="shared" si="325"/>
        <v>4.8968412556230376</v>
      </c>
      <c r="CI352" s="47">
        <v>0.57999999999999996</v>
      </c>
      <c r="CJ352" s="46"/>
      <c r="CK352" s="47">
        <f t="shared" si="329"/>
        <v>0.93046236240035685</v>
      </c>
      <c r="CL352" s="46"/>
      <c r="CM352" s="46">
        <f t="shared" si="330"/>
        <v>0.20676941386674597</v>
      </c>
      <c r="CN352" s="22"/>
    </row>
    <row r="353" spans="1:92">
      <c r="A353" s="42">
        <v>1657</v>
      </c>
      <c r="B353" s="22"/>
      <c r="C353" s="34">
        <v>4</v>
      </c>
      <c r="D353" s="34">
        <v>9.33</v>
      </c>
      <c r="E353" s="47">
        <f t="shared" si="331"/>
        <v>5.3314285714285718</v>
      </c>
      <c r="F353" s="34">
        <v>3</v>
      </c>
      <c r="G353" s="34">
        <v>2.66</v>
      </c>
      <c r="H353" s="34">
        <v>2.57</v>
      </c>
      <c r="I353" s="34">
        <v>0.41</v>
      </c>
      <c r="J353" s="34">
        <v>0.53</v>
      </c>
      <c r="K353" s="22"/>
      <c r="L353" s="22"/>
      <c r="M353" s="22"/>
      <c r="N353" s="34">
        <v>1.06</v>
      </c>
      <c r="O353" s="22"/>
      <c r="P353" s="22"/>
      <c r="Q353" s="22"/>
      <c r="R353" s="22"/>
      <c r="S353" s="22"/>
      <c r="T353" s="22"/>
      <c r="U353" s="22"/>
      <c r="V353" s="34">
        <v>0.31</v>
      </c>
      <c r="W353" s="22"/>
      <c r="X353" s="34">
        <v>2</v>
      </c>
      <c r="Y353" s="22"/>
      <c r="Z353" s="22"/>
      <c r="AA353" s="34">
        <v>0.11</v>
      </c>
      <c r="AB353" s="22"/>
      <c r="AC353" s="34">
        <v>9.1999999999999993</v>
      </c>
      <c r="AD353" s="34">
        <v>5.2</v>
      </c>
      <c r="AE353" s="34">
        <v>1.9</v>
      </c>
      <c r="AF353" s="34"/>
      <c r="AG353" s="47">
        <f t="shared" si="297"/>
        <v>0.18</v>
      </c>
      <c r="AH353" s="47">
        <f t="shared" si="287"/>
        <v>0.13500000000000001</v>
      </c>
      <c r="AI353" s="47">
        <f t="shared" si="288"/>
        <v>0.1197</v>
      </c>
      <c r="AJ353" s="47">
        <f t="shared" si="300"/>
        <v>0.11564999999999999</v>
      </c>
      <c r="AK353" s="47">
        <f t="shared" si="298"/>
        <v>0.41985</v>
      </c>
      <c r="AL353" s="47">
        <f t="shared" si="332"/>
        <v>0.23991428571428575</v>
      </c>
      <c r="AM353" s="47">
        <f t="shared" ref="AM353:AO416" si="338">AB353*4.5</f>
        <v>0</v>
      </c>
      <c r="AN353" s="47">
        <f t="shared" si="338"/>
        <v>41.4</v>
      </c>
      <c r="AO353" s="47">
        <f t="shared" si="338"/>
        <v>23.400000000000002</v>
      </c>
      <c r="AP353" s="47">
        <f t="shared" si="301"/>
        <v>1.845</v>
      </c>
      <c r="AQ353" s="47">
        <f t="shared" si="302"/>
        <v>2.3850000000000002</v>
      </c>
      <c r="AR353" s="47">
        <f t="shared" si="303"/>
        <v>0</v>
      </c>
      <c r="AS353" s="47">
        <f t="shared" si="304"/>
        <v>0</v>
      </c>
      <c r="AT353" s="47">
        <f t="shared" si="305"/>
        <v>0</v>
      </c>
      <c r="AU353" s="47">
        <f t="shared" si="306"/>
        <v>4.7700000000000005</v>
      </c>
      <c r="AV353" s="47">
        <f t="shared" si="307"/>
        <v>0</v>
      </c>
      <c r="AW353" s="47">
        <f t="shared" si="308"/>
        <v>0</v>
      </c>
      <c r="AX353" s="47">
        <f t="shared" si="309"/>
        <v>0</v>
      </c>
      <c r="AY353" s="47">
        <f t="shared" si="310"/>
        <v>2.61</v>
      </c>
      <c r="AZ353" s="47">
        <f t="shared" si="311"/>
        <v>0</v>
      </c>
      <c r="BA353" s="47">
        <f t="shared" si="312"/>
        <v>0</v>
      </c>
      <c r="BB353" s="47">
        <f t="shared" si="313"/>
        <v>0</v>
      </c>
      <c r="BC353" s="47">
        <f t="shared" si="314"/>
        <v>1.395</v>
      </c>
      <c r="BD353" s="47">
        <f t="shared" si="315"/>
        <v>0</v>
      </c>
      <c r="BE353" s="47">
        <f t="shared" si="316"/>
        <v>9</v>
      </c>
      <c r="BF353" s="47">
        <f t="shared" si="317"/>
        <v>0</v>
      </c>
      <c r="BG353" s="47">
        <f t="shared" si="318"/>
        <v>0</v>
      </c>
      <c r="BH353" s="47">
        <f t="shared" si="319"/>
        <v>0.495</v>
      </c>
      <c r="BI353" s="47">
        <v>0</v>
      </c>
      <c r="BJ353" s="47">
        <f t="shared" si="320"/>
        <v>8.5499999999999989</v>
      </c>
      <c r="BK353" s="22"/>
      <c r="BL353" s="47">
        <f t="shared" si="299"/>
        <v>0.41985</v>
      </c>
      <c r="BM353" s="47">
        <v>0.44</v>
      </c>
      <c r="BN353" s="47">
        <f t="shared" si="289"/>
        <v>1.845</v>
      </c>
      <c r="BO353" s="47">
        <v>5.0999999999999996</v>
      </c>
      <c r="BP353" s="47">
        <f t="shared" si="333"/>
        <v>2.61</v>
      </c>
      <c r="BQ353" s="47">
        <f t="shared" si="337"/>
        <v>0.14916775400000001</v>
      </c>
      <c r="BR353" s="47">
        <v>0.5</v>
      </c>
      <c r="BS353" s="47">
        <v>6</v>
      </c>
      <c r="BT353" s="47">
        <f t="shared" si="326"/>
        <v>0</v>
      </c>
      <c r="BU353" s="47">
        <v>21.5</v>
      </c>
      <c r="BV353" s="47">
        <f t="shared" si="335"/>
        <v>0.495</v>
      </c>
      <c r="BW353" s="47">
        <f t="shared" si="327"/>
        <v>1.395</v>
      </c>
      <c r="BX353" s="47">
        <f t="shared" si="334"/>
        <v>4.7700000000000005</v>
      </c>
      <c r="BY353" s="47">
        <f t="shared" si="321"/>
        <v>23.400000000000002</v>
      </c>
      <c r="BZ353" s="47">
        <f t="shared" ref="BZ353:BZ416" si="339">BJ353</f>
        <v>8.5499999999999989</v>
      </c>
      <c r="CA353" s="47">
        <f t="shared" si="336"/>
        <v>7.0001573069057734</v>
      </c>
      <c r="CB353" s="47">
        <f t="shared" si="322"/>
        <v>6</v>
      </c>
      <c r="CC353" s="47">
        <f t="shared" si="323"/>
        <v>4.1967391304347824E-2</v>
      </c>
      <c r="CD353" s="47">
        <v>1.4999999999999999E-2</v>
      </c>
      <c r="CE353" s="47">
        <f>BE353/1000</f>
        <v>8.9999999999999993E-3</v>
      </c>
      <c r="CF353" s="47">
        <f t="shared" si="324"/>
        <v>0</v>
      </c>
      <c r="CG353" s="47">
        <f t="shared" si="283"/>
        <v>2.6946107784431139</v>
      </c>
      <c r="CH353" s="47">
        <f t="shared" si="325"/>
        <v>4.7506668897835445</v>
      </c>
      <c r="CI353" s="47">
        <v>0.57999999999999996</v>
      </c>
      <c r="CJ353" s="46"/>
      <c r="CK353" s="47">
        <f t="shared" si="329"/>
        <v>0.93426858457225137</v>
      </c>
      <c r="CL353" s="46"/>
      <c r="CM353" s="46">
        <f t="shared" si="330"/>
        <v>0.20761524101605586</v>
      </c>
      <c r="CN353" s="22"/>
    </row>
    <row r="354" spans="1:92">
      <c r="A354" s="42">
        <v>1658</v>
      </c>
      <c r="B354" s="22"/>
      <c r="C354" s="34">
        <v>6</v>
      </c>
      <c r="D354" s="34">
        <v>12.67</v>
      </c>
      <c r="E354" s="47">
        <f t="shared" si="331"/>
        <v>7.24</v>
      </c>
      <c r="F354" s="34">
        <v>4.33</v>
      </c>
      <c r="G354" s="34">
        <v>3.66</v>
      </c>
      <c r="H354" s="34">
        <v>3.42</v>
      </c>
      <c r="I354" s="34">
        <v>0.41</v>
      </c>
      <c r="J354" s="34">
        <v>0.53</v>
      </c>
      <c r="K354" s="22"/>
      <c r="L354" s="22"/>
      <c r="M354" s="22"/>
      <c r="N354" s="34">
        <v>1.06</v>
      </c>
      <c r="O354" s="22"/>
      <c r="P354" s="22"/>
      <c r="Q354" s="22"/>
      <c r="R354" s="22"/>
      <c r="S354" s="22"/>
      <c r="T354" s="22"/>
      <c r="U354" s="22"/>
      <c r="V354" s="34">
        <v>0.31</v>
      </c>
      <c r="W354" s="22"/>
      <c r="X354" s="22"/>
      <c r="Y354" s="34">
        <v>2.91</v>
      </c>
      <c r="Z354" s="22"/>
      <c r="AA354" s="34">
        <v>0.11</v>
      </c>
      <c r="AB354" s="22"/>
      <c r="AC354" s="34">
        <v>9.1999999999999993</v>
      </c>
      <c r="AD354" s="34">
        <v>5.2</v>
      </c>
      <c r="AE354" s="34">
        <v>1.9</v>
      </c>
      <c r="AF354" s="34"/>
      <c r="AG354" s="47">
        <f t="shared" si="297"/>
        <v>0.27</v>
      </c>
      <c r="AH354" s="47">
        <f t="shared" si="287"/>
        <v>0.19485</v>
      </c>
      <c r="AI354" s="47">
        <f t="shared" si="288"/>
        <v>0.16469999999999999</v>
      </c>
      <c r="AJ354" s="47">
        <f t="shared" si="300"/>
        <v>0.15390000000000001</v>
      </c>
      <c r="AK354" s="47">
        <f t="shared" si="298"/>
        <v>0.57015000000000005</v>
      </c>
      <c r="AL354" s="47">
        <f t="shared" si="332"/>
        <v>0.32579999999999998</v>
      </c>
      <c r="AM354" s="47">
        <f t="shared" si="338"/>
        <v>0</v>
      </c>
      <c r="AN354" s="47">
        <f t="shared" si="338"/>
        <v>41.4</v>
      </c>
      <c r="AO354" s="47">
        <f t="shared" si="338"/>
        <v>23.400000000000002</v>
      </c>
      <c r="AP354" s="47">
        <f t="shared" si="301"/>
        <v>1.845</v>
      </c>
      <c r="AQ354" s="47">
        <f t="shared" si="302"/>
        <v>2.3850000000000002</v>
      </c>
      <c r="AR354" s="47">
        <f t="shared" si="303"/>
        <v>0</v>
      </c>
      <c r="AS354" s="47">
        <f t="shared" si="304"/>
        <v>0</v>
      </c>
      <c r="AT354" s="47">
        <f t="shared" si="305"/>
        <v>0</v>
      </c>
      <c r="AU354" s="47">
        <f t="shared" si="306"/>
        <v>4.7700000000000005</v>
      </c>
      <c r="AV354" s="47">
        <f t="shared" si="307"/>
        <v>0</v>
      </c>
      <c r="AW354" s="47">
        <f t="shared" si="308"/>
        <v>0</v>
      </c>
      <c r="AX354" s="47">
        <f t="shared" si="309"/>
        <v>0</v>
      </c>
      <c r="AY354" s="47">
        <f t="shared" si="310"/>
        <v>2.61</v>
      </c>
      <c r="AZ354" s="47">
        <f t="shared" si="311"/>
        <v>0</v>
      </c>
      <c r="BA354" s="47">
        <f t="shared" si="312"/>
        <v>0</v>
      </c>
      <c r="BB354" s="47">
        <f t="shared" si="313"/>
        <v>0</v>
      </c>
      <c r="BC354" s="47">
        <f t="shared" si="314"/>
        <v>1.395</v>
      </c>
      <c r="BD354" s="47">
        <f t="shared" si="315"/>
        <v>0</v>
      </c>
      <c r="BE354" s="47">
        <f t="shared" si="316"/>
        <v>0</v>
      </c>
      <c r="BF354" s="47">
        <f t="shared" si="317"/>
        <v>0.13095000000000001</v>
      </c>
      <c r="BG354" s="47">
        <f t="shared" si="318"/>
        <v>0</v>
      </c>
      <c r="BH354" s="47">
        <f t="shared" si="319"/>
        <v>0.495</v>
      </c>
      <c r="BI354" s="47">
        <v>0</v>
      </c>
      <c r="BJ354" s="47">
        <f t="shared" si="320"/>
        <v>8.5499999999999989</v>
      </c>
      <c r="BK354" s="22"/>
      <c r="BL354" s="47">
        <f t="shared" si="299"/>
        <v>0.57015000000000005</v>
      </c>
      <c r="BM354" s="47">
        <v>0.44</v>
      </c>
      <c r="BN354" s="47">
        <f t="shared" si="289"/>
        <v>1.845</v>
      </c>
      <c r="BO354" s="47">
        <v>5.0999999999999996</v>
      </c>
      <c r="BP354" s="47">
        <f t="shared" si="333"/>
        <v>2.61</v>
      </c>
      <c r="BQ354" s="47">
        <f t="shared" si="337"/>
        <v>0.15059033500000002</v>
      </c>
      <c r="BR354" s="47">
        <v>0.5</v>
      </c>
      <c r="BS354" s="47">
        <v>6</v>
      </c>
      <c r="BT354" s="47">
        <f t="shared" si="326"/>
        <v>0</v>
      </c>
      <c r="BU354" s="47">
        <v>21.5</v>
      </c>
      <c r="BV354" s="47">
        <f t="shared" si="335"/>
        <v>0.495</v>
      </c>
      <c r="BW354" s="47">
        <f t="shared" si="327"/>
        <v>1.395</v>
      </c>
      <c r="BX354" s="47">
        <f t="shared" si="334"/>
        <v>4.7700000000000005</v>
      </c>
      <c r="BY354" s="47">
        <f t="shared" si="321"/>
        <v>23.400000000000002</v>
      </c>
      <c r="BZ354" s="47">
        <f t="shared" si="339"/>
        <v>8.5499999999999989</v>
      </c>
      <c r="CA354" s="47">
        <f t="shared" si="336"/>
        <v>6.7154318074563468</v>
      </c>
      <c r="CB354" s="47">
        <f t="shared" si="322"/>
        <v>6</v>
      </c>
      <c r="CC354" s="47">
        <f t="shared" si="323"/>
        <v>4.0676086956521744E-2</v>
      </c>
      <c r="CD354" s="47">
        <v>1.4999999999999999E-2</v>
      </c>
      <c r="CE354" s="47">
        <v>8.9999999999999993E-3</v>
      </c>
      <c r="CF354" s="47">
        <f t="shared" si="324"/>
        <v>0.13095000000000001</v>
      </c>
      <c r="CG354" s="47">
        <f t="shared" si="283"/>
        <v>2.6946107784431139</v>
      </c>
      <c r="CH354" s="47">
        <f t="shared" si="325"/>
        <v>4.6044925239440504</v>
      </c>
      <c r="CI354" s="47">
        <v>0.57999999999999996</v>
      </c>
      <c r="CJ354" s="46"/>
      <c r="CK354" s="47">
        <f t="shared" si="329"/>
        <v>0.99859340276152286</v>
      </c>
      <c r="CL354" s="46"/>
      <c r="CM354" s="46">
        <f t="shared" si="330"/>
        <v>0.2219096450581162</v>
      </c>
      <c r="CN354" s="22"/>
    </row>
    <row r="355" spans="1:92">
      <c r="A355" s="42">
        <v>1659</v>
      </c>
      <c r="B355" s="22"/>
      <c r="C355" s="34">
        <v>6.33</v>
      </c>
      <c r="D355" s="34">
        <v>12.67</v>
      </c>
      <c r="E355" s="47">
        <f t="shared" si="331"/>
        <v>7.24</v>
      </c>
      <c r="F355" s="34">
        <v>4.66</v>
      </c>
      <c r="G355" s="34">
        <v>4</v>
      </c>
      <c r="H355" s="34">
        <v>2.85</v>
      </c>
      <c r="I355" s="34">
        <v>0.41</v>
      </c>
      <c r="J355" s="34">
        <v>0.53</v>
      </c>
      <c r="K355" s="22"/>
      <c r="L355" s="22"/>
      <c r="M355" s="22"/>
      <c r="N355" s="34">
        <v>1.06</v>
      </c>
      <c r="O355" s="22"/>
      <c r="P355" s="22"/>
      <c r="Q355" s="34">
        <v>0.49</v>
      </c>
      <c r="R355" s="22"/>
      <c r="S355" s="22"/>
      <c r="T355" s="22"/>
      <c r="U355" s="22"/>
      <c r="V355" s="34">
        <v>0.31</v>
      </c>
      <c r="W355" s="22"/>
      <c r="X355" s="22"/>
      <c r="Y355" s="34">
        <v>3.1</v>
      </c>
      <c r="Z355" s="22"/>
      <c r="AA355" s="34">
        <v>0.11</v>
      </c>
      <c r="AB355" s="22"/>
      <c r="AC355" s="34">
        <v>9.1999999999999993</v>
      </c>
      <c r="AD355" s="34">
        <v>5.2</v>
      </c>
      <c r="AE355" s="34">
        <v>1.9</v>
      </c>
      <c r="AF355" s="34"/>
      <c r="AG355" s="47">
        <f t="shared" si="297"/>
        <v>0.28484999999999999</v>
      </c>
      <c r="AH355" s="47">
        <f t="shared" si="287"/>
        <v>0.2097</v>
      </c>
      <c r="AI355" s="47">
        <f t="shared" si="288"/>
        <v>0.18</v>
      </c>
      <c r="AJ355" s="47">
        <f t="shared" si="300"/>
        <v>0.12825</v>
      </c>
      <c r="AK355" s="47">
        <f t="shared" si="298"/>
        <v>0.57015000000000005</v>
      </c>
      <c r="AL355" s="47">
        <f t="shared" si="332"/>
        <v>0.32579999999999998</v>
      </c>
      <c r="AM355" s="47">
        <f t="shared" si="338"/>
        <v>0</v>
      </c>
      <c r="AN355" s="47">
        <f t="shared" si="338"/>
        <v>41.4</v>
      </c>
      <c r="AO355" s="47">
        <f t="shared" si="338"/>
        <v>23.400000000000002</v>
      </c>
      <c r="AP355" s="47">
        <f t="shared" si="301"/>
        <v>1.845</v>
      </c>
      <c r="AQ355" s="47">
        <f t="shared" si="302"/>
        <v>2.3850000000000002</v>
      </c>
      <c r="AR355" s="47">
        <f t="shared" si="303"/>
        <v>0</v>
      </c>
      <c r="AS355" s="47">
        <f t="shared" si="304"/>
        <v>0</v>
      </c>
      <c r="AT355" s="47">
        <f t="shared" si="305"/>
        <v>0</v>
      </c>
      <c r="AU355" s="47">
        <f t="shared" si="306"/>
        <v>4.7700000000000005</v>
      </c>
      <c r="AV355" s="47">
        <f t="shared" si="307"/>
        <v>0</v>
      </c>
      <c r="AW355" s="47">
        <f t="shared" si="308"/>
        <v>0</v>
      </c>
      <c r="AX355" s="47">
        <f t="shared" si="309"/>
        <v>2.2050000000000001</v>
      </c>
      <c r="AY355" s="47">
        <f t="shared" si="310"/>
        <v>2.61</v>
      </c>
      <c r="AZ355" s="47">
        <f t="shared" si="311"/>
        <v>0</v>
      </c>
      <c r="BA355" s="47">
        <f t="shared" si="312"/>
        <v>0</v>
      </c>
      <c r="BB355" s="47">
        <f t="shared" si="313"/>
        <v>0</v>
      </c>
      <c r="BC355" s="47">
        <f t="shared" si="314"/>
        <v>1.395</v>
      </c>
      <c r="BD355" s="47">
        <f t="shared" si="315"/>
        <v>0</v>
      </c>
      <c r="BE355" s="47">
        <f t="shared" si="316"/>
        <v>0</v>
      </c>
      <c r="BF355" s="47">
        <f t="shared" si="317"/>
        <v>0.13950000000000001</v>
      </c>
      <c r="BG355" s="47">
        <f t="shared" si="318"/>
        <v>0</v>
      </c>
      <c r="BH355" s="47">
        <f t="shared" si="319"/>
        <v>0.495</v>
      </c>
      <c r="BI355" s="47">
        <v>0</v>
      </c>
      <c r="BJ355" s="47">
        <f t="shared" si="320"/>
        <v>8.5499999999999989</v>
      </c>
      <c r="BK355" s="22"/>
      <c r="BL355" s="47">
        <f t="shared" si="299"/>
        <v>0.57015000000000005</v>
      </c>
      <c r="BM355" s="47">
        <v>0.44</v>
      </c>
      <c r="BN355" s="47">
        <f t="shared" si="289"/>
        <v>1.845</v>
      </c>
      <c r="BO355" s="47">
        <v>5.0999999999999996</v>
      </c>
      <c r="BP355" s="47">
        <f t="shared" si="333"/>
        <v>2.61</v>
      </c>
      <c r="BQ355" s="47">
        <f t="shared" si="337"/>
        <v>0.152012916</v>
      </c>
      <c r="BR355" s="47">
        <v>0.5</v>
      </c>
      <c r="BS355" s="47">
        <v>6</v>
      </c>
      <c r="BT355" s="47">
        <f t="shared" si="326"/>
        <v>0</v>
      </c>
      <c r="BU355" s="47">
        <v>21.5</v>
      </c>
      <c r="BV355" s="47">
        <f t="shared" si="335"/>
        <v>0.495</v>
      </c>
      <c r="BW355" s="47">
        <f t="shared" si="327"/>
        <v>1.395</v>
      </c>
      <c r="BX355" s="47">
        <f t="shared" si="334"/>
        <v>4.7700000000000005</v>
      </c>
      <c r="BY355" s="47">
        <f t="shared" si="321"/>
        <v>23.400000000000002</v>
      </c>
      <c r="BZ355" s="47">
        <f t="shared" si="339"/>
        <v>8.5499999999999989</v>
      </c>
      <c r="CA355" s="47">
        <f t="shared" si="336"/>
        <v>6.4307063080069211</v>
      </c>
      <c r="CB355" s="47">
        <f t="shared" si="322"/>
        <v>6</v>
      </c>
      <c r="CC355" s="47">
        <f t="shared" si="323"/>
        <v>3.938478260869565E-2</v>
      </c>
      <c r="CD355" s="47">
        <v>1.4999999999999999E-2</v>
      </c>
      <c r="CE355" s="47">
        <v>8.9999999999999993E-3</v>
      </c>
      <c r="CF355" s="47">
        <f t="shared" si="324"/>
        <v>0.13950000000000001</v>
      </c>
      <c r="CG355" s="47">
        <f t="shared" si="283"/>
        <v>2.6946107784431139</v>
      </c>
      <c r="CH355" s="47">
        <f t="shared" si="325"/>
        <v>4.4583181581045563</v>
      </c>
      <c r="CI355" s="47">
        <v>0.57999999999999996</v>
      </c>
      <c r="CJ355" s="46"/>
      <c r="CK355" s="47">
        <f t="shared" si="329"/>
        <v>0.99698743972766868</v>
      </c>
      <c r="CL355" s="46"/>
      <c r="CM355" s="46">
        <f t="shared" si="330"/>
        <v>0.22155276438392638</v>
      </c>
      <c r="CN355" s="22"/>
    </row>
    <row r="356" spans="1:92">
      <c r="A356" s="42">
        <v>1660</v>
      </c>
      <c r="B356" s="22"/>
      <c r="C356" s="34">
        <v>6.33</v>
      </c>
      <c r="D356" s="34">
        <v>12.67</v>
      </c>
      <c r="E356" s="47">
        <f t="shared" si="331"/>
        <v>7.24</v>
      </c>
      <c r="F356" s="34">
        <v>4.33</v>
      </c>
      <c r="G356" s="34">
        <v>3.66</v>
      </c>
      <c r="H356" s="34">
        <v>3.14</v>
      </c>
      <c r="I356" s="34">
        <v>0.41</v>
      </c>
      <c r="J356" s="34">
        <v>0.53</v>
      </c>
      <c r="K356" s="22"/>
      <c r="L356" s="22"/>
      <c r="M356" s="22"/>
      <c r="N356" s="34">
        <v>1.06</v>
      </c>
      <c r="O356" s="22"/>
      <c r="P356" s="22"/>
      <c r="Q356" s="22"/>
      <c r="R356" s="22"/>
      <c r="S356" s="22"/>
      <c r="T356" s="22"/>
      <c r="U356" s="22"/>
      <c r="V356" s="34">
        <v>0.31</v>
      </c>
      <c r="W356" s="22"/>
      <c r="X356" s="34">
        <v>1.88</v>
      </c>
      <c r="Y356" s="22"/>
      <c r="Z356" s="22"/>
      <c r="AA356" s="34">
        <v>0.11</v>
      </c>
      <c r="AB356" s="22"/>
      <c r="AC356" s="34">
        <v>9.1999999999999993</v>
      </c>
      <c r="AD356" s="34">
        <v>5.2</v>
      </c>
      <c r="AE356" s="34">
        <v>1.9</v>
      </c>
      <c r="AF356" s="34"/>
      <c r="AG356" s="47">
        <f t="shared" si="297"/>
        <v>0.28484999999999999</v>
      </c>
      <c r="AH356" s="47">
        <f t="shared" si="287"/>
        <v>0.19485</v>
      </c>
      <c r="AI356" s="47">
        <f t="shared" si="288"/>
        <v>0.16469999999999999</v>
      </c>
      <c r="AJ356" s="47">
        <f t="shared" si="300"/>
        <v>0.14130000000000001</v>
      </c>
      <c r="AK356" s="47">
        <f t="shared" si="298"/>
        <v>0.57015000000000005</v>
      </c>
      <c r="AL356" s="47">
        <f t="shared" si="332"/>
        <v>0.32579999999999998</v>
      </c>
      <c r="AM356" s="47">
        <f t="shared" si="338"/>
        <v>0</v>
      </c>
      <c r="AN356" s="47">
        <f t="shared" si="338"/>
        <v>41.4</v>
      </c>
      <c r="AO356" s="47">
        <f t="shared" si="338"/>
        <v>23.400000000000002</v>
      </c>
      <c r="AP356" s="47">
        <f t="shared" si="301"/>
        <v>1.845</v>
      </c>
      <c r="AQ356" s="47">
        <f t="shared" si="302"/>
        <v>2.3850000000000002</v>
      </c>
      <c r="AR356" s="47">
        <f t="shared" si="303"/>
        <v>0</v>
      </c>
      <c r="AS356" s="47">
        <f t="shared" si="304"/>
        <v>0</v>
      </c>
      <c r="AT356" s="47">
        <f t="shared" si="305"/>
        <v>0</v>
      </c>
      <c r="AU356" s="47">
        <f t="shared" si="306"/>
        <v>4.7700000000000005</v>
      </c>
      <c r="AV356" s="47">
        <f t="shared" si="307"/>
        <v>0</v>
      </c>
      <c r="AW356" s="47">
        <f t="shared" si="308"/>
        <v>0</v>
      </c>
      <c r="AX356" s="47">
        <f t="shared" si="309"/>
        <v>0</v>
      </c>
      <c r="AY356" s="47">
        <f t="shared" si="310"/>
        <v>2.61</v>
      </c>
      <c r="AZ356" s="47">
        <f t="shared" si="311"/>
        <v>0</v>
      </c>
      <c r="BA356" s="47">
        <f t="shared" si="312"/>
        <v>0</v>
      </c>
      <c r="BB356" s="47">
        <f t="shared" si="313"/>
        <v>0</v>
      </c>
      <c r="BC356" s="47">
        <f t="shared" si="314"/>
        <v>1.395</v>
      </c>
      <c r="BD356" s="47">
        <f t="shared" si="315"/>
        <v>0</v>
      </c>
      <c r="BE356" s="47">
        <f t="shared" si="316"/>
        <v>8.4599999999999991</v>
      </c>
      <c r="BF356" s="47">
        <f t="shared" si="317"/>
        <v>0</v>
      </c>
      <c r="BG356" s="47">
        <f t="shared" si="318"/>
        <v>0</v>
      </c>
      <c r="BH356" s="47">
        <f t="shared" si="319"/>
        <v>0.495</v>
      </c>
      <c r="BI356" s="47">
        <v>0</v>
      </c>
      <c r="BJ356" s="47">
        <f t="shared" si="320"/>
        <v>8.5499999999999989</v>
      </c>
      <c r="BK356" s="22"/>
      <c r="BL356" s="47">
        <f t="shared" si="299"/>
        <v>0.57015000000000005</v>
      </c>
      <c r="BM356" s="47">
        <v>0.44</v>
      </c>
      <c r="BN356" s="47">
        <f t="shared" si="289"/>
        <v>1.845</v>
      </c>
      <c r="BO356" s="47">
        <v>5.0999999999999996</v>
      </c>
      <c r="BP356" s="47">
        <f t="shared" si="333"/>
        <v>2.61</v>
      </c>
      <c r="BQ356" s="47">
        <f t="shared" si="337"/>
        <v>0.15343549700000003</v>
      </c>
      <c r="BR356" s="47">
        <v>0.5</v>
      </c>
      <c r="BS356" s="47">
        <v>6</v>
      </c>
      <c r="BT356" s="47">
        <f t="shared" si="326"/>
        <v>0</v>
      </c>
      <c r="BU356" s="47">
        <v>21.5</v>
      </c>
      <c r="BV356" s="47">
        <f t="shared" si="335"/>
        <v>0.495</v>
      </c>
      <c r="BW356" s="47">
        <f t="shared" si="327"/>
        <v>1.395</v>
      </c>
      <c r="BX356" s="47">
        <f t="shared" si="334"/>
        <v>4.7700000000000005</v>
      </c>
      <c r="BY356" s="47">
        <f t="shared" si="321"/>
        <v>23.400000000000002</v>
      </c>
      <c r="BZ356" s="47">
        <f t="shared" si="339"/>
        <v>8.5499999999999989</v>
      </c>
      <c r="CA356" s="47">
        <f t="shared" si="336"/>
        <v>6.1459808085574954</v>
      </c>
      <c r="CB356" s="47">
        <f t="shared" si="322"/>
        <v>6</v>
      </c>
      <c r="CC356" s="47">
        <f t="shared" si="323"/>
        <v>3.8093478260869569E-2</v>
      </c>
      <c r="CD356" s="47">
        <v>1.4999999999999999E-2</v>
      </c>
      <c r="CE356" s="47">
        <f t="shared" ref="CE356:CE364" si="340">BE356/1000</f>
        <v>8.4599999999999988E-3</v>
      </c>
      <c r="CF356" s="47">
        <f t="shared" si="324"/>
        <v>0</v>
      </c>
      <c r="CG356" s="47">
        <f t="shared" si="283"/>
        <v>2.5329341317365266</v>
      </c>
      <c r="CH356" s="47">
        <f t="shared" si="325"/>
        <v>4.3121437922650632</v>
      </c>
      <c r="CI356" s="47">
        <v>0.57999999999999996</v>
      </c>
      <c r="CJ356" s="46"/>
      <c r="CK356" s="47">
        <f t="shared" si="329"/>
        <v>0.99343309001974467</v>
      </c>
      <c r="CL356" s="46"/>
      <c r="CM356" s="46">
        <f t="shared" si="330"/>
        <v>0.2207629088932766</v>
      </c>
      <c r="CN356" s="22"/>
    </row>
    <row r="357" spans="1:92">
      <c r="A357" s="42">
        <v>1661</v>
      </c>
      <c r="B357" s="22"/>
      <c r="C357" s="34">
        <v>11</v>
      </c>
      <c r="D357" s="34">
        <v>18.5</v>
      </c>
      <c r="E357" s="47">
        <f t="shared" si="331"/>
        <v>10.571428571428571</v>
      </c>
      <c r="F357" s="34">
        <v>8.33</v>
      </c>
      <c r="G357" s="34">
        <v>5.6</v>
      </c>
      <c r="H357" s="34">
        <v>3.71</v>
      </c>
      <c r="I357" s="34">
        <v>0.41</v>
      </c>
      <c r="J357" s="34">
        <v>0.53</v>
      </c>
      <c r="K357" s="22"/>
      <c r="L357" s="22"/>
      <c r="M357" s="34">
        <v>12.99</v>
      </c>
      <c r="N357" s="34">
        <v>1.06</v>
      </c>
      <c r="O357" s="22"/>
      <c r="P357" s="22"/>
      <c r="Q357" s="22"/>
      <c r="R357" s="34">
        <v>0.78</v>
      </c>
      <c r="S357" s="22"/>
      <c r="T357" s="22"/>
      <c r="U357" s="34">
        <v>1.36</v>
      </c>
      <c r="V357" s="34">
        <v>0.31</v>
      </c>
      <c r="W357" s="22"/>
      <c r="X357" s="34">
        <v>2.1</v>
      </c>
      <c r="Y357" s="22"/>
      <c r="Z357" s="22"/>
      <c r="AA357" s="34">
        <v>0.11</v>
      </c>
      <c r="AB357" s="22"/>
      <c r="AC357" s="34">
        <v>9.1999999999999993</v>
      </c>
      <c r="AD357" s="34">
        <v>5.2</v>
      </c>
      <c r="AE357" s="34">
        <v>1.9</v>
      </c>
      <c r="AF357" s="34"/>
      <c r="AG357" s="47">
        <f t="shared" si="297"/>
        <v>0.495</v>
      </c>
      <c r="AH357" s="47">
        <f t="shared" si="287"/>
        <v>0.37485000000000002</v>
      </c>
      <c r="AI357" s="47">
        <f t="shared" si="288"/>
        <v>0.252</v>
      </c>
      <c r="AJ357" s="47">
        <f t="shared" si="300"/>
        <v>0.16695000000000002</v>
      </c>
      <c r="AK357" s="47">
        <f t="shared" si="298"/>
        <v>0.83250000000000002</v>
      </c>
      <c r="AL357" s="47">
        <f t="shared" si="332"/>
        <v>0.4757142857142857</v>
      </c>
      <c r="AM357" s="47">
        <f t="shared" si="338"/>
        <v>0</v>
      </c>
      <c r="AN357" s="47">
        <f t="shared" si="338"/>
        <v>41.4</v>
      </c>
      <c r="AO357" s="47">
        <f t="shared" si="338"/>
        <v>23.400000000000002</v>
      </c>
      <c r="AP357" s="47">
        <f t="shared" si="301"/>
        <v>1.845</v>
      </c>
      <c r="AQ357" s="47">
        <f t="shared" si="302"/>
        <v>2.3850000000000002</v>
      </c>
      <c r="AR357" s="47">
        <f t="shared" si="303"/>
        <v>0</v>
      </c>
      <c r="AS357" s="47">
        <f t="shared" si="304"/>
        <v>0</v>
      </c>
      <c r="AT357" s="47">
        <f t="shared" si="305"/>
        <v>0.58455000000000001</v>
      </c>
      <c r="AU357" s="47">
        <f t="shared" si="306"/>
        <v>4.7700000000000005</v>
      </c>
      <c r="AV357" s="47">
        <f t="shared" si="307"/>
        <v>0</v>
      </c>
      <c r="AW357" s="47">
        <f t="shared" si="308"/>
        <v>0</v>
      </c>
      <c r="AX357" s="47">
        <f t="shared" si="309"/>
        <v>0</v>
      </c>
      <c r="AY357" s="47">
        <f t="shared" si="310"/>
        <v>2.61</v>
      </c>
      <c r="AZ357" s="47">
        <f t="shared" si="311"/>
        <v>0</v>
      </c>
      <c r="BA357" s="47">
        <f t="shared" si="312"/>
        <v>0</v>
      </c>
      <c r="BB357" s="47">
        <f t="shared" si="313"/>
        <v>6.12</v>
      </c>
      <c r="BC357" s="47">
        <f t="shared" si="314"/>
        <v>1.395</v>
      </c>
      <c r="BD357" s="47">
        <f t="shared" si="315"/>
        <v>0</v>
      </c>
      <c r="BE357" s="47">
        <f t="shared" si="316"/>
        <v>9.4500000000000011</v>
      </c>
      <c r="BF357" s="47">
        <f t="shared" si="317"/>
        <v>0</v>
      </c>
      <c r="BG357" s="47">
        <f t="shared" si="318"/>
        <v>0</v>
      </c>
      <c r="BH357" s="47">
        <f t="shared" si="319"/>
        <v>0.495</v>
      </c>
      <c r="BI357" s="47">
        <v>0</v>
      </c>
      <c r="BJ357" s="47">
        <f t="shared" si="320"/>
        <v>8.5499999999999989</v>
      </c>
      <c r="BK357" s="22"/>
      <c r="BL357" s="47">
        <f t="shared" si="299"/>
        <v>0.83250000000000002</v>
      </c>
      <c r="BM357" s="47">
        <f>AT357</f>
        <v>0.58455000000000001</v>
      </c>
      <c r="BN357" s="47">
        <f t="shared" si="289"/>
        <v>1.845</v>
      </c>
      <c r="BO357" s="47">
        <f t="shared" ref="BO357:BO364" si="341">BB357</f>
        <v>6.12</v>
      </c>
      <c r="BP357" s="47">
        <f t="shared" si="333"/>
        <v>2.61</v>
      </c>
      <c r="BQ357" s="47">
        <f t="shared" si="337"/>
        <v>0.15485807800000001</v>
      </c>
      <c r="BR357" s="47">
        <v>0.5</v>
      </c>
      <c r="BS357" s="47">
        <v>6</v>
      </c>
      <c r="BT357" s="47">
        <f t="shared" si="326"/>
        <v>0</v>
      </c>
      <c r="BU357" s="47">
        <v>21.5</v>
      </c>
      <c r="BV357" s="47">
        <f t="shared" si="335"/>
        <v>0.495</v>
      </c>
      <c r="BW357" s="47">
        <f t="shared" si="327"/>
        <v>1.395</v>
      </c>
      <c r="BX357" s="47">
        <f t="shared" si="334"/>
        <v>4.7700000000000005</v>
      </c>
      <c r="BY357" s="47">
        <f t="shared" si="321"/>
        <v>23.400000000000002</v>
      </c>
      <c r="BZ357" s="47">
        <f t="shared" si="339"/>
        <v>8.5499999999999989</v>
      </c>
      <c r="CA357" s="47">
        <f t="shared" si="336"/>
        <v>5.8612553091080697</v>
      </c>
      <c r="CB357" s="47">
        <f t="shared" si="322"/>
        <v>6</v>
      </c>
      <c r="CC357" s="47">
        <f t="shared" si="323"/>
        <v>3.6802173913043475E-2</v>
      </c>
      <c r="CD357" s="47">
        <v>1.4999999999999999E-2</v>
      </c>
      <c r="CE357" s="47">
        <f t="shared" si="340"/>
        <v>9.4500000000000018E-3</v>
      </c>
      <c r="CF357" s="47">
        <f t="shared" si="324"/>
        <v>0</v>
      </c>
      <c r="CG357" s="47">
        <f t="shared" si="283"/>
        <v>2.8293413173652699</v>
      </c>
      <c r="CH357" s="47">
        <f t="shared" si="325"/>
        <v>4.1659694264255691</v>
      </c>
      <c r="CI357" s="47">
        <v>0.57999999999999996</v>
      </c>
      <c r="CJ357" s="46"/>
      <c r="CK357" s="47">
        <f t="shared" si="329"/>
        <v>1.1413824896269058</v>
      </c>
      <c r="CL357" s="46"/>
      <c r="CM357" s="46">
        <f t="shared" si="330"/>
        <v>0.25364055325042351</v>
      </c>
      <c r="CN357" s="22"/>
    </row>
    <row r="358" spans="1:92">
      <c r="A358" s="42">
        <v>1662</v>
      </c>
      <c r="B358" s="22"/>
      <c r="C358" s="34">
        <v>16.329999999999998</v>
      </c>
      <c r="D358" s="34">
        <v>26</v>
      </c>
      <c r="E358" s="47">
        <f t="shared" si="331"/>
        <v>14.857142857142858</v>
      </c>
      <c r="F358" s="34">
        <v>12.33</v>
      </c>
      <c r="G358" s="34">
        <v>8</v>
      </c>
      <c r="H358" s="34">
        <v>3.71</v>
      </c>
      <c r="I358" s="34">
        <v>0.41</v>
      </c>
      <c r="J358" s="34">
        <v>0.53</v>
      </c>
      <c r="K358" s="22"/>
      <c r="L358" s="34">
        <v>0.78</v>
      </c>
      <c r="M358" s="22"/>
      <c r="N358" s="34">
        <v>1.06</v>
      </c>
      <c r="O358" s="22"/>
      <c r="P358" s="22"/>
      <c r="Q358" s="22"/>
      <c r="R358" s="22"/>
      <c r="S358" s="22"/>
      <c r="T358" s="22"/>
      <c r="U358" s="34">
        <v>1.0900000000000001</v>
      </c>
      <c r="V358" s="34">
        <v>0.31</v>
      </c>
      <c r="W358" s="22"/>
      <c r="X358" s="34">
        <v>2.5</v>
      </c>
      <c r="Y358" s="34">
        <v>3.49</v>
      </c>
      <c r="Z358" s="22"/>
      <c r="AA358" s="34">
        <v>0.11</v>
      </c>
      <c r="AB358" s="22"/>
      <c r="AC358" s="34">
        <v>9.1999999999999993</v>
      </c>
      <c r="AD358" s="34">
        <v>5.2</v>
      </c>
      <c r="AE358" s="34">
        <v>1.9</v>
      </c>
      <c r="AF358" s="34"/>
      <c r="AG358" s="47">
        <f t="shared" si="297"/>
        <v>0.73484999999999989</v>
      </c>
      <c r="AH358" s="47">
        <f t="shared" si="287"/>
        <v>0.55484999999999995</v>
      </c>
      <c r="AI358" s="47">
        <f t="shared" si="288"/>
        <v>0.36</v>
      </c>
      <c r="AJ358" s="47">
        <f t="shared" si="300"/>
        <v>0.16695000000000002</v>
      </c>
      <c r="AK358" s="47">
        <f t="shared" si="298"/>
        <v>1.17</v>
      </c>
      <c r="AL358" s="47">
        <f t="shared" si="332"/>
        <v>0.66857142857142859</v>
      </c>
      <c r="AM358" s="47">
        <f t="shared" si="338"/>
        <v>0</v>
      </c>
      <c r="AN358" s="47">
        <f t="shared" si="338"/>
        <v>41.4</v>
      </c>
      <c r="AO358" s="47">
        <f t="shared" si="338"/>
        <v>23.400000000000002</v>
      </c>
      <c r="AP358" s="47">
        <f t="shared" si="301"/>
        <v>1.845</v>
      </c>
      <c r="AQ358" s="47">
        <f t="shared" si="302"/>
        <v>2.3850000000000002</v>
      </c>
      <c r="AR358" s="47">
        <f t="shared" si="303"/>
        <v>0</v>
      </c>
      <c r="AS358" s="47">
        <f t="shared" si="304"/>
        <v>3.5100000000000002</v>
      </c>
      <c r="AT358" s="47">
        <f t="shared" si="305"/>
        <v>0</v>
      </c>
      <c r="AU358" s="47">
        <f t="shared" si="306"/>
        <v>4.7700000000000005</v>
      </c>
      <c r="AV358" s="47">
        <f t="shared" si="307"/>
        <v>0</v>
      </c>
      <c r="AW358" s="47">
        <f t="shared" si="308"/>
        <v>0</v>
      </c>
      <c r="AX358" s="47">
        <f t="shared" si="309"/>
        <v>0</v>
      </c>
      <c r="AY358" s="47">
        <f t="shared" si="310"/>
        <v>2.61</v>
      </c>
      <c r="AZ358" s="47">
        <f t="shared" si="311"/>
        <v>0</v>
      </c>
      <c r="BA358" s="47">
        <f t="shared" si="312"/>
        <v>0</v>
      </c>
      <c r="BB358" s="47">
        <f t="shared" si="313"/>
        <v>4.9050000000000002</v>
      </c>
      <c r="BC358" s="47">
        <f t="shared" si="314"/>
        <v>1.395</v>
      </c>
      <c r="BD358" s="47">
        <f t="shared" si="315"/>
        <v>0</v>
      </c>
      <c r="BE358" s="47">
        <f t="shared" si="316"/>
        <v>11.25</v>
      </c>
      <c r="BF358" s="47">
        <f t="shared" si="317"/>
        <v>0.15705000000000002</v>
      </c>
      <c r="BG358" s="47">
        <f t="shared" si="318"/>
        <v>0</v>
      </c>
      <c r="BH358" s="47">
        <f t="shared" si="319"/>
        <v>0.495</v>
      </c>
      <c r="BI358" s="47">
        <v>0</v>
      </c>
      <c r="BJ358" s="47">
        <f t="shared" si="320"/>
        <v>8.5499999999999989</v>
      </c>
      <c r="BK358" s="22"/>
      <c r="BL358" s="47">
        <f t="shared" si="299"/>
        <v>1.17</v>
      </c>
      <c r="BM358" s="47">
        <v>0.44</v>
      </c>
      <c r="BN358" s="47">
        <f t="shared" si="289"/>
        <v>1.845</v>
      </c>
      <c r="BO358" s="47">
        <f t="shared" si="341"/>
        <v>4.9050000000000002</v>
      </c>
      <c r="BP358" s="47">
        <f t="shared" si="333"/>
        <v>2.61</v>
      </c>
      <c r="BQ358" s="47">
        <f t="shared" si="337"/>
        <v>0.15628065900000002</v>
      </c>
      <c r="BR358" s="47">
        <v>0.5</v>
      </c>
      <c r="BS358" s="47">
        <v>6</v>
      </c>
      <c r="BT358" s="47">
        <f t="shared" si="326"/>
        <v>3.5100000000000002</v>
      </c>
      <c r="BU358" s="47">
        <v>21.5</v>
      </c>
      <c r="BV358" s="47">
        <f t="shared" si="335"/>
        <v>0.495</v>
      </c>
      <c r="BW358" s="47">
        <f t="shared" si="327"/>
        <v>1.395</v>
      </c>
      <c r="BX358" s="47">
        <f t="shared" si="334"/>
        <v>4.7700000000000005</v>
      </c>
      <c r="BY358" s="47">
        <f t="shared" si="321"/>
        <v>23.400000000000002</v>
      </c>
      <c r="BZ358" s="47">
        <f t="shared" si="339"/>
        <v>8.5499999999999989</v>
      </c>
      <c r="CA358" s="47">
        <f t="shared" si="336"/>
        <v>5.5765298096586431</v>
      </c>
      <c r="CB358" s="47">
        <f t="shared" si="322"/>
        <v>6</v>
      </c>
      <c r="CC358" s="47">
        <f t="shared" si="323"/>
        <v>3.5510869565217394E-2</v>
      </c>
      <c r="CD358" s="47">
        <v>1.4999999999999999E-2</v>
      </c>
      <c r="CE358" s="47">
        <f t="shared" si="340"/>
        <v>1.125E-2</v>
      </c>
      <c r="CF358" s="47">
        <f t="shared" si="324"/>
        <v>0.15705000000000002</v>
      </c>
      <c r="CG358" s="47">
        <f t="shared" si="283"/>
        <v>3.3682634730538923</v>
      </c>
      <c r="CH358" s="47">
        <f t="shared" si="325"/>
        <v>4.0197950605860759</v>
      </c>
      <c r="CI358" s="47">
        <v>0.57999999999999996</v>
      </c>
      <c r="CJ358" s="46"/>
      <c r="CK358" s="47">
        <f t="shared" si="329"/>
        <v>1.2609747910325269</v>
      </c>
      <c r="CL358" s="46"/>
      <c r="CM358" s="46">
        <f t="shared" si="330"/>
        <v>0.28021662022945043</v>
      </c>
      <c r="CN358" s="22"/>
    </row>
    <row r="359" spans="1:92">
      <c r="A359" s="42">
        <v>1663</v>
      </c>
      <c r="B359" s="22"/>
      <c r="C359" s="34">
        <v>9</v>
      </c>
      <c r="D359" s="34">
        <v>15.5</v>
      </c>
      <c r="E359" s="47">
        <f t="shared" si="331"/>
        <v>8.8571428571428577</v>
      </c>
      <c r="F359" s="34">
        <v>5.66</v>
      </c>
      <c r="G359" s="34">
        <v>4.66</v>
      </c>
      <c r="H359" s="34">
        <v>3.71</v>
      </c>
      <c r="I359" s="34">
        <v>0.41</v>
      </c>
      <c r="J359" s="34">
        <v>0.53</v>
      </c>
      <c r="K359" s="34">
        <v>0.13</v>
      </c>
      <c r="L359" s="22"/>
      <c r="M359" s="22"/>
      <c r="N359" s="34">
        <v>1.06</v>
      </c>
      <c r="O359" s="22"/>
      <c r="P359" s="22"/>
      <c r="Q359" s="22"/>
      <c r="R359" s="22"/>
      <c r="S359" s="22"/>
      <c r="T359" s="22"/>
      <c r="U359" s="34">
        <v>1.0900000000000001</v>
      </c>
      <c r="V359" s="34">
        <v>0.31</v>
      </c>
      <c r="W359" s="22"/>
      <c r="X359" s="34">
        <v>2.37</v>
      </c>
      <c r="Y359" s="22"/>
      <c r="Z359" s="22"/>
      <c r="AA359" s="34">
        <v>0.11</v>
      </c>
      <c r="AB359" s="22"/>
      <c r="AC359" s="34">
        <v>9.1999999999999993</v>
      </c>
      <c r="AD359" s="34">
        <v>5.2</v>
      </c>
      <c r="AE359" s="34">
        <v>1.9</v>
      </c>
      <c r="AF359" s="34"/>
      <c r="AG359" s="47">
        <f t="shared" si="297"/>
        <v>0.40500000000000003</v>
      </c>
      <c r="AH359" s="47">
        <f t="shared" si="287"/>
        <v>0.25469999999999998</v>
      </c>
      <c r="AI359" s="47">
        <f t="shared" si="288"/>
        <v>0.2097</v>
      </c>
      <c r="AJ359" s="47">
        <f t="shared" si="300"/>
        <v>0.16695000000000002</v>
      </c>
      <c r="AK359" s="47">
        <f t="shared" si="298"/>
        <v>0.69750000000000001</v>
      </c>
      <c r="AL359" s="47">
        <f t="shared" si="332"/>
        <v>0.39857142857142863</v>
      </c>
      <c r="AM359" s="47">
        <f t="shared" si="338"/>
        <v>0</v>
      </c>
      <c r="AN359" s="47">
        <f t="shared" si="338"/>
        <v>41.4</v>
      </c>
      <c r="AO359" s="47">
        <f t="shared" si="338"/>
        <v>23.400000000000002</v>
      </c>
      <c r="AP359" s="47">
        <f t="shared" si="301"/>
        <v>1.845</v>
      </c>
      <c r="AQ359" s="47">
        <f t="shared" si="302"/>
        <v>2.3850000000000002</v>
      </c>
      <c r="AR359" s="47">
        <f t="shared" si="303"/>
        <v>0.58499999999999996</v>
      </c>
      <c r="AS359" s="47">
        <f t="shared" si="304"/>
        <v>0</v>
      </c>
      <c r="AT359" s="47">
        <f t="shared" si="305"/>
        <v>0</v>
      </c>
      <c r="AU359" s="47">
        <f t="shared" si="306"/>
        <v>4.7700000000000005</v>
      </c>
      <c r="AV359" s="47">
        <f t="shared" si="307"/>
        <v>0</v>
      </c>
      <c r="AW359" s="47">
        <f t="shared" si="308"/>
        <v>0</v>
      </c>
      <c r="AX359" s="47">
        <f t="shared" si="309"/>
        <v>0</v>
      </c>
      <c r="AY359" s="47">
        <f t="shared" si="310"/>
        <v>2.61</v>
      </c>
      <c r="AZ359" s="47">
        <f t="shared" si="311"/>
        <v>0</v>
      </c>
      <c r="BA359" s="47">
        <f t="shared" si="312"/>
        <v>0</v>
      </c>
      <c r="BB359" s="47">
        <f t="shared" si="313"/>
        <v>4.9050000000000002</v>
      </c>
      <c r="BC359" s="47">
        <f t="shared" si="314"/>
        <v>1.395</v>
      </c>
      <c r="BD359" s="47">
        <f t="shared" si="315"/>
        <v>0</v>
      </c>
      <c r="BE359" s="47">
        <f t="shared" si="316"/>
        <v>10.665000000000001</v>
      </c>
      <c r="BF359" s="47">
        <f t="shared" si="317"/>
        <v>0</v>
      </c>
      <c r="BG359" s="47">
        <f t="shared" si="318"/>
        <v>0</v>
      </c>
      <c r="BH359" s="47">
        <f t="shared" si="319"/>
        <v>0.495</v>
      </c>
      <c r="BI359" s="47">
        <v>0</v>
      </c>
      <c r="BJ359" s="47">
        <f t="shared" si="320"/>
        <v>8.5499999999999989</v>
      </c>
      <c r="BK359" s="22"/>
      <c r="BL359" s="47">
        <f t="shared" si="299"/>
        <v>0.69750000000000001</v>
      </c>
      <c r="BM359" s="47">
        <v>0.44</v>
      </c>
      <c r="BN359" s="47">
        <f t="shared" si="289"/>
        <v>1.845</v>
      </c>
      <c r="BO359" s="47">
        <f t="shared" si="341"/>
        <v>4.9050000000000002</v>
      </c>
      <c r="BP359" s="47">
        <f t="shared" si="333"/>
        <v>2.61</v>
      </c>
      <c r="BQ359" s="47">
        <f t="shared" si="337"/>
        <v>0.15770324000000002</v>
      </c>
      <c r="BR359" s="47">
        <f>AR359</f>
        <v>0.58499999999999996</v>
      </c>
      <c r="BS359" s="47">
        <v>6</v>
      </c>
      <c r="BT359" s="47">
        <f t="shared" si="326"/>
        <v>0</v>
      </c>
      <c r="BU359" s="47">
        <v>21.5</v>
      </c>
      <c r="BV359" s="47">
        <f t="shared" si="335"/>
        <v>0.495</v>
      </c>
      <c r="BW359" s="47">
        <f t="shared" si="327"/>
        <v>1.395</v>
      </c>
      <c r="BX359" s="47">
        <f t="shared" si="334"/>
        <v>4.7700000000000005</v>
      </c>
      <c r="BY359" s="47">
        <f t="shared" si="321"/>
        <v>23.400000000000002</v>
      </c>
      <c r="BZ359" s="47">
        <f t="shared" si="339"/>
        <v>8.5499999999999989</v>
      </c>
      <c r="CA359" s="47">
        <f t="shared" si="336"/>
        <v>5.2918043102092174</v>
      </c>
      <c r="CB359" s="47">
        <f t="shared" si="322"/>
        <v>6</v>
      </c>
      <c r="CC359" s="47">
        <f t="shared" si="323"/>
        <v>3.42195652173913E-2</v>
      </c>
      <c r="CD359" s="47">
        <v>1.4999999999999999E-2</v>
      </c>
      <c r="CE359" s="47">
        <f t="shared" si="340"/>
        <v>1.0665000000000001E-2</v>
      </c>
      <c r="CF359" s="47">
        <f t="shared" si="324"/>
        <v>0</v>
      </c>
      <c r="CG359" s="47">
        <f t="shared" si="283"/>
        <v>3.1931137724550904</v>
      </c>
      <c r="CH359" s="47">
        <f t="shared" si="325"/>
        <v>3.8736206947465814</v>
      </c>
      <c r="CI359" s="47">
        <v>0.57999999999999996</v>
      </c>
      <c r="CJ359" s="46"/>
      <c r="CK359" s="47">
        <f t="shared" si="329"/>
        <v>1.0499906497675848</v>
      </c>
      <c r="CL359" s="46"/>
      <c r="CM359" s="46">
        <f t="shared" si="330"/>
        <v>0.23333125550390774</v>
      </c>
      <c r="CN359" s="22"/>
    </row>
    <row r="360" spans="1:92">
      <c r="A360" s="42">
        <v>1664</v>
      </c>
      <c r="B360" s="22"/>
      <c r="C360" s="34">
        <v>5.33</v>
      </c>
      <c r="D360" s="34">
        <v>11.75</v>
      </c>
      <c r="E360" s="47">
        <f t="shared" si="331"/>
        <v>6.7142857142857144</v>
      </c>
      <c r="F360" s="34">
        <v>4.33</v>
      </c>
      <c r="G360" s="34">
        <v>3.33</v>
      </c>
      <c r="H360" s="34">
        <v>3.14</v>
      </c>
      <c r="I360" s="34">
        <v>0.41</v>
      </c>
      <c r="J360" s="34">
        <v>0.53</v>
      </c>
      <c r="K360" s="22"/>
      <c r="L360" s="22"/>
      <c r="M360" s="22"/>
      <c r="N360" s="34">
        <v>1.06</v>
      </c>
      <c r="O360" s="22"/>
      <c r="P360" s="22"/>
      <c r="Q360" s="22"/>
      <c r="R360" s="22"/>
      <c r="S360" s="22"/>
      <c r="T360" s="22"/>
      <c r="U360" s="34">
        <v>1.0900000000000001</v>
      </c>
      <c r="V360" s="34">
        <v>0.31</v>
      </c>
      <c r="W360" s="22"/>
      <c r="X360" s="34">
        <v>2.25</v>
      </c>
      <c r="Y360" s="34">
        <v>3.49</v>
      </c>
      <c r="Z360" s="22"/>
      <c r="AA360" s="34">
        <v>0.11</v>
      </c>
      <c r="AB360" s="22"/>
      <c r="AC360" s="34">
        <v>9.1999999999999993</v>
      </c>
      <c r="AD360" s="34">
        <v>5.2</v>
      </c>
      <c r="AE360" s="34">
        <v>1.9</v>
      </c>
      <c r="AF360" s="34"/>
      <c r="AG360" s="47">
        <f t="shared" si="297"/>
        <v>0.23985000000000001</v>
      </c>
      <c r="AH360" s="47">
        <f t="shared" si="287"/>
        <v>0.19485</v>
      </c>
      <c r="AI360" s="47">
        <f t="shared" si="288"/>
        <v>0.14984999999999998</v>
      </c>
      <c r="AJ360" s="47">
        <f t="shared" si="300"/>
        <v>0.14130000000000001</v>
      </c>
      <c r="AK360" s="47">
        <f t="shared" si="298"/>
        <v>0.52875000000000005</v>
      </c>
      <c r="AL360" s="47">
        <f t="shared" si="332"/>
        <v>0.30214285714285716</v>
      </c>
      <c r="AM360" s="47">
        <f t="shared" si="338"/>
        <v>0</v>
      </c>
      <c r="AN360" s="47">
        <f t="shared" si="338"/>
        <v>41.4</v>
      </c>
      <c r="AO360" s="47">
        <f t="shared" si="338"/>
        <v>23.400000000000002</v>
      </c>
      <c r="AP360" s="47">
        <f t="shared" si="301"/>
        <v>1.845</v>
      </c>
      <c r="AQ360" s="47">
        <f t="shared" si="302"/>
        <v>2.3850000000000002</v>
      </c>
      <c r="AR360" s="47">
        <f t="shared" si="303"/>
        <v>0</v>
      </c>
      <c r="AS360" s="47">
        <f t="shared" si="304"/>
        <v>0</v>
      </c>
      <c r="AT360" s="47">
        <f t="shared" si="305"/>
        <v>0</v>
      </c>
      <c r="AU360" s="47">
        <f t="shared" si="306"/>
        <v>4.7700000000000005</v>
      </c>
      <c r="AV360" s="47">
        <f t="shared" si="307"/>
        <v>0</v>
      </c>
      <c r="AW360" s="47">
        <f t="shared" si="308"/>
        <v>0</v>
      </c>
      <c r="AX360" s="47">
        <f t="shared" si="309"/>
        <v>0</v>
      </c>
      <c r="AY360" s="47">
        <f t="shared" si="310"/>
        <v>2.61</v>
      </c>
      <c r="AZ360" s="47">
        <f t="shared" si="311"/>
        <v>0</v>
      </c>
      <c r="BA360" s="47">
        <f t="shared" si="312"/>
        <v>0</v>
      </c>
      <c r="BB360" s="47">
        <f t="shared" si="313"/>
        <v>4.9050000000000002</v>
      </c>
      <c r="BC360" s="47">
        <f t="shared" si="314"/>
        <v>1.395</v>
      </c>
      <c r="BD360" s="47">
        <f t="shared" si="315"/>
        <v>0</v>
      </c>
      <c r="BE360" s="47">
        <f t="shared" si="316"/>
        <v>10.125</v>
      </c>
      <c r="BF360" s="47">
        <f t="shared" si="317"/>
        <v>0.15705000000000002</v>
      </c>
      <c r="BG360" s="47">
        <f t="shared" si="318"/>
        <v>0</v>
      </c>
      <c r="BH360" s="47">
        <f t="shared" si="319"/>
        <v>0.495</v>
      </c>
      <c r="BI360" s="47">
        <v>0</v>
      </c>
      <c r="BJ360" s="47">
        <f t="shared" si="320"/>
        <v>8.5499999999999989</v>
      </c>
      <c r="BK360" s="22"/>
      <c r="BL360" s="47">
        <f t="shared" si="299"/>
        <v>0.52875000000000005</v>
      </c>
      <c r="BM360" s="47">
        <v>0.44</v>
      </c>
      <c r="BN360" s="47">
        <f t="shared" si="289"/>
        <v>1.845</v>
      </c>
      <c r="BO360" s="47">
        <f t="shared" si="341"/>
        <v>4.9050000000000002</v>
      </c>
      <c r="BP360" s="47">
        <f t="shared" si="333"/>
        <v>2.61</v>
      </c>
      <c r="BQ360" s="47">
        <f t="shared" si="337"/>
        <v>0.159125821</v>
      </c>
      <c r="BR360" s="47">
        <v>0.56000000000000005</v>
      </c>
      <c r="BS360" s="47">
        <v>6</v>
      </c>
      <c r="BT360" s="47">
        <f t="shared" si="326"/>
        <v>0</v>
      </c>
      <c r="BU360" s="47">
        <v>21.5</v>
      </c>
      <c r="BV360" s="47">
        <f t="shared" si="335"/>
        <v>0.495</v>
      </c>
      <c r="BW360" s="47">
        <f t="shared" si="327"/>
        <v>1.395</v>
      </c>
      <c r="BX360" s="47">
        <f t="shared" si="334"/>
        <v>4.7700000000000005</v>
      </c>
      <c r="BY360" s="47">
        <f t="shared" si="321"/>
        <v>23.400000000000002</v>
      </c>
      <c r="BZ360" s="47">
        <f t="shared" si="339"/>
        <v>8.5499999999999989</v>
      </c>
      <c r="CA360" s="47">
        <f t="shared" si="336"/>
        <v>5.0070788107597917</v>
      </c>
      <c r="CB360" s="47">
        <f t="shared" si="322"/>
        <v>6</v>
      </c>
      <c r="CC360" s="47">
        <f t="shared" si="323"/>
        <v>3.2928260869565219E-2</v>
      </c>
      <c r="CD360" s="47">
        <v>1.4999999999999999E-2</v>
      </c>
      <c r="CE360" s="47">
        <f t="shared" si="340"/>
        <v>1.0125E-2</v>
      </c>
      <c r="CF360" s="47">
        <f t="shared" si="324"/>
        <v>0.15705000000000002</v>
      </c>
      <c r="CG360" s="47">
        <f t="shared" si="283"/>
        <v>3.0314371257485031</v>
      </c>
      <c r="CH360" s="47">
        <f t="shared" si="325"/>
        <v>3.7274463289070887</v>
      </c>
      <c r="CI360" s="47">
        <v>0.57999999999999996</v>
      </c>
      <c r="CJ360" s="46"/>
      <c r="CK360" s="47">
        <f t="shared" si="329"/>
        <v>0.97241221934507349</v>
      </c>
      <c r="CL360" s="46"/>
      <c r="CM360" s="46">
        <f t="shared" si="330"/>
        <v>0.21609160429890523</v>
      </c>
      <c r="CN360" s="22"/>
    </row>
    <row r="361" spans="1:92">
      <c r="A361" s="42">
        <v>1665</v>
      </c>
      <c r="B361" s="22"/>
      <c r="C361" s="34">
        <v>6.33</v>
      </c>
      <c r="D361" s="34">
        <v>12.67</v>
      </c>
      <c r="E361" s="47">
        <f t="shared" si="331"/>
        <v>7.24</v>
      </c>
      <c r="F361" s="34">
        <v>5</v>
      </c>
      <c r="G361" s="34">
        <v>4.33</v>
      </c>
      <c r="H361" s="34">
        <v>3.42</v>
      </c>
      <c r="I361" s="34">
        <v>0.41</v>
      </c>
      <c r="J361" s="34">
        <v>0.53</v>
      </c>
      <c r="K361" s="22"/>
      <c r="L361" s="34">
        <v>0.64</v>
      </c>
      <c r="M361" s="22"/>
      <c r="N361" s="34">
        <v>1.06</v>
      </c>
      <c r="O361" s="22"/>
      <c r="P361" s="22"/>
      <c r="Q361" s="22"/>
      <c r="R361" s="22"/>
      <c r="S361" s="22"/>
      <c r="T361" s="22"/>
      <c r="U361" s="34">
        <v>1.23</v>
      </c>
      <c r="V361" s="34">
        <v>0.31</v>
      </c>
      <c r="W361" s="22"/>
      <c r="X361" s="34">
        <v>1.88</v>
      </c>
      <c r="Y361" s="34">
        <v>3.49</v>
      </c>
      <c r="Z361" s="22"/>
      <c r="AA361" s="34">
        <v>0.11</v>
      </c>
      <c r="AB361" s="22"/>
      <c r="AC361" s="34">
        <v>9.1999999999999993</v>
      </c>
      <c r="AD361" s="34">
        <v>5.2</v>
      </c>
      <c r="AE361" s="34">
        <v>1.9</v>
      </c>
      <c r="AF361" s="34"/>
      <c r="AG361" s="47">
        <f t="shared" si="297"/>
        <v>0.28484999999999999</v>
      </c>
      <c r="AH361" s="47">
        <f t="shared" si="287"/>
        <v>0.22500000000000001</v>
      </c>
      <c r="AI361" s="47">
        <f t="shared" si="288"/>
        <v>0.19485</v>
      </c>
      <c r="AJ361" s="47">
        <f t="shared" si="300"/>
        <v>0.15390000000000001</v>
      </c>
      <c r="AK361" s="47">
        <f t="shared" si="298"/>
        <v>0.57015000000000005</v>
      </c>
      <c r="AL361" s="47">
        <f t="shared" si="332"/>
        <v>0.32579999999999998</v>
      </c>
      <c r="AM361" s="47">
        <f t="shared" si="338"/>
        <v>0</v>
      </c>
      <c r="AN361" s="47">
        <f t="shared" si="338"/>
        <v>41.4</v>
      </c>
      <c r="AO361" s="47">
        <f t="shared" si="338"/>
        <v>23.400000000000002</v>
      </c>
      <c r="AP361" s="47">
        <f t="shared" si="301"/>
        <v>1.845</v>
      </c>
      <c r="AQ361" s="47">
        <f t="shared" si="302"/>
        <v>2.3850000000000002</v>
      </c>
      <c r="AR361" s="47">
        <f t="shared" si="303"/>
        <v>0</v>
      </c>
      <c r="AS361" s="47">
        <f t="shared" si="304"/>
        <v>2.88</v>
      </c>
      <c r="AT361" s="47">
        <f t="shared" si="305"/>
        <v>0</v>
      </c>
      <c r="AU361" s="47">
        <f t="shared" si="306"/>
        <v>4.7700000000000005</v>
      </c>
      <c r="AV361" s="47">
        <f t="shared" si="307"/>
        <v>0</v>
      </c>
      <c r="AW361" s="47">
        <f t="shared" si="308"/>
        <v>0</v>
      </c>
      <c r="AX361" s="47">
        <f t="shared" si="309"/>
        <v>0</v>
      </c>
      <c r="AY361" s="47">
        <f t="shared" si="310"/>
        <v>2.61</v>
      </c>
      <c r="AZ361" s="47">
        <f t="shared" si="311"/>
        <v>0</v>
      </c>
      <c r="BA361" s="47">
        <f t="shared" si="312"/>
        <v>0</v>
      </c>
      <c r="BB361" s="47">
        <f t="shared" si="313"/>
        <v>5.5350000000000001</v>
      </c>
      <c r="BC361" s="47">
        <f t="shared" si="314"/>
        <v>1.395</v>
      </c>
      <c r="BD361" s="47">
        <f t="shared" si="315"/>
        <v>0</v>
      </c>
      <c r="BE361" s="47">
        <f t="shared" si="316"/>
        <v>8.4599999999999991</v>
      </c>
      <c r="BF361" s="47">
        <f t="shared" si="317"/>
        <v>0.15705000000000002</v>
      </c>
      <c r="BG361" s="47">
        <f t="shared" si="318"/>
        <v>0</v>
      </c>
      <c r="BH361" s="47">
        <f t="shared" si="319"/>
        <v>0.495</v>
      </c>
      <c r="BI361" s="47">
        <v>0</v>
      </c>
      <c r="BJ361" s="47">
        <f t="shared" si="320"/>
        <v>8.5499999999999989</v>
      </c>
      <c r="BK361" s="22"/>
      <c r="BL361" s="47">
        <f t="shared" si="299"/>
        <v>0.57015000000000005</v>
      </c>
      <c r="BM361" s="47">
        <v>0.44</v>
      </c>
      <c r="BN361" s="47">
        <f t="shared" si="289"/>
        <v>1.845</v>
      </c>
      <c r="BO361" s="47">
        <f t="shared" si="341"/>
        <v>5.5350000000000001</v>
      </c>
      <c r="BP361" s="47">
        <f t="shared" si="333"/>
        <v>2.61</v>
      </c>
      <c r="BQ361" s="47">
        <f t="shared" si="337"/>
        <v>0.16054840200000001</v>
      </c>
      <c r="BR361" s="47">
        <v>0.56000000000000005</v>
      </c>
      <c r="BS361" s="47">
        <v>6</v>
      </c>
      <c r="BT361" s="47">
        <f t="shared" si="326"/>
        <v>2.88</v>
      </c>
      <c r="BU361" s="47">
        <v>21.5</v>
      </c>
      <c r="BV361" s="47">
        <f t="shared" si="335"/>
        <v>0.495</v>
      </c>
      <c r="BW361" s="47">
        <f t="shared" si="327"/>
        <v>1.395</v>
      </c>
      <c r="BX361" s="47">
        <f t="shared" si="334"/>
        <v>4.7700000000000005</v>
      </c>
      <c r="BY361" s="47">
        <f t="shared" si="321"/>
        <v>23.400000000000002</v>
      </c>
      <c r="BZ361" s="47">
        <f t="shared" si="339"/>
        <v>8.5499999999999989</v>
      </c>
      <c r="CA361" s="47">
        <f t="shared" si="336"/>
        <v>4.722353311310366</v>
      </c>
      <c r="CB361" s="47">
        <f t="shared" si="322"/>
        <v>6</v>
      </c>
      <c r="CC361" s="47">
        <f t="shared" si="323"/>
        <v>3.1636956521739132E-2</v>
      </c>
      <c r="CD361" s="47">
        <v>1.4999999999999999E-2</v>
      </c>
      <c r="CE361" s="47">
        <f t="shared" si="340"/>
        <v>8.4599999999999988E-3</v>
      </c>
      <c r="CF361" s="47">
        <f t="shared" si="324"/>
        <v>0.15705000000000002</v>
      </c>
      <c r="CG361" s="47">
        <f t="shared" si="283"/>
        <v>2.5329341317365266</v>
      </c>
      <c r="CH361" s="47">
        <f t="shared" si="325"/>
        <v>3.5812719630675951</v>
      </c>
      <c r="CI361" s="47">
        <v>0.57999999999999996</v>
      </c>
      <c r="CJ361" s="46"/>
      <c r="CK361" s="47">
        <f t="shared" si="329"/>
        <v>0.99085520714437259</v>
      </c>
      <c r="CL361" s="46"/>
      <c r="CM361" s="46">
        <f t="shared" si="330"/>
        <v>0.22019004603208281</v>
      </c>
      <c r="CN361" s="22"/>
    </row>
    <row r="362" spans="1:92">
      <c r="A362" s="42">
        <v>1666</v>
      </c>
      <c r="B362" s="22"/>
      <c r="C362" s="34">
        <v>6</v>
      </c>
      <c r="D362" s="34">
        <v>12.67</v>
      </c>
      <c r="E362" s="47">
        <f t="shared" si="331"/>
        <v>7.24</v>
      </c>
      <c r="F362" s="34">
        <v>4.66</v>
      </c>
      <c r="G362" s="34">
        <v>4</v>
      </c>
      <c r="H362" s="34">
        <v>2.85</v>
      </c>
      <c r="I362" s="34">
        <v>0.41</v>
      </c>
      <c r="J362" s="34">
        <v>0.53</v>
      </c>
      <c r="K362" s="22"/>
      <c r="L362" s="34">
        <v>0.64</v>
      </c>
      <c r="M362" s="34">
        <v>5.65</v>
      </c>
      <c r="N362" s="34">
        <v>1.06</v>
      </c>
      <c r="O362" s="22"/>
      <c r="P362" s="22"/>
      <c r="Q362" s="22"/>
      <c r="R362" s="22"/>
      <c r="S362" s="22"/>
      <c r="T362" s="22"/>
      <c r="U362" s="34">
        <v>1.23</v>
      </c>
      <c r="V362" s="34">
        <v>0.31</v>
      </c>
      <c r="W362" s="22"/>
      <c r="X362" s="34">
        <v>1.88</v>
      </c>
      <c r="Y362" s="34">
        <v>3.49</v>
      </c>
      <c r="Z362" s="22"/>
      <c r="AA362" s="34">
        <v>0.11</v>
      </c>
      <c r="AB362" s="22"/>
      <c r="AC362" s="34">
        <v>9.1999999999999993</v>
      </c>
      <c r="AD362" s="34">
        <v>5.2</v>
      </c>
      <c r="AE362" s="34">
        <v>1.9</v>
      </c>
      <c r="AF362" s="34"/>
      <c r="AG362" s="47">
        <f t="shared" si="297"/>
        <v>0.27</v>
      </c>
      <c r="AH362" s="47">
        <f t="shared" si="287"/>
        <v>0.2097</v>
      </c>
      <c r="AI362" s="47">
        <f t="shared" si="288"/>
        <v>0.18</v>
      </c>
      <c r="AJ362" s="47">
        <f t="shared" si="300"/>
        <v>0.12825</v>
      </c>
      <c r="AK362" s="47">
        <f t="shared" si="298"/>
        <v>0.57015000000000005</v>
      </c>
      <c r="AL362" s="47">
        <f t="shared" si="332"/>
        <v>0.32579999999999998</v>
      </c>
      <c r="AM362" s="47">
        <f t="shared" si="338"/>
        <v>0</v>
      </c>
      <c r="AN362" s="47">
        <f t="shared" si="338"/>
        <v>41.4</v>
      </c>
      <c r="AO362" s="47">
        <f t="shared" si="338"/>
        <v>23.400000000000002</v>
      </c>
      <c r="AP362" s="47">
        <f t="shared" si="301"/>
        <v>1.845</v>
      </c>
      <c r="AQ362" s="47">
        <f t="shared" si="302"/>
        <v>2.3850000000000002</v>
      </c>
      <c r="AR362" s="47">
        <f t="shared" si="303"/>
        <v>0</v>
      </c>
      <c r="AS362" s="47">
        <f t="shared" si="304"/>
        <v>2.88</v>
      </c>
      <c r="AT362" s="47">
        <f t="shared" si="305"/>
        <v>0.25425000000000003</v>
      </c>
      <c r="AU362" s="47">
        <f t="shared" si="306"/>
        <v>4.7700000000000005</v>
      </c>
      <c r="AV362" s="47">
        <f t="shared" si="307"/>
        <v>0</v>
      </c>
      <c r="AW362" s="47">
        <f t="shared" si="308"/>
        <v>0</v>
      </c>
      <c r="AX362" s="47">
        <f t="shared" si="309"/>
        <v>0</v>
      </c>
      <c r="AY362" s="47">
        <f t="shared" si="310"/>
        <v>2.61</v>
      </c>
      <c r="AZ362" s="47">
        <f t="shared" si="311"/>
        <v>0</v>
      </c>
      <c r="BA362" s="47">
        <f t="shared" si="312"/>
        <v>0</v>
      </c>
      <c r="BB362" s="47">
        <f t="shared" si="313"/>
        <v>5.5350000000000001</v>
      </c>
      <c r="BC362" s="47">
        <f t="shared" si="314"/>
        <v>1.395</v>
      </c>
      <c r="BD362" s="47">
        <f t="shared" si="315"/>
        <v>0</v>
      </c>
      <c r="BE362" s="47">
        <f t="shared" si="316"/>
        <v>8.4599999999999991</v>
      </c>
      <c r="BF362" s="47">
        <f t="shared" si="317"/>
        <v>0.15705000000000002</v>
      </c>
      <c r="BG362" s="47">
        <f t="shared" si="318"/>
        <v>0</v>
      </c>
      <c r="BH362" s="47">
        <f t="shared" si="319"/>
        <v>0.495</v>
      </c>
      <c r="BI362" s="47">
        <v>4.4376278118609402</v>
      </c>
      <c r="BJ362" s="47">
        <f t="shared" si="320"/>
        <v>8.5499999999999989</v>
      </c>
      <c r="BK362" s="22"/>
      <c r="BL362" s="47">
        <f t="shared" si="299"/>
        <v>0.57015000000000005</v>
      </c>
      <c r="BM362" s="47">
        <f>AT362</f>
        <v>0.25425000000000003</v>
      </c>
      <c r="BN362" s="47">
        <f t="shared" si="289"/>
        <v>1.845</v>
      </c>
      <c r="BO362" s="47">
        <f t="shared" si="341"/>
        <v>5.5350000000000001</v>
      </c>
      <c r="BP362" s="47">
        <f t="shared" si="333"/>
        <v>2.61</v>
      </c>
      <c r="BQ362" s="47">
        <f t="shared" si="337"/>
        <v>0.16197098300000001</v>
      </c>
      <c r="BR362" s="47">
        <v>0.56000000000000005</v>
      </c>
      <c r="BS362" s="47">
        <v>6</v>
      </c>
      <c r="BT362" s="47">
        <f t="shared" si="326"/>
        <v>2.88</v>
      </c>
      <c r="BU362" s="47">
        <v>21.5</v>
      </c>
      <c r="BV362" s="47">
        <f t="shared" si="335"/>
        <v>0.495</v>
      </c>
      <c r="BW362" s="47">
        <f t="shared" si="327"/>
        <v>1.395</v>
      </c>
      <c r="BX362" s="47">
        <f t="shared" si="334"/>
        <v>4.7700000000000005</v>
      </c>
      <c r="BY362" s="47">
        <f t="shared" si="321"/>
        <v>23.400000000000002</v>
      </c>
      <c r="BZ362" s="47">
        <f t="shared" si="339"/>
        <v>8.5499999999999989</v>
      </c>
      <c r="CA362" s="47">
        <f>BI362</f>
        <v>4.4376278118609402</v>
      </c>
      <c r="CB362" s="47">
        <f t="shared" si="322"/>
        <v>6</v>
      </c>
      <c r="CC362" s="47">
        <f t="shared" si="323"/>
        <v>3.0345652173913051E-2</v>
      </c>
      <c r="CD362" s="47">
        <v>1.4999999999999999E-2</v>
      </c>
      <c r="CE362" s="47">
        <f t="shared" si="340"/>
        <v>8.4599999999999988E-3</v>
      </c>
      <c r="CF362" s="47">
        <f t="shared" si="324"/>
        <v>0.15705000000000002</v>
      </c>
      <c r="CG362" s="47">
        <f t="shared" si="283"/>
        <v>2.5329341317365266</v>
      </c>
      <c r="CH362" s="47">
        <f t="shared" si="325"/>
        <v>3.4350975972281019</v>
      </c>
      <c r="CI362" s="47">
        <v>0.57999999999999996</v>
      </c>
      <c r="CJ362" s="46"/>
      <c r="CK362" s="47">
        <f t="shared" si="329"/>
        <v>0.96596886655668179</v>
      </c>
      <c r="CL362" s="46"/>
      <c r="CM362" s="46">
        <f t="shared" si="330"/>
        <v>0.21465974812370706</v>
      </c>
      <c r="CN362" s="22"/>
    </row>
    <row r="363" spans="1:92">
      <c r="A363" s="42">
        <v>1667</v>
      </c>
      <c r="B363" s="22"/>
      <c r="C363" s="34">
        <v>5.66</v>
      </c>
      <c r="D363" s="34">
        <v>11.75</v>
      </c>
      <c r="E363" s="47">
        <f t="shared" si="331"/>
        <v>6.7142857142857144</v>
      </c>
      <c r="F363" s="34">
        <v>4</v>
      </c>
      <c r="G363" s="34">
        <v>3.66</v>
      </c>
      <c r="H363" s="34">
        <v>3.14</v>
      </c>
      <c r="I363" s="34">
        <v>0.41</v>
      </c>
      <c r="J363" s="34">
        <v>0.53</v>
      </c>
      <c r="K363" s="22"/>
      <c r="L363" s="34">
        <v>0.52</v>
      </c>
      <c r="M363" s="22"/>
      <c r="N363" s="34">
        <v>1.06</v>
      </c>
      <c r="O363" s="22"/>
      <c r="P363" s="22"/>
      <c r="Q363" s="22"/>
      <c r="R363" s="34">
        <v>0.78</v>
      </c>
      <c r="S363" s="22"/>
      <c r="T363" s="22"/>
      <c r="U363" s="34">
        <v>1.23</v>
      </c>
      <c r="V363" s="34">
        <v>0.31</v>
      </c>
      <c r="W363" s="22"/>
      <c r="X363" s="34">
        <v>2</v>
      </c>
      <c r="Y363" s="34">
        <v>3.1</v>
      </c>
      <c r="Z363" s="22"/>
      <c r="AA363" s="34">
        <v>0.11</v>
      </c>
      <c r="AB363" s="22"/>
      <c r="AC363" s="34">
        <v>9.1999999999999993</v>
      </c>
      <c r="AD363" s="34">
        <v>5.2</v>
      </c>
      <c r="AE363" s="34">
        <v>1.9</v>
      </c>
      <c r="AF363" s="34"/>
      <c r="AG363" s="47">
        <f t="shared" si="297"/>
        <v>0.25469999999999998</v>
      </c>
      <c r="AH363" s="47">
        <f t="shared" si="287"/>
        <v>0.18</v>
      </c>
      <c r="AI363" s="47">
        <f t="shared" si="288"/>
        <v>0.16469999999999999</v>
      </c>
      <c r="AJ363" s="47">
        <f t="shared" si="300"/>
        <v>0.14130000000000001</v>
      </c>
      <c r="AK363" s="47">
        <f t="shared" si="298"/>
        <v>0.52875000000000005</v>
      </c>
      <c r="AL363" s="47">
        <f t="shared" si="332"/>
        <v>0.30214285714285716</v>
      </c>
      <c r="AM363" s="47">
        <f t="shared" si="338"/>
        <v>0</v>
      </c>
      <c r="AN363" s="47">
        <f t="shared" si="338"/>
        <v>41.4</v>
      </c>
      <c r="AO363" s="47">
        <f t="shared" si="338"/>
        <v>23.400000000000002</v>
      </c>
      <c r="AP363" s="47">
        <f t="shared" si="301"/>
        <v>1.845</v>
      </c>
      <c r="AQ363" s="47">
        <f t="shared" si="302"/>
        <v>2.3850000000000002</v>
      </c>
      <c r="AR363" s="47">
        <f t="shared" si="303"/>
        <v>0</v>
      </c>
      <c r="AS363" s="47">
        <f t="shared" si="304"/>
        <v>2.34</v>
      </c>
      <c r="AT363" s="47">
        <f t="shared" si="305"/>
        <v>0</v>
      </c>
      <c r="AU363" s="47">
        <f t="shared" si="306"/>
        <v>4.7700000000000005</v>
      </c>
      <c r="AV363" s="47">
        <f t="shared" si="307"/>
        <v>0</v>
      </c>
      <c r="AW363" s="47">
        <f t="shared" si="308"/>
        <v>0</v>
      </c>
      <c r="AX363" s="47">
        <f t="shared" si="309"/>
        <v>0</v>
      </c>
      <c r="AY363" s="47">
        <f t="shared" si="310"/>
        <v>2.61</v>
      </c>
      <c r="AZ363" s="47">
        <f t="shared" si="311"/>
        <v>0</v>
      </c>
      <c r="BA363" s="47">
        <f t="shared" si="312"/>
        <v>0</v>
      </c>
      <c r="BB363" s="47">
        <f t="shared" si="313"/>
        <v>5.5350000000000001</v>
      </c>
      <c r="BC363" s="47">
        <f t="shared" si="314"/>
        <v>1.395</v>
      </c>
      <c r="BD363" s="47">
        <f t="shared" si="315"/>
        <v>0</v>
      </c>
      <c r="BE363" s="47">
        <f t="shared" si="316"/>
        <v>9</v>
      </c>
      <c r="BF363" s="47">
        <f t="shared" si="317"/>
        <v>0.13950000000000001</v>
      </c>
      <c r="BG363" s="47">
        <f t="shared" si="318"/>
        <v>0</v>
      </c>
      <c r="BH363" s="47">
        <f t="shared" si="319"/>
        <v>0.495</v>
      </c>
      <c r="BI363" s="47">
        <v>0</v>
      </c>
      <c r="BJ363" s="47">
        <f t="shared" si="320"/>
        <v>8.5499999999999989</v>
      </c>
      <c r="BK363" s="22"/>
      <c r="BL363" s="47">
        <f t="shared" si="299"/>
        <v>0.52875000000000005</v>
      </c>
      <c r="BM363" s="47">
        <v>0.37</v>
      </c>
      <c r="BN363" s="47">
        <f t="shared" si="289"/>
        <v>1.845</v>
      </c>
      <c r="BO363" s="47">
        <f t="shared" si="341"/>
        <v>5.5350000000000001</v>
      </c>
      <c r="BP363" s="47">
        <f t="shared" si="333"/>
        <v>2.61</v>
      </c>
      <c r="BQ363" s="47">
        <f t="shared" si="337"/>
        <v>0.16339356400000002</v>
      </c>
      <c r="BR363" s="47">
        <v>0.56000000000000005</v>
      </c>
      <c r="BS363" s="47">
        <v>6</v>
      </c>
      <c r="BT363" s="47">
        <f t="shared" si="326"/>
        <v>2.34</v>
      </c>
      <c r="BU363" s="47">
        <v>21.5</v>
      </c>
      <c r="BV363" s="47">
        <f t="shared" si="335"/>
        <v>0.495</v>
      </c>
      <c r="BW363" s="47">
        <f t="shared" si="327"/>
        <v>1.395</v>
      </c>
      <c r="BX363" s="47">
        <f t="shared" si="334"/>
        <v>4.7700000000000005</v>
      </c>
      <c r="BY363" s="47">
        <f t="shared" si="321"/>
        <v>23.400000000000002</v>
      </c>
      <c r="BZ363" s="47">
        <f t="shared" si="339"/>
        <v>8.5499999999999989</v>
      </c>
      <c r="CA363" s="47">
        <v>5.3</v>
      </c>
      <c r="CB363" s="47">
        <f t="shared" si="322"/>
        <v>6</v>
      </c>
      <c r="CC363" s="47">
        <f t="shared" si="323"/>
        <v>2.9054347826086957E-2</v>
      </c>
      <c r="CD363" s="47">
        <v>1.4999999999999999E-2</v>
      </c>
      <c r="CE363" s="47">
        <f t="shared" si="340"/>
        <v>8.9999999999999993E-3</v>
      </c>
      <c r="CF363" s="47">
        <f t="shared" si="324"/>
        <v>0.13950000000000001</v>
      </c>
      <c r="CG363" s="47">
        <f t="shared" si="283"/>
        <v>2.6946107784431139</v>
      </c>
      <c r="CH363" s="47">
        <f t="shared" si="325"/>
        <v>3.2889232313886074</v>
      </c>
      <c r="CI363" s="47">
        <v>0.57999999999999996</v>
      </c>
      <c r="CJ363" s="46"/>
      <c r="CK363" s="47">
        <f t="shared" si="329"/>
        <v>0.96984625847261852</v>
      </c>
      <c r="CL363" s="46"/>
      <c r="CM363" s="46">
        <f t="shared" si="330"/>
        <v>0.21552139077169299</v>
      </c>
      <c r="CN363" s="22"/>
    </row>
    <row r="364" spans="1:92">
      <c r="A364" s="42">
        <v>1668</v>
      </c>
      <c r="B364" s="22"/>
      <c r="C364" s="34">
        <v>4.66</v>
      </c>
      <c r="D364" s="34">
        <v>10</v>
      </c>
      <c r="E364" s="47">
        <f t="shared" si="331"/>
        <v>5.7142857142857144</v>
      </c>
      <c r="F364" s="34">
        <v>3.66</v>
      </c>
      <c r="G364" s="34">
        <v>3.33</v>
      </c>
      <c r="H364" s="34">
        <v>2.85</v>
      </c>
      <c r="I364" s="34">
        <v>0.41</v>
      </c>
      <c r="J364" s="34">
        <v>0.53</v>
      </c>
      <c r="K364" s="22"/>
      <c r="L364" s="22"/>
      <c r="M364" s="22"/>
      <c r="N364" s="34">
        <v>1.06</v>
      </c>
      <c r="O364" s="22"/>
      <c r="P364" s="22"/>
      <c r="Q364" s="22"/>
      <c r="R364" s="22"/>
      <c r="S364" s="22"/>
      <c r="T364" s="22"/>
      <c r="U364" s="34">
        <v>1.02</v>
      </c>
      <c r="V364" s="34">
        <v>0.31</v>
      </c>
      <c r="W364" s="22"/>
      <c r="X364" s="34">
        <v>1.82</v>
      </c>
      <c r="Y364" s="34">
        <v>2.91</v>
      </c>
      <c r="Z364" s="22"/>
      <c r="AA364" s="34">
        <v>0.11</v>
      </c>
      <c r="AB364" s="22"/>
      <c r="AC364" s="34">
        <v>9.1999999999999993</v>
      </c>
      <c r="AD364" s="34">
        <v>5.2</v>
      </c>
      <c r="AE364" s="34">
        <v>1.9</v>
      </c>
      <c r="AF364" s="34"/>
      <c r="AG364" s="47">
        <f t="shared" si="297"/>
        <v>0.2097</v>
      </c>
      <c r="AH364" s="47">
        <f t="shared" si="287"/>
        <v>0.16469999999999999</v>
      </c>
      <c r="AI364" s="47">
        <f t="shared" si="288"/>
        <v>0.14984999999999998</v>
      </c>
      <c r="AJ364" s="47">
        <f t="shared" si="300"/>
        <v>0.12825</v>
      </c>
      <c r="AK364" s="47">
        <f t="shared" si="298"/>
        <v>0.45</v>
      </c>
      <c r="AL364" s="47">
        <f t="shared" si="332"/>
        <v>0.25714285714285717</v>
      </c>
      <c r="AM364" s="47">
        <f t="shared" si="338"/>
        <v>0</v>
      </c>
      <c r="AN364" s="47">
        <f t="shared" si="338"/>
        <v>41.4</v>
      </c>
      <c r="AO364" s="47">
        <f t="shared" si="338"/>
        <v>23.400000000000002</v>
      </c>
      <c r="AP364" s="47">
        <f t="shared" si="301"/>
        <v>1.845</v>
      </c>
      <c r="AQ364" s="47">
        <f t="shared" si="302"/>
        <v>2.3850000000000002</v>
      </c>
      <c r="AR364" s="47">
        <f t="shared" si="303"/>
        <v>0</v>
      </c>
      <c r="AS364" s="47">
        <f t="shared" si="304"/>
        <v>0</v>
      </c>
      <c r="AT364" s="47">
        <f t="shared" si="305"/>
        <v>0</v>
      </c>
      <c r="AU364" s="47">
        <f t="shared" si="306"/>
        <v>4.7700000000000005</v>
      </c>
      <c r="AV364" s="47">
        <f t="shared" si="307"/>
        <v>0</v>
      </c>
      <c r="AW364" s="47">
        <f t="shared" si="308"/>
        <v>0</v>
      </c>
      <c r="AX364" s="47">
        <f t="shared" si="309"/>
        <v>0</v>
      </c>
      <c r="AY364" s="47">
        <f t="shared" si="310"/>
        <v>2.61</v>
      </c>
      <c r="AZ364" s="47">
        <f t="shared" si="311"/>
        <v>0</v>
      </c>
      <c r="BA364" s="47">
        <f t="shared" si="312"/>
        <v>0</v>
      </c>
      <c r="BB364" s="47">
        <f t="shared" si="313"/>
        <v>4.59</v>
      </c>
      <c r="BC364" s="47">
        <f t="shared" si="314"/>
        <v>1.395</v>
      </c>
      <c r="BD364" s="47">
        <f t="shared" si="315"/>
        <v>0</v>
      </c>
      <c r="BE364" s="47">
        <f t="shared" si="316"/>
        <v>8.19</v>
      </c>
      <c r="BF364" s="47">
        <f t="shared" si="317"/>
        <v>0.13095000000000001</v>
      </c>
      <c r="BG364" s="47">
        <f t="shared" si="318"/>
        <v>0</v>
      </c>
      <c r="BH364" s="47">
        <f t="shared" si="319"/>
        <v>0.495</v>
      </c>
      <c r="BI364" s="47">
        <v>0</v>
      </c>
      <c r="BJ364" s="47">
        <f t="shared" si="320"/>
        <v>8.5499999999999989</v>
      </c>
      <c r="BK364" s="22"/>
      <c r="BL364" s="47">
        <f t="shared" si="299"/>
        <v>0.45</v>
      </c>
      <c r="BM364" s="47">
        <v>0.37</v>
      </c>
      <c r="BN364" s="47">
        <f t="shared" si="289"/>
        <v>1.845</v>
      </c>
      <c r="BO364" s="47">
        <f t="shared" si="341"/>
        <v>4.59</v>
      </c>
      <c r="BP364" s="47">
        <f t="shared" si="333"/>
        <v>2.61</v>
      </c>
      <c r="BQ364" s="47">
        <f t="shared" si="337"/>
        <v>0.16481614500000002</v>
      </c>
      <c r="BR364" s="47">
        <v>0.56000000000000005</v>
      </c>
      <c r="BS364" s="47">
        <v>6</v>
      </c>
      <c r="BT364" s="47">
        <f t="shared" si="326"/>
        <v>0</v>
      </c>
      <c r="BU364" s="47">
        <v>21.5</v>
      </c>
      <c r="BV364" s="47">
        <f t="shared" si="335"/>
        <v>0.495</v>
      </c>
      <c r="BW364" s="47">
        <f t="shared" si="327"/>
        <v>1.395</v>
      </c>
      <c r="BX364" s="47">
        <f t="shared" si="334"/>
        <v>4.7700000000000005</v>
      </c>
      <c r="BY364" s="47">
        <f t="shared" si="321"/>
        <v>23.400000000000002</v>
      </c>
      <c r="BZ364" s="47">
        <f t="shared" si="339"/>
        <v>8.5499999999999989</v>
      </c>
      <c r="CA364" s="47">
        <v>5.3</v>
      </c>
      <c r="CB364" s="47">
        <f t="shared" si="322"/>
        <v>6</v>
      </c>
      <c r="CC364" s="47">
        <f t="shared" si="323"/>
        <v>2.776304347826087E-2</v>
      </c>
      <c r="CD364" s="47">
        <v>1.4999999999999999E-2</v>
      </c>
      <c r="CE364" s="47">
        <f t="shared" si="340"/>
        <v>8.1899999999999994E-3</v>
      </c>
      <c r="CF364" s="47">
        <f t="shared" si="324"/>
        <v>0.13095000000000001</v>
      </c>
      <c r="CG364" s="47">
        <f t="shared" si="283"/>
        <v>2.4520958083832336</v>
      </c>
      <c r="CH364" s="47">
        <f t="shared" si="325"/>
        <v>3.1427488655491138</v>
      </c>
      <c r="CI364" s="47">
        <v>0.57999999999999996</v>
      </c>
      <c r="CJ364" s="46"/>
      <c r="CK364" s="47">
        <f t="shared" si="329"/>
        <v>0.9207135491515126</v>
      </c>
      <c r="CL364" s="46"/>
      <c r="CM364" s="46">
        <f t="shared" si="330"/>
        <v>0.20460301092255836</v>
      </c>
      <c r="CN364" s="22"/>
    </row>
    <row r="365" spans="1:92">
      <c r="A365" s="42">
        <v>1669</v>
      </c>
      <c r="B365" s="22"/>
      <c r="C365" s="34">
        <v>4.5999999999999996</v>
      </c>
      <c r="D365" s="34">
        <v>10</v>
      </c>
      <c r="E365" s="47">
        <f t="shared" si="331"/>
        <v>5.7142857142857144</v>
      </c>
      <c r="F365" s="34">
        <v>3.3359999999999999</v>
      </c>
      <c r="G365" s="34">
        <v>3</v>
      </c>
      <c r="H365" s="34">
        <v>2.2799999999999998</v>
      </c>
      <c r="I365" s="34">
        <v>0.41</v>
      </c>
      <c r="J365" s="34">
        <v>0.53</v>
      </c>
      <c r="K365" s="22"/>
      <c r="L365" s="22"/>
      <c r="M365" s="34">
        <v>10.66</v>
      </c>
      <c r="N365" s="34">
        <v>1.06</v>
      </c>
      <c r="O365" s="22"/>
      <c r="P365" s="22"/>
      <c r="Q365" s="22"/>
      <c r="R365" s="34">
        <v>1.43</v>
      </c>
      <c r="S365" s="22"/>
      <c r="T365" s="22"/>
      <c r="U365" s="22"/>
      <c r="V365" s="34">
        <v>0.31</v>
      </c>
      <c r="W365" s="22"/>
      <c r="X365" s="22"/>
      <c r="Y365" s="34">
        <v>3.19</v>
      </c>
      <c r="Z365" s="22"/>
      <c r="AA365" s="34">
        <v>0.11</v>
      </c>
      <c r="AB365" s="22"/>
      <c r="AC365" s="34">
        <v>9.1999999999999993</v>
      </c>
      <c r="AD365" s="34">
        <v>5.2</v>
      </c>
      <c r="AE365" s="34">
        <v>1.9</v>
      </c>
      <c r="AF365" s="34"/>
      <c r="AG365" s="47">
        <f t="shared" si="297"/>
        <v>0.20699999999999999</v>
      </c>
      <c r="AH365" s="47">
        <f t="shared" si="287"/>
        <v>0.15011999999999998</v>
      </c>
      <c r="AI365" s="47">
        <f t="shared" si="288"/>
        <v>0.13500000000000001</v>
      </c>
      <c r="AJ365" s="47">
        <f t="shared" si="300"/>
        <v>0.1026</v>
      </c>
      <c r="AK365" s="47">
        <f t="shared" si="298"/>
        <v>0.45</v>
      </c>
      <c r="AL365" s="47">
        <f t="shared" si="332"/>
        <v>0.25714285714285717</v>
      </c>
      <c r="AM365" s="47">
        <f t="shared" si="338"/>
        <v>0</v>
      </c>
      <c r="AN365" s="47">
        <f t="shared" si="338"/>
        <v>41.4</v>
      </c>
      <c r="AO365" s="47">
        <f t="shared" si="338"/>
        <v>23.400000000000002</v>
      </c>
      <c r="AP365" s="47">
        <f t="shared" si="301"/>
        <v>1.845</v>
      </c>
      <c r="AQ365" s="47">
        <f t="shared" si="302"/>
        <v>2.3850000000000002</v>
      </c>
      <c r="AR365" s="47">
        <f t="shared" si="303"/>
        <v>0</v>
      </c>
      <c r="AS365" s="47">
        <f t="shared" si="304"/>
        <v>0</v>
      </c>
      <c r="AT365" s="47">
        <f t="shared" si="305"/>
        <v>0.47970000000000002</v>
      </c>
      <c r="AU365" s="47">
        <f t="shared" si="306"/>
        <v>4.7700000000000005</v>
      </c>
      <c r="AV365" s="47">
        <f t="shared" si="307"/>
        <v>0</v>
      </c>
      <c r="AW365" s="47">
        <f t="shared" si="308"/>
        <v>0</v>
      </c>
      <c r="AX365" s="47">
        <f t="shared" si="309"/>
        <v>0</v>
      </c>
      <c r="AY365" s="47">
        <f t="shared" si="310"/>
        <v>2.61</v>
      </c>
      <c r="AZ365" s="47">
        <f t="shared" si="311"/>
        <v>0</v>
      </c>
      <c r="BA365" s="47">
        <f t="shared" si="312"/>
        <v>0</v>
      </c>
      <c r="BB365" s="47">
        <f t="shared" si="313"/>
        <v>0</v>
      </c>
      <c r="BC365" s="47">
        <f t="shared" si="314"/>
        <v>1.395</v>
      </c>
      <c r="BD365" s="47">
        <f t="shared" si="315"/>
        <v>0</v>
      </c>
      <c r="BE365" s="47">
        <f t="shared" si="316"/>
        <v>0</v>
      </c>
      <c r="BF365" s="47">
        <f t="shared" si="317"/>
        <v>0.14355000000000001</v>
      </c>
      <c r="BG365" s="47">
        <f t="shared" si="318"/>
        <v>0</v>
      </c>
      <c r="BH365" s="47">
        <f t="shared" si="319"/>
        <v>0.495</v>
      </c>
      <c r="BI365" s="47">
        <v>0</v>
      </c>
      <c r="BJ365" s="47">
        <f t="shared" si="320"/>
        <v>8.5499999999999989</v>
      </c>
      <c r="BK365" s="22"/>
      <c r="BL365" s="47">
        <f t="shared" si="299"/>
        <v>0.45</v>
      </c>
      <c r="BM365" s="47">
        <f>AT365</f>
        <v>0.47970000000000002</v>
      </c>
      <c r="BN365" s="47">
        <f t="shared" si="289"/>
        <v>1.845</v>
      </c>
      <c r="BO365" s="47">
        <v>5.5350000000000001</v>
      </c>
      <c r="BP365" s="47">
        <f t="shared" si="333"/>
        <v>2.61</v>
      </c>
      <c r="BQ365" s="47">
        <f t="shared" si="337"/>
        <v>0.166238726</v>
      </c>
      <c r="BR365" s="47">
        <v>0.56000000000000005</v>
      </c>
      <c r="BS365" s="47">
        <v>6</v>
      </c>
      <c r="BT365" s="47">
        <f t="shared" si="326"/>
        <v>0</v>
      </c>
      <c r="BU365" s="47">
        <v>21.5</v>
      </c>
      <c r="BV365" s="47">
        <f t="shared" si="335"/>
        <v>0.495</v>
      </c>
      <c r="BW365" s="47">
        <f t="shared" si="327"/>
        <v>1.395</v>
      </c>
      <c r="BX365" s="47">
        <f t="shared" si="334"/>
        <v>4.7700000000000005</v>
      </c>
      <c r="BY365" s="47">
        <f t="shared" si="321"/>
        <v>23.400000000000002</v>
      </c>
      <c r="BZ365" s="47">
        <f t="shared" si="339"/>
        <v>8.5499999999999989</v>
      </c>
      <c r="CA365" s="47">
        <v>5.3</v>
      </c>
      <c r="CB365" s="47">
        <f t="shared" si="322"/>
        <v>6</v>
      </c>
      <c r="CC365" s="47">
        <f t="shared" si="323"/>
        <v>2.6471739130434782E-2</v>
      </c>
      <c r="CD365" s="47">
        <v>1.4999999999999999E-2</v>
      </c>
      <c r="CE365" s="47">
        <v>8.9999999999999993E-3</v>
      </c>
      <c r="CF365" s="47">
        <f t="shared" si="324"/>
        <v>0.14355000000000001</v>
      </c>
      <c r="CG365" s="47">
        <f t="shared" si="283"/>
        <v>2.6946107784431139</v>
      </c>
      <c r="CH365" s="47">
        <f t="shared" si="325"/>
        <v>2.9965744997096198</v>
      </c>
      <c r="CI365" s="47">
        <v>0.57999999999999996</v>
      </c>
      <c r="CJ365" s="46"/>
      <c r="CK365" s="47">
        <f t="shared" si="329"/>
        <v>0.94940717260420149</v>
      </c>
      <c r="CL365" s="46"/>
      <c r="CM365" s="46">
        <f t="shared" si="330"/>
        <v>0.21097937168982256</v>
      </c>
      <c r="CN365" s="22"/>
    </row>
    <row r="366" spans="1:92">
      <c r="A366" s="42">
        <v>1670</v>
      </c>
      <c r="B366" s="22"/>
      <c r="C366" s="34">
        <v>4.66</v>
      </c>
      <c r="D366" s="34">
        <v>10</v>
      </c>
      <c r="E366" s="47">
        <f t="shared" si="331"/>
        <v>5.7142857142857144</v>
      </c>
      <c r="F366" s="34">
        <v>3.33</v>
      </c>
      <c r="G366" s="34">
        <v>2.66</v>
      </c>
      <c r="H366" s="34">
        <v>2.57</v>
      </c>
      <c r="I366" s="34">
        <v>0.41</v>
      </c>
      <c r="J366" s="34">
        <v>0.53</v>
      </c>
      <c r="K366" s="22"/>
      <c r="L366" s="22"/>
      <c r="M366" s="34">
        <v>6</v>
      </c>
      <c r="N366" s="34">
        <v>1.06</v>
      </c>
      <c r="O366" s="22"/>
      <c r="P366" s="34">
        <v>1.64</v>
      </c>
      <c r="Q366" s="34">
        <v>0.6</v>
      </c>
      <c r="R366" s="34">
        <v>0.78</v>
      </c>
      <c r="S366" s="22"/>
      <c r="T366" s="22"/>
      <c r="U366" s="34">
        <v>1.23</v>
      </c>
      <c r="V366" s="34">
        <v>0.31</v>
      </c>
      <c r="W366" s="22"/>
      <c r="X366" s="34">
        <v>2.25</v>
      </c>
      <c r="Y366" s="34">
        <v>2.91</v>
      </c>
      <c r="Z366" s="22"/>
      <c r="AA366" s="34">
        <v>0.11</v>
      </c>
      <c r="AB366" s="22"/>
      <c r="AC366" s="34">
        <v>9.1999999999999993</v>
      </c>
      <c r="AD366" s="34">
        <v>5.2</v>
      </c>
      <c r="AE366" s="34">
        <v>1.9</v>
      </c>
      <c r="AF366" s="34"/>
      <c r="AG366" s="47">
        <f t="shared" si="297"/>
        <v>0.2097</v>
      </c>
      <c r="AH366" s="47">
        <f t="shared" si="287"/>
        <v>0.14984999999999998</v>
      </c>
      <c r="AI366" s="47">
        <f t="shared" si="288"/>
        <v>0.1197</v>
      </c>
      <c r="AJ366" s="47">
        <f t="shared" si="300"/>
        <v>0.11564999999999999</v>
      </c>
      <c r="AK366" s="47">
        <f t="shared" si="298"/>
        <v>0.45</v>
      </c>
      <c r="AL366" s="47">
        <f t="shared" si="332"/>
        <v>0.25714285714285717</v>
      </c>
      <c r="AM366" s="47">
        <f t="shared" si="338"/>
        <v>0</v>
      </c>
      <c r="AN366" s="47">
        <f t="shared" si="338"/>
        <v>41.4</v>
      </c>
      <c r="AO366" s="47">
        <f t="shared" si="338"/>
        <v>23.400000000000002</v>
      </c>
      <c r="AP366" s="47">
        <f t="shared" si="301"/>
        <v>1.845</v>
      </c>
      <c r="AQ366" s="47">
        <f t="shared" si="302"/>
        <v>2.3850000000000002</v>
      </c>
      <c r="AR366" s="47">
        <f t="shared" si="303"/>
        <v>0</v>
      </c>
      <c r="AS366" s="47">
        <f t="shared" si="304"/>
        <v>0</v>
      </c>
      <c r="AT366" s="47">
        <f t="shared" si="305"/>
        <v>0.27</v>
      </c>
      <c r="AU366" s="47">
        <f t="shared" si="306"/>
        <v>4.7700000000000005</v>
      </c>
      <c r="AV366" s="47">
        <f t="shared" si="307"/>
        <v>0</v>
      </c>
      <c r="AW366" s="47">
        <f t="shared" si="308"/>
        <v>7.6875</v>
      </c>
      <c r="AX366" s="47">
        <f t="shared" si="309"/>
        <v>2.6999999999999997</v>
      </c>
      <c r="AY366" s="47">
        <f t="shared" si="310"/>
        <v>2.61</v>
      </c>
      <c r="AZ366" s="47">
        <f t="shared" si="311"/>
        <v>0</v>
      </c>
      <c r="BA366" s="47">
        <f t="shared" si="312"/>
        <v>0</v>
      </c>
      <c r="BB366" s="47">
        <f t="shared" si="313"/>
        <v>5.5350000000000001</v>
      </c>
      <c r="BC366" s="47">
        <f t="shared" si="314"/>
        <v>1.395</v>
      </c>
      <c r="BD366" s="47">
        <f t="shared" si="315"/>
        <v>0</v>
      </c>
      <c r="BE366" s="47">
        <f t="shared" si="316"/>
        <v>10.125</v>
      </c>
      <c r="BF366" s="47">
        <f t="shared" si="317"/>
        <v>0.13095000000000001</v>
      </c>
      <c r="BG366" s="47">
        <f t="shared" si="318"/>
        <v>0</v>
      </c>
      <c r="BH366" s="47">
        <f t="shared" si="319"/>
        <v>0.495</v>
      </c>
      <c r="BI366" s="47">
        <v>6.1145194274028638</v>
      </c>
      <c r="BJ366" s="47">
        <f t="shared" si="320"/>
        <v>8.5499999999999989</v>
      </c>
      <c r="BK366" s="22"/>
      <c r="BL366" s="47">
        <f t="shared" si="299"/>
        <v>0.45</v>
      </c>
      <c r="BM366" s="47">
        <f>AT366</f>
        <v>0.27</v>
      </c>
      <c r="BN366" s="47">
        <f t="shared" si="289"/>
        <v>1.845</v>
      </c>
      <c r="BO366" s="47">
        <f t="shared" ref="BO366:BO371" si="342">BB366</f>
        <v>5.5350000000000001</v>
      </c>
      <c r="BP366" s="47">
        <f t="shared" si="333"/>
        <v>2.61</v>
      </c>
      <c r="BQ366" s="47">
        <f t="shared" si="337"/>
        <v>0.16766130700000001</v>
      </c>
      <c r="BR366" s="47">
        <v>0.56000000000000005</v>
      </c>
      <c r="BS366" s="47">
        <f>AW366</f>
        <v>7.6875</v>
      </c>
      <c r="BT366" s="47">
        <f t="shared" si="326"/>
        <v>0</v>
      </c>
      <c r="BU366" s="47">
        <v>21.5</v>
      </c>
      <c r="BV366" s="47">
        <f t="shared" si="335"/>
        <v>0.495</v>
      </c>
      <c r="BW366" s="47">
        <f t="shared" si="327"/>
        <v>1.395</v>
      </c>
      <c r="BX366" s="47">
        <f t="shared" si="334"/>
        <v>4.7700000000000005</v>
      </c>
      <c r="BY366" s="47">
        <f t="shared" si="321"/>
        <v>23.400000000000002</v>
      </c>
      <c r="BZ366" s="47">
        <f t="shared" si="339"/>
        <v>8.5499999999999989</v>
      </c>
      <c r="CA366" s="47">
        <f>BI366</f>
        <v>6.1145194274028638</v>
      </c>
      <c r="CB366" s="47">
        <f t="shared" si="322"/>
        <v>7.6875</v>
      </c>
      <c r="CC366" s="47">
        <f t="shared" si="323"/>
        <v>2.5180434782608702E-2</v>
      </c>
      <c r="CD366" s="47">
        <v>1.4999999999999999E-2</v>
      </c>
      <c r="CE366" s="47">
        <f>BE366/1000</f>
        <v>1.0125E-2</v>
      </c>
      <c r="CF366" s="47">
        <f t="shared" si="324"/>
        <v>0.13095000000000001</v>
      </c>
      <c r="CG366" s="47">
        <f t="shared" si="283"/>
        <v>3.0314371257485031</v>
      </c>
      <c r="CH366" s="47">
        <f t="shared" si="325"/>
        <v>2.8504001338701275</v>
      </c>
      <c r="CI366" s="47">
        <v>0.57999999999999996</v>
      </c>
      <c r="CJ366" s="46"/>
      <c r="CK366" s="47">
        <f t="shared" si="329"/>
        <v>0.94304165953322394</v>
      </c>
      <c r="CL366" s="46"/>
      <c r="CM366" s="46">
        <f t="shared" si="330"/>
        <v>0.20956481322960532</v>
      </c>
      <c r="CN366" s="22"/>
    </row>
    <row r="367" spans="1:92">
      <c r="A367" s="42">
        <v>1671</v>
      </c>
      <c r="B367" s="22"/>
      <c r="C367" s="34">
        <v>4.33</v>
      </c>
      <c r="D367" s="34">
        <v>9.33</v>
      </c>
      <c r="E367" s="47">
        <f t="shared" si="331"/>
        <v>5.3314285714285718</v>
      </c>
      <c r="F367" s="34">
        <v>3</v>
      </c>
      <c r="G367" s="34">
        <v>2.66</v>
      </c>
      <c r="H367" s="34">
        <v>2.2799999999999998</v>
      </c>
      <c r="I367" s="34">
        <v>0.41</v>
      </c>
      <c r="J367" s="34">
        <v>0.53</v>
      </c>
      <c r="K367" s="22"/>
      <c r="L367" s="34">
        <v>0.52</v>
      </c>
      <c r="M367" s="22"/>
      <c r="N367" s="34">
        <v>1.06</v>
      </c>
      <c r="O367" s="22"/>
      <c r="P367" s="22"/>
      <c r="Q367" s="22"/>
      <c r="R367" s="22"/>
      <c r="S367" s="22"/>
      <c r="T367" s="22"/>
      <c r="U367" s="34">
        <v>1.23</v>
      </c>
      <c r="V367" s="34">
        <v>0.31</v>
      </c>
      <c r="W367" s="22"/>
      <c r="X367" s="34">
        <v>1.76</v>
      </c>
      <c r="Y367" s="22"/>
      <c r="Z367" s="22"/>
      <c r="AA367" s="34">
        <v>0.11</v>
      </c>
      <c r="AB367" s="22"/>
      <c r="AC367" s="34">
        <v>9.1999999999999993</v>
      </c>
      <c r="AD367" s="34">
        <v>5.2</v>
      </c>
      <c r="AE367" s="34">
        <v>1.9</v>
      </c>
      <c r="AF367" s="34"/>
      <c r="AG367" s="47">
        <f t="shared" si="297"/>
        <v>0.19485</v>
      </c>
      <c r="AH367" s="47">
        <f t="shared" si="287"/>
        <v>0.13500000000000001</v>
      </c>
      <c r="AI367" s="47">
        <f t="shared" si="288"/>
        <v>0.1197</v>
      </c>
      <c r="AJ367" s="47">
        <f t="shared" si="300"/>
        <v>0.1026</v>
      </c>
      <c r="AK367" s="47">
        <f t="shared" si="298"/>
        <v>0.41985</v>
      </c>
      <c r="AL367" s="47">
        <f t="shared" si="332"/>
        <v>0.23991428571428575</v>
      </c>
      <c r="AM367" s="47">
        <f t="shared" si="338"/>
        <v>0</v>
      </c>
      <c r="AN367" s="47">
        <f t="shared" si="338"/>
        <v>41.4</v>
      </c>
      <c r="AO367" s="47">
        <f t="shared" si="338"/>
        <v>23.400000000000002</v>
      </c>
      <c r="AP367" s="47">
        <f t="shared" si="301"/>
        <v>1.845</v>
      </c>
      <c r="AQ367" s="47">
        <f t="shared" si="302"/>
        <v>2.3850000000000002</v>
      </c>
      <c r="AR367" s="47">
        <f t="shared" si="303"/>
        <v>0</v>
      </c>
      <c r="AS367" s="47">
        <f t="shared" si="304"/>
        <v>2.34</v>
      </c>
      <c r="AT367" s="47">
        <f t="shared" si="305"/>
        <v>0</v>
      </c>
      <c r="AU367" s="47">
        <f t="shared" si="306"/>
        <v>4.7700000000000005</v>
      </c>
      <c r="AV367" s="47">
        <f t="shared" si="307"/>
        <v>0</v>
      </c>
      <c r="AW367" s="47">
        <f t="shared" si="308"/>
        <v>0</v>
      </c>
      <c r="AX367" s="47">
        <f t="shared" si="309"/>
        <v>0</v>
      </c>
      <c r="AY367" s="47">
        <f t="shared" si="310"/>
        <v>2.61</v>
      </c>
      <c r="AZ367" s="47">
        <f t="shared" si="311"/>
        <v>0</v>
      </c>
      <c r="BA367" s="47">
        <f t="shared" si="312"/>
        <v>0</v>
      </c>
      <c r="BB367" s="47">
        <f t="shared" si="313"/>
        <v>5.5350000000000001</v>
      </c>
      <c r="BC367" s="47">
        <f t="shared" si="314"/>
        <v>1.395</v>
      </c>
      <c r="BD367" s="47">
        <f t="shared" si="315"/>
        <v>0</v>
      </c>
      <c r="BE367" s="47">
        <f t="shared" si="316"/>
        <v>7.92</v>
      </c>
      <c r="BF367" s="47">
        <f t="shared" si="317"/>
        <v>0</v>
      </c>
      <c r="BG367" s="47">
        <f t="shared" si="318"/>
        <v>0</v>
      </c>
      <c r="BH367" s="47">
        <f t="shared" si="319"/>
        <v>0.495</v>
      </c>
      <c r="BI367" s="47">
        <v>0</v>
      </c>
      <c r="BJ367" s="47">
        <f t="shared" si="320"/>
        <v>8.5499999999999989</v>
      </c>
      <c r="BK367" s="22"/>
      <c r="BL367" s="47">
        <f t="shared" si="299"/>
        <v>0.41985</v>
      </c>
      <c r="BM367" s="47">
        <v>0.28000000000000003</v>
      </c>
      <c r="BN367" s="47">
        <f t="shared" si="289"/>
        <v>1.845</v>
      </c>
      <c r="BO367" s="47">
        <f t="shared" si="342"/>
        <v>5.5350000000000001</v>
      </c>
      <c r="BP367" s="47">
        <f t="shared" si="333"/>
        <v>2.61</v>
      </c>
      <c r="BQ367" s="47">
        <f t="shared" si="337"/>
        <v>0.16908388800000002</v>
      </c>
      <c r="BR367" s="47">
        <v>0.56000000000000005</v>
      </c>
      <c r="BS367" s="47">
        <v>8.6</v>
      </c>
      <c r="BT367" s="47">
        <f t="shared" si="326"/>
        <v>2.34</v>
      </c>
      <c r="BU367" s="47">
        <v>21.5</v>
      </c>
      <c r="BV367" s="47">
        <f t="shared" si="335"/>
        <v>0.495</v>
      </c>
      <c r="BW367" s="47">
        <f t="shared" si="327"/>
        <v>1.395</v>
      </c>
      <c r="BX367" s="47">
        <f t="shared" si="334"/>
        <v>4.7700000000000005</v>
      </c>
      <c r="BY367" s="47">
        <f t="shared" si="321"/>
        <v>23.400000000000002</v>
      </c>
      <c r="BZ367" s="47">
        <f t="shared" si="339"/>
        <v>8.5499999999999989</v>
      </c>
      <c r="CA367" s="47">
        <v>5.0999999999999996</v>
      </c>
      <c r="CB367" s="47">
        <f t="shared" si="322"/>
        <v>8.6</v>
      </c>
      <c r="CC367" s="47">
        <f t="shared" si="323"/>
        <v>2.3889130434782607E-2</v>
      </c>
      <c r="CD367" s="47">
        <v>1.4999999999999999E-2</v>
      </c>
      <c r="CE367" s="47">
        <f>BE367/1000</f>
        <v>7.92E-3</v>
      </c>
      <c r="CF367" s="47">
        <f t="shared" si="324"/>
        <v>0</v>
      </c>
      <c r="CG367" s="47">
        <f t="shared" si="283"/>
        <v>2.3712574850299402</v>
      </c>
      <c r="CH367" s="47">
        <f t="shared" si="325"/>
        <v>2.7042257680306325</v>
      </c>
      <c r="CI367" s="47">
        <v>0.57999999999999996</v>
      </c>
      <c r="CJ367" s="46"/>
      <c r="CK367" s="47">
        <f t="shared" si="329"/>
        <v>0.92265241009402976</v>
      </c>
      <c r="CL367" s="46"/>
      <c r="CM367" s="46">
        <f t="shared" si="330"/>
        <v>0.20503386890978439</v>
      </c>
      <c r="CN367" s="22"/>
    </row>
    <row r="368" spans="1:92">
      <c r="A368" s="42">
        <v>1672</v>
      </c>
      <c r="B368" s="22"/>
      <c r="C368" s="34">
        <v>4.66</v>
      </c>
      <c r="D368" s="34">
        <v>10</v>
      </c>
      <c r="E368" s="47">
        <f t="shared" si="331"/>
        <v>5.7142857142857144</v>
      </c>
      <c r="F368" s="34">
        <v>3.33</v>
      </c>
      <c r="G368" s="34">
        <v>3</v>
      </c>
      <c r="H368" s="34">
        <v>2.57</v>
      </c>
      <c r="I368" s="34">
        <v>0.41</v>
      </c>
      <c r="J368" s="34">
        <v>0.53</v>
      </c>
      <c r="K368" s="22"/>
      <c r="L368" s="34">
        <v>0.52</v>
      </c>
      <c r="M368" s="34">
        <v>6.66</v>
      </c>
      <c r="N368" s="34">
        <v>1.06</v>
      </c>
      <c r="O368" s="22"/>
      <c r="P368" s="34">
        <v>2.0499999999999998</v>
      </c>
      <c r="Q368" s="22"/>
      <c r="R368" s="22"/>
      <c r="S368" s="22"/>
      <c r="T368" s="22"/>
      <c r="U368" s="34">
        <v>1.23</v>
      </c>
      <c r="V368" s="34">
        <v>0.31</v>
      </c>
      <c r="W368" s="22"/>
      <c r="X368" s="34">
        <v>2</v>
      </c>
      <c r="Y368" s="34">
        <v>3.01</v>
      </c>
      <c r="Z368" s="22"/>
      <c r="AA368" s="34">
        <v>0.11</v>
      </c>
      <c r="AB368" s="22"/>
      <c r="AC368" s="34">
        <v>9.1999999999999993</v>
      </c>
      <c r="AD368" s="34">
        <v>5.2</v>
      </c>
      <c r="AE368" s="34">
        <v>1.9</v>
      </c>
      <c r="AF368" s="34"/>
      <c r="AG368" s="47">
        <f t="shared" si="297"/>
        <v>0.2097</v>
      </c>
      <c r="AH368" s="47">
        <f t="shared" si="287"/>
        <v>0.14984999999999998</v>
      </c>
      <c r="AI368" s="47">
        <f t="shared" si="288"/>
        <v>0.13500000000000001</v>
      </c>
      <c r="AJ368" s="47">
        <f t="shared" si="300"/>
        <v>0.11564999999999999</v>
      </c>
      <c r="AK368" s="47">
        <f t="shared" si="298"/>
        <v>0.45</v>
      </c>
      <c r="AL368" s="47">
        <f t="shared" si="332"/>
        <v>0.25714285714285717</v>
      </c>
      <c r="AM368" s="47">
        <f t="shared" si="338"/>
        <v>0</v>
      </c>
      <c r="AN368" s="47">
        <f t="shared" si="338"/>
        <v>41.4</v>
      </c>
      <c r="AO368" s="47">
        <f t="shared" si="338"/>
        <v>23.400000000000002</v>
      </c>
      <c r="AP368" s="47">
        <f t="shared" si="301"/>
        <v>1.845</v>
      </c>
      <c r="AQ368" s="47">
        <f t="shared" si="302"/>
        <v>2.3850000000000002</v>
      </c>
      <c r="AR368" s="47">
        <f t="shared" si="303"/>
        <v>0</v>
      </c>
      <c r="AS368" s="47">
        <f t="shared" si="304"/>
        <v>2.34</v>
      </c>
      <c r="AT368" s="47">
        <f t="shared" si="305"/>
        <v>0.29969999999999997</v>
      </c>
      <c r="AU368" s="47">
        <f t="shared" si="306"/>
        <v>4.7700000000000005</v>
      </c>
      <c r="AV368" s="47">
        <f t="shared" si="307"/>
        <v>0</v>
      </c>
      <c r="AW368" s="47">
        <f t="shared" si="308"/>
        <v>9.609375</v>
      </c>
      <c r="AX368" s="47">
        <f t="shared" si="309"/>
        <v>0</v>
      </c>
      <c r="AY368" s="47">
        <f t="shared" si="310"/>
        <v>2.61</v>
      </c>
      <c r="AZ368" s="47">
        <f t="shared" si="311"/>
        <v>0</v>
      </c>
      <c r="BA368" s="47">
        <f t="shared" si="312"/>
        <v>0</v>
      </c>
      <c r="BB368" s="47">
        <f t="shared" si="313"/>
        <v>5.5350000000000001</v>
      </c>
      <c r="BC368" s="47">
        <f t="shared" si="314"/>
        <v>1.395</v>
      </c>
      <c r="BD368" s="47">
        <f t="shared" si="315"/>
        <v>0</v>
      </c>
      <c r="BE368" s="47">
        <f t="shared" si="316"/>
        <v>9</v>
      </c>
      <c r="BF368" s="47">
        <f t="shared" si="317"/>
        <v>0.13544999999999999</v>
      </c>
      <c r="BG368" s="47">
        <f t="shared" si="318"/>
        <v>0</v>
      </c>
      <c r="BH368" s="47">
        <f t="shared" si="319"/>
        <v>0.495</v>
      </c>
      <c r="BI368" s="47">
        <v>0</v>
      </c>
      <c r="BJ368" s="47">
        <f t="shared" si="320"/>
        <v>8.5499999999999989</v>
      </c>
      <c r="BK368" s="22"/>
      <c r="BL368" s="47">
        <f t="shared" si="299"/>
        <v>0.45</v>
      </c>
      <c r="BM368" s="47">
        <f>AT368</f>
        <v>0.29969999999999997</v>
      </c>
      <c r="BN368" s="47">
        <f t="shared" si="289"/>
        <v>1.845</v>
      </c>
      <c r="BO368" s="47">
        <f t="shared" si="342"/>
        <v>5.5350000000000001</v>
      </c>
      <c r="BP368" s="47">
        <f t="shared" si="333"/>
        <v>2.61</v>
      </c>
      <c r="BQ368" s="47">
        <f t="shared" si="337"/>
        <v>0.17050646900000002</v>
      </c>
      <c r="BR368" s="47">
        <v>0.56000000000000005</v>
      </c>
      <c r="BS368" s="47">
        <f>AW368</f>
        <v>9.609375</v>
      </c>
      <c r="BT368" s="47">
        <f t="shared" si="326"/>
        <v>2.34</v>
      </c>
      <c r="BU368" s="47">
        <v>21.5</v>
      </c>
      <c r="BV368" s="47">
        <f t="shared" si="335"/>
        <v>0.495</v>
      </c>
      <c r="BW368" s="47">
        <f t="shared" si="327"/>
        <v>1.395</v>
      </c>
      <c r="BX368" s="47">
        <f t="shared" si="334"/>
        <v>4.7700000000000005</v>
      </c>
      <c r="BY368" s="47">
        <f t="shared" si="321"/>
        <v>23.400000000000002</v>
      </c>
      <c r="BZ368" s="47">
        <f t="shared" si="339"/>
        <v>8.5499999999999989</v>
      </c>
      <c r="CA368" s="47">
        <v>5.0999999999999996</v>
      </c>
      <c r="CB368" s="47">
        <f t="shared" si="322"/>
        <v>9.609375</v>
      </c>
      <c r="CC368" s="47">
        <f t="shared" si="323"/>
        <v>2.259782608695652E-2</v>
      </c>
      <c r="CD368" s="47">
        <v>1.4999999999999999E-2</v>
      </c>
      <c r="CE368" s="47">
        <f>BE368/1000</f>
        <v>8.9999999999999993E-3</v>
      </c>
      <c r="CF368" s="47">
        <f t="shared" si="324"/>
        <v>0.13544999999999999</v>
      </c>
      <c r="CG368" s="47">
        <f t="shared" si="283"/>
        <v>2.6946107784431139</v>
      </c>
      <c r="CH368" s="47">
        <f t="shared" si="325"/>
        <v>2.5580514021911389</v>
      </c>
      <c r="CI368" s="47">
        <v>0.57999999999999996</v>
      </c>
      <c r="CJ368" s="46"/>
      <c r="CK368" s="47">
        <f t="shared" si="329"/>
        <v>0.94874748791931718</v>
      </c>
      <c r="CL368" s="46"/>
      <c r="CM368" s="46">
        <f t="shared" si="330"/>
        <v>0.2108327750931816</v>
      </c>
      <c r="CN368" s="22"/>
    </row>
    <row r="369" spans="1:92">
      <c r="A369" s="42">
        <v>1673</v>
      </c>
      <c r="B369" s="22"/>
      <c r="C369" s="34">
        <v>5.56</v>
      </c>
      <c r="D369" s="34">
        <v>11.75</v>
      </c>
      <c r="E369" s="47">
        <f t="shared" si="331"/>
        <v>6.7142857142857144</v>
      </c>
      <c r="F369" s="34">
        <v>4</v>
      </c>
      <c r="G369" s="34">
        <v>3.33</v>
      </c>
      <c r="H369" s="34">
        <v>2.57</v>
      </c>
      <c r="I369" s="34">
        <v>0.41</v>
      </c>
      <c r="J369" s="34">
        <v>0.53</v>
      </c>
      <c r="K369" s="22"/>
      <c r="L369" s="22"/>
      <c r="M369" s="22"/>
      <c r="N369" s="34">
        <v>1.06</v>
      </c>
      <c r="O369" s="22"/>
      <c r="P369" s="22"/>
      <c r="Q369" s="22"/>
      <c r="R369" s="22"/>
      <c r="S369" s="22"/>
      <c r="T369" s="22"/>
      <c r="U369" s="34">
        <v>1.23</v>
      </c>
      <c r="V369" s="34">
        <v>0.31</v>
      </c>
      <c r="W369" s="22"/>
      <c r="X369" s="34">
        <v>2.25</v>
      </c>
      <c r="Y369" s="22"/>
      <c r="Z369" s="22"/>
      <c r="AA369" s="34">
        <v>0.11</v>
      </c>
      <c r="AB369" s="22"/>
      <c r="AC369" s="34">
        <v>9.1999999999999993</v>
      </c>
      <c r="AD369" s="34">
        <v>5.2</v>
      </c>
      <c r="AE369" s="34">
        <v>1.9</v>
      </c>
      <c r="AF369" s="34"/>
      <c r="AG369" s="47">
        <f t="shared" si="297"/>
        <v>0.25019999999999998</v>
      </c>
      <c r="AH369" s="47">
        <f t="shared" si="287"/>
        <v>0.18</v>
      </c>
      <c r="AI369" s="47">
        <f t="shared" si="288"/>
        <v>0.14984999999999998</v>
      </c>
      <c r="AJ369" s="47">
        <f t="shared" si="300"/>
        <v>0.11564999999999999</v>
      </c>
      <c r="AK369" s="47">
        <f t="shared" si="298"/>
        <v>0.52875000000000005</v>
      </c>
      <c r="AL369" s="47">
        <f t="shared" si="332"/>
        <v>0.30214285714285716</v>
      </c>
      <c r="AM369" s="47">
        <f t="shared" si="338"/>
        <v>0</v>
      </c>
      <c r="AN369" s="47">
        <f t="shared" si="338"/>
        <v>41.4</v>
      </c>
      <c r="AO369" s="47">
        <f t="shared" si="338"/>
        <v>23.400000000000002</v>
      </c>
      <c r="AP369" s="47">
        <f t="shared" si="301"/>
        <v>1.845</v>
      </c>
      <c r="AQ369" s="47">
        <f t="shared" si="302"/>
        <v>2.3850000000000002</v>
      </c>
      <c r="AR369" s="47">
        <f t="shared" si="303"/>
        <v>0</v>
      </c>
      <c r="AS369" s="47">
        <f t="shared" si="304"/>
        <v>0</v>
      </c>
      <c r="AT369" s="47">
        <f t="shared" si="305"/>
        <v>0</v>
      </c>
      <c r="AU369" s="47">
        <f t="shared" si="306"/>
        <v>4.7700000000000005</v>
      </c>
      <c r="AV369" s="47">
        <f t="shared" si="307"/>
        <v>0</v>
      </c>
      <c r="AW369" s="47">
        <f t="shared" si="308"/>
        <v>0</v>
      </c>
      <c r="AX369" s="47">
        <f t="shared" si="309"/>
        <v>0</v>
      </c>
      <c r="AY369" s="47">
        <f t="shared" si="310"/>
        <v>2.61</v>
      </c>
      <c r="AZ369" s="47">
        <f t="shared" si="311"/>
        <v>0</v>
      </c>
      <c r="BA369" s="47">
        <f t="shared" si="312"/>
        <v>0</v>
      </c>
      <c r="BB369" s="47">
        <f t="shared" si="313"/>
        <v>5.5350000000000001</v>
      </c>
      <c r="BC369" s="47">
        <f t="shared" si="314"/>
        <v>1.395</v>
      </c>
      <c r="BD369" s="47">
        <f t="shared" si="315"/>
        <v>0</v>
      </c>
      <c r="BE369" s="47">
        <f t="shared" si="316"/>
        <v>10.125</v>
      </c>
      <c r="BF369" s="47">
        <f t="shared" si="317"/>
        <v>0</v>
      </c>
      <c r="BG369" s="47">
        <f t="shared" si="318"/>
        <v>0</v>
      </c>
      <c r="BH369" s="47">
        <f t="shared" si="319"/>
        <v>0.495</v>
      </c>
      <c r="BI369" s="47">
        <v>0</v>
      </c>
      <c r="BJ369" s="47">
        <f t="shared" si="320"/>
        <v>8.5499999999999989</v>
      </c>
      <c r="BK369" s="22"/>
      <c r="BL369" s="47">
        <f t="shared" si="299"/>
        <v>0.52875000000000005</v>
      </c>
      <c r="BM369" s="47">
        <v>0.51</v>
      </c>
      <c r="BN369" s="47">
        <f t="shared" si="289"/>
        <v>1.845</v>
      </c>
      <c r="BO369" s="47">
        <f t="shared" si="342"/>
        <v>5.5350000000000001</v>
      </c>
      <c r="BP369" s="47">
        <f t="shared" si="333"/>
        <v>2.61</v>
      </c>
      <c r="BQ369" s="47">
        <f t="shared" si="337"/>
        <v>0.17192905000000003</v>
      </c>
      <c r="BR369" s="47">
        <v>0.56000000000000005</v>
      </c>
      <c r="BS369" s="47">
        <v>8.6</v>
      </c>
      <c r="BT369" s="47">
        <f t="shared" si="326"/>
        <v>0</v>
      </c>
      <c r="BU369" s="47">
        <v>21.5</v>
      </c>
      <c r="BV369" s="47">
        <f t="shared" si="335"/>
        <v>0.495</v>
      </c>
      <c r="BW369" s="47">
        <f t="shared" si="327"/>
        <v>1.395</v>
      </c>
      <c r="BX369" s="47">
        <f t="shared" si="334"/>
        <v>4.7700000000000005</v>
      </c>
      <c r="BY369" s="47">
        <f t="shared" si="321"/>
        <v>23.400000000000002</v>
      </c>
      <c r="BZ369" s="47">
        <f t="shared" si="339"/>
        <v>8.5499999999999989</v>
      </c>
      <c r="CA369" s="47">
        <v>5.0999999999999996</v>
      </c>
      <c r="CB369" s="47">
        <f t="shared" si="322"/>
        <v>8.6</v>
      </c>
      <c r="CC369" s="47">
        <f t="shared" si="323"/>
        <v>2.1306521739130439E-2</v>
      </c>
      <c r="CD369" s="47">
        <v>1.4999999999999999E-2</v>
      </c>
      <c r="CE369" s="47">
        <f>BE369/1000</f>
        <v>1.0125E-2</v>
      </c>
      <c r="CF369" s="47">
        <f t="shared" si="324"/>
        <v>0</v>
      </c>
      <c r="CG369" s="47">
        <f t="shared" ref="CG369:CG432" si="343">1000*CE369/3.34</f>
        <v>3.0314371257485031</v>
      </c>
      <c r="CH369" s="47">
        <f t="shared" si="325"/>
        <v>2.4118770363516457</v>
      </c>
      <c r="CI369" s="47">
        <v>0.57999999999999996</v>
      </c>
      <c r="CJ369" s="46"/>
      <c r="CK369" s="47">
        <f t="shared" si="329"/>
        <v>1.0075614269902975</v>
      </c>
      <c r="CL369" s="46"/>
      <c r="CM369" s="46">
        <f t="shared" si="330"/>
        <v>0.22390253933117721</v>
      </c>
      <c r="CN369" s="22"/>
    </row>
    <row r="370" spans="1:92">
      <c r="A370" s="42">
        <v>1674</v>
      </c>
      <c r="B370" s="22"/>
      <c r="C370" s="34">
        <v>11</v>
      </c>
      <c r="D370" s="34">
        <v>18.5</v>
      </c>
      <c r="E370" s="47">
        <f t="shared" si="331"/>
        <v>10.571428571428571</v>
      </c>
      <c r="F370" s="34">
        <v>7.66</v>
      </c>
      <c r="G370" s="34">
        <v>6</v>
      </c>
      <c r="H370" s="34">
        <v>4.8499999999999996</v>
      </c>
      <c r="I370" s="34">
        <v>0.41</v>
      </c>
      <c r="J370" s="34">
        <v>0.53</v>
      </c>
      <c r="K370" s="22"/>
      <c r="L370" s="22"/>
      <c r="M370" s="22"/>
      <c r="N370" s="34">
        <v>1.06</v>
      </c>
      <c r="O370" s="22"/>
      <c r="P370" s="22"/>
      <c r="Q370" s="22"/>
      <c r="R370" s="22"/>
      <c r="S370" s="22"/>
      <c r="T370" s="22"/>
      <c r="U370" s="34">
        <v>1.23</v>
      </c>
      <c r="V370" s="34">
        <v>0.31</v>
      </c>
      <c r="W370" s="22"/>
      <c r="X370" s="22"/>
      <c r="Y370" s="22"/>
      <c r="Z370" s="22"/>
      <c r="AA370" s="34">
        <v>0.11</v>
      </c>
      <c r="AB370" s="22"/>
      <c r="AC370" s="34">
        <v>9.1999999999999993</v>
      </c>
      <c r="AD370" s="34">
        <v>5.2</v>
      </c>
      <c r="AE370" s="34">
        <v>1.9</v>
      </c>
      <c r="AF370" s="34"/>
      <c r="AG370" s="47">
        <f t="shared" si="297"/>
        <v>0.495</v>
      </c>
      <c r="AH370" s="47">
        <f t="shared" si="287"/>
        <v>0.34470000000000001</v>
      </c>
      <c r="AI370" s="47">
        <f t="shared" si="288"/>
        <v>0.27</v>
      </c>
      <c r="AJ370" s="47">
        <f t="shared" si="300"/>
        <v>0.21825</v>
      </c>
      <c r="AK370" s="47">
        <f t="shared" si="298"/>
        <v>0.83250000000000002</v>
      </c>
      <c r="AL370" s="47">
        <f t="shared" si="332"/>
        <v>0.4757142857142857</v>
      </c>
      <c r="AM370" s="47">
        <f t="shared" si="338"/>
        <v>0</v>
      </c>
      <c r="AN370" s="47">
        <f t="shared" si="338"/>
        <v>41.4</v>
      </c>
      <c r="AO370" s="47">
        <f t="shared" si="338"/>
        <v>23.400000000000002</v>
      </c>
      <c r="AP370" s="47">
        <f t="shared" si="301"/>
        <v>1.845</v>
      </c>
      <c r="AQ370" s="47">
        <f t="shared" si="302"/>
        <v>2.3850000000000002</v>
      </c>
      <c r="AR370" s="47">
        <f t="shared" si="303"/>
        <v>0</v>
      </c>
      <c r="AS370" s="47">
        <f t="shared" si="304"/>
        <v>0</v>
      </c>
      <c r="AT370" s="47">
        <f t="shared" si="305"/>
        <v>0</v>
      </c>
      <c r="AU370" s="47">
        <f t="shared" si="306"/>
        <v>4.7700000000000005</v>
      </c>
      <c r="AV370" s="47">
        <f t="shared" si="307"/>
        <v>0</v>
      </c>
      <c r="AW370" s="47">
        <f t="shared" si="308"/>
        <v>0</v>
      </c>
      <c r="AX370" s="47">
        <f t="shared" si="309"/>
        <v>0</v>
      </c>
      <c r="AY370" s="47">
        <f t="shared" si="310"/>
        <v>2.61</v>
      </c>
      <c r="AZ370" s="47">
        <f t="shared" si="311"/>
        <v>0</v>
      </c>
      <c r="BA370" s="47">
        <f t="shared" si="312"/>
        <v>0</v>
      </c>
      <c r="BB370" s="47">
        <f t="shared" si="313"/>
        <v>5.5350000000000001</v>
      </c>
      <c r="BC370" s="47">
        <f t="shared" si="314"/>
        <v>1.395</v>
      </c>
      <c r="BD370" s="47">
        <f t="shared" si="315"/>
        <v>0</v>
      </c>
      <c r="BE370" s="47">
        <f t="shared" si="316"/>
        <v>0</v>
      </c>
      <c r="BF370" s="47">
        <f t="shared" si="317"/>
        <v>0</v>
      </c>
      <c r="BG370" s="47">
        <f t="shared" si="318"/>
        <v>0</v>
      </c>
      <c r="BH370" s="47">
        <f t="shared" si="319"/>
        <v>0.495</v>
      </c>
      <c r="BI370" s="47">
        <v>0</v>
      </c>
      <c r="BJ370" s="47">
        <f t="shared" si="320"/>
        <v>8.5499999999999989</v>
      </c>
      <c r="BK370" s="22"/>
      <c r="BL370" s="47">
        <f t="shared" si="299"/>
        <v>0.83250000000000002</v>
      </c>
      <c r="BM370" s="47">
        <v>0.51</v>
      </c>
      <c r="BN370" s="47">
        <f t="shared" si="289"/>
        <v>1.845</v>
      </c>
      <c r="BO370" s="47">
        <f t="shared" si="342"/>
        <v>5.5350000000000001</v>
      </c>
      <c r="BP370" s="47">
        <f t="shared" si="333"/>
        <v>2.61</v>
      </c>
      <c r="BQ370" s="47">
        <f t="shared" si="337"/>
        <v>0.17335163100000001</v>
      </c>
      <c r="BR370" s="47">
        <v>0.56000000000000005</v>
      </c>
      <c r="BS370" s="47">
        <v>8.6</v>
      </c>
      <c r="BT370" s="47">
        <f t="shared" si="326"/>
        <v>0</v>
      </c>
      <c r="BU370" s="47">
        <v>21.5</v>
      </c>
      <c r="BV370" s="47">
        <f t="shared" si="335"/>
        <v>0.495</v>
      </c>
      <c r="BW370" s="47">
        <f t="shared" si="327"/>
        <v>1.395</v>
      </c>
      <c r="BX370" s="47">
        <f t="shared" si="334"/>
        <v>4.7700000000000005</v>
      </c>
      <c r="BY370" s="47">
        <f t="shared" si="321"/>
        <v>23.400000000000002</v>
      </c>
      <c r="BZ370" s="47">
        <f t="shared" si="339"/>
        <v>8.5499999999999989</v>
      </c>
      <c r="CA370" s="47">
        <v>5.0999999999999996</v>
      </c>
      <c r="CB370" s="47">
        <f t="shared" si="322"/>
        <v>8.6</v>
      </c>
      <c r="CC370" s="47">
        <f t="shared" si="323"/>
        <v>2.0015217391304352E-2</v>
      </c>
      <c r="CD370" s="47">
        <v>1.4999999999999999E-2</v>
      </c>
      <c r="CE370" s="47">
        <v>0.01</v>
      </c>
      <c r="CF370" s="47">
        <f t="shared" si="324"/>
        <v>0</v>
      </c>
      <c r="CG370" s="47">
        <f t="shared" si="343"/>
        <v>2.9940119760479043</v>
      </c>
      <c r="CH370" s="47">
        <f t="shared" si="325"/>
        <v>2.2657026705121521</v>
      </c>
      <c r="CI370" s="47">
        <v>0.57999999999999996</v>
      </c>
      <c r="CJ370" s="46"/>
      <c r="CK370" s="47">
        <f t="shared" si="329"/>
        <v>1.1405320514472164</v>
      </c>
      <c r="CL370" s="46"/>
      <c r="CM370" s="46">
        <f t="shared" si="330"/>
        <v>0.25345156698827032</v>
      </c>
      <c r="CN370" s="22"/>
    </row>
    <row r="371" spans="1:92">
      <c r="A371" s="42">
        <v>1675</v>
      </c>
      <c r="B371" s="22"/>
      <c r="C371" s="34">
        <v>18</v>
      </c>
      <c r="D371" s="34">
        <v>29</v>
      </c>
      <c r="E371" s="47">
        <f t="shared" si="331"/>
        <v>16.571428571428573</v>
      </c>
      <c r="F371" s="34">
        <v>11.66</v>
      </c>
      <c r="G371" s="34">
        <v>11.33</v>
      </c>
      <c r="H371" s="34">
        <v>8.2799999999999994</v>
      </c>
      <c r="I371" s="34">
        <v>0.41</v>
      </c>
      <c r="J371" s="34">
        <v>0.53</v>
      </c>
      <c r="K371" s="22"/>
      <c r="L371" s="22"/>
      <c r="M371" s="22"/>
      <c r="N371" s="34">
        <v>1.06</v>
      </c>
      <c r="O371" s="22"/>
      <c r="P371" s="22"/>
      <c r="Q371" s="22"/>
      <c r="R371" s="22"/>
      <c r="S371" s="22"/>
      <c r="T371" s="22"/>
      <c r="U371" s="34">
        <v>1.23</v>
      </c>
      <c r="V371" s="34">
        <v>0.31</v>
      </c>
      <c r="W371" s="34">
        <v>3.5</v>
      </c>
      <c r="X371" s="34">
        <v>2.3199999999999998</v>
      </c>
      <c r="Y371" s="34">
        <v>3.87</v>
      </c>
      <c r="Z371" s="22"/>
      <c r="AA371" s="34">
        <v>0.11</v>
      </c>
      <c r="AB371" s="22"/>
      <c r="AC371" s="34">
        <v>9.1999999999999993</v>
      </c>
      <c r="AD371" s="34">
        <v>5.2</v>
      </c>
      <c r="AE371" s="34">
        <v>1.9</v>
      </c>
      <c r="AF371" s="34"/>
      <c r="AG371" s="47">
        <f t="shared" si="297"/>
        <v>0.81</v>
      </c>
      <c r="AH371" s="47">
        <f t="shared" si="287"/>
        <v>0.52469999999999994</v>
      </c>
      <c r="AI371" s="47">
        <f t="shared" si="288"/>
        <v>0.50985000000000003</v>
      </c>
      <c r="AJ371" s="47">
        <f t="shared" si="300"/>
        <v>0.37259999999999999</v>
      </c>
      <c r="AK371" s="47">
        <f t="shared" si="298"/>
        <v>1.3049999999999999</v>
      </c>
      <c r="AL371" s="47">
        <f t="shared" si="332"/>
        <v>0.74571428571428588</v>
      </c>
      <c r="AM371" s="47">
        <f t="shared" si="338"/>
        <v>0</v>
      </c>
      <c r="AN371" s="47">
        <f t="shared" si="338"/>
        <v>41.4</v>
      </c>
      <c r="AO371" s="47">
        <f t="shared" si="338"/>
        <v>23.400000000000002</v>
      </c>
      <c r="AP371" s="47">
        <f t="shared" si="301"/>
        <v>1.845</v>
      </c>
      <c r="AQ371" s="47">
        <f t="shared" si="302"/>
        <v>2.3850000000000002</v>
      </c>
      <c r="AR371" s="47">
        <f t="shared" si="303"/>
        <v>0</v>
      </c>
      <c r="AS371" s="47">
        <f t="shared" si="304"/>
        <v>0</v>
      </c>
      <c r="AT371" s="47">
        <f t="shared" si="305"/>
        <v>0</v>
      </c>
      <c r="AU371" s="47">
        <f t="shared" si="306"/>
        <v>4.7700000000000005</v>
      </c>
      <c r="AV371" s="47">
        <f t="shared" si="307"/>
        <v>0</v>
      </c>
      <c r="AW371" s="47">
        <f t="shared" si="308"/>
        <v>0</v>
      </c>
      <c r="AX371" s="47">
        <f t="shared" si="309"/>
        <v>0</v>
      </c>
      <c r="AY371" s="47">
        <f t="shared" si="310"/>
        <v>2.61</v>
      </c>
      <c r="AZ371" s="47">
        <f t="shared" si="311"/>
        <v>0</v>
      </c>
      <c r="BA371" s="47">
        <f t="shared" si="312"/>
        <v>0</v>
      </c>
      <c r="BB371" s="47">
        <f t="shared" si="313"/>
        <v>5.5350000000000001</v>
      </c>
      <c r="BC371" s="47">
        <f t="shared" si="314"/>
        <v>1.395</v>
      </c>
      <c r="BD371" s="47">
        <f t="shared" si="315"/>
        <v>15.75</v>
      </c>
      <c r="BE371" s="47">
        <f t="shared" si="316"/>
        <v>10.44</v>
      </c>
      <c r="BF371" s="47">
        <f t="shared" si="317"/>
        <v>0.17415</v>
      </c>
      <c r="BG371" s="47">
        <f t="shared" si="318"/>
        <v>0</v>
      </c>
      <c r="BH371" s="47">
        <f t="shared" si="319"/>
        <v>0.495</v>
      </c>
      <c r="BI371" s="47">
        <v>0</v>
      </c>
      <c r="BJ371" s="47">
        <f t="shared" si="320"/>
        <v>8.5499999999999989</v>
      </c>
      <c r="BK371" s="22"/>
      <c r="BL371" s="47">
        <f t="shared" si="299"/>
        <v>1.3049999999999999</v>
      </c>
      <c r="BM371" s="47">
        <v>0.51</v>
      </c>
      <c r="BN371" s="47">
        <f t="shared" si="289"/>
        <v>1.845</v>
      </c>
      <c r="BO371" s="47">
        <f t="shared" si="342"/>
        <v>5.5350000000000001</v>
      </c>
      <c r="BP371" s="47">
        <f t="shared" si="333"/>
        <v>2.61</v>
      </c>
      <c r="BQ371" s="47">
        <f t="shared" si="337"/>
        <v>0.17477421200000001</v>
      </c>
      <c r="BR371" s="47">
        <v>0.56000000000000005</v>
      </c>
      <c r="BS371" s="47">
        <v>8.6</v>
      </c>
      <c r="BT371" s="47">
        <f t="shared" si="326"/>
        <v>0</v>
      </c>
      <c r="BU371" s="47">
        <v>21.5</v>
      </c>
      <c r="BV371" s="47">
        <f t="shared" si="335"/>
        <v>0.495</v>
      </c>
      <c r="BW371" s="47">
        <f t="shared" si="327"/>
        <v>1.395</v>
      </c>
      <c r="BX371" s="47">
        <f t="shared" si="334"/>
        <v>4.7700000000000005</v>
      </c>
      <c r="BY371" s="47">
        <f t="shared" si="321"/>
        <v>23.400000000000002</v>
      </c>
      <c r="BZ371" s="47">
        <f t="shared" si="339"/>
        <v>8.5499999999999989</v>
      </c>
      <c r="CA371" s="47">
        <v>5.0999999999999996</v>
      </c>
      <c r="CB371" s="47">
        <f t="shared" si="322"/>
        <v>8.6</v>
      </c>
      <c r="CC371" s="47">
        <f t="shared" si="323"/>
        <v>1.8723913043478264E-2</v>
      </c>
      <c r="CD371" s="47">
        <f>BD371/1000</f>
        <v>1.575E-2</v>
      </c>
      <c r="CE371" s="47">
        <f>BE371/1000</f>
        <v>1.044E-2</v>
      </c>
      <c r="CF371" s="47">
        <f t="shared" si="324"/>
        <v>0.17415</v>
      </c>
      <c r="CG371" s="47">
        <f t="shared" si="343"/>
        <v>3.125748502994012</v>
      </c>
      <c r="CH371" s="47">
        <f t="shared" si="325"/>
        <v>2.1195283046726585</v>
      </c>
      <c r="CI371" s="47">
        <v>0.57999999999999996</v>
      </c>
      <c r="CJ371" s="46"/>
      <c r="CK371" s="47">
        <f t="shared" si="329"/>
        <v>1.3495653463795549</v>
      </c>
      <c r="CL371" s="46"/>
      <c r="CM371" s="46">
        <f t="shared" si="330"/>
        <v>0.29990341030656775</v>
      </c>
      <c r="CN371" s="22"/>
    </row>
    <row r="372" spans="1:92">
      <c r="A372" s="42">
        <v>1676</v>
      </c>
      <c r="B372" s="22"/>
      <c r="C372" s="34">
        <v>23</v>
      </c>
      <c r="D372" s="34">
        <v>36.5</v>
      </c>
      <c r="E372" s="47">
        <f t="shared" ref="E372:E403" si="344">4*D372/7</f>
        <v>20.857142857142858</v>
      </c>
      <c r="F372" s="34">
        <v>18.329999999999998</v>
      </c>
      <c r="G372" s="34">
        <v>16</v>
      </c>
      <c r="H372" s="34">
        <v>8.56</v>
      </c>
      <c r="I372" s="34">
        <v>0.51</v>
      </c>
      <c r="J372" s="34">
        <v>0.59</v>
      </c>
      <c r="K372" s="22"/>
      <c r="L372" s="22"/>
      <c r="M372" s="22"/>
      <c r="N372" s="34">
        <v>1.1499999999999999</v>
      </c>
      <c r="O372" s="34">
        <v>4.0999999999999996</v>
      </c>
      <c r="P372" s="22"/>
      <c r="Q372" s="22"/>
      <c r="R372" s="22"/>
      <c r="S372" s="22"/>
      <c r="T372" s="22"/>
      <c r="U372" s="22"/>
      <c r="V372" s="34">
        <v>0.38</v>
      </c>
      <c r="W372" s="22"/>
      <c r="X372" s="34">
        <v>2.5</v>
      </c>
      <c r="Y372" s="34">
        <v>3.49</v>
      </c>
      <c r="Z372" s="22"/>
      <c r="AA372" s="34">
        <v>0.11</v>
      </c>
      <c r="AB372" s="22"/>
      <c r="AC372" s="34">
        <v>8.75</v>
      </c>
      <c r="AD372" s="22"/>
      <c r="AE372" s="34">
        <v>0.97</v>
      </c>
      <c r="AF372" s="34"/>
      <c r="AG372" s="47">
        <f t="shared" si="297"/>
        <v>1.0349999999999999</v>
      </c>
      <c r="AH372" s="47">
        <f t="shared" si="287"/>
        <v>0.82484999999999986</v>
      </c>
      <c r="AI372" s="47">
        <f t="shared" si="288"/>
        <v>0.72</v>
      </c>
      <c r="AJ372" s="47">
        <f t="shared" si="300"/>
        <v>0.38520000000000004</v>
      </c>
      <c r="AK372" s="47">
        <f t="shared" si="298"/>
        <v>1.6425000000000001</v>
      </c>
      <c r="AL372" s="47">
        <f t="shared" ref="AL372:AL403" si="345">4.5*E372/100</f>
        <v>0.93857142857142861</v>
      </c>
      <c r="AM372" s="47">
        <f t="shared" si="338"/>
        <v>0</v>
      </c>
      <c r="AN372" s="47">
        <f t="shared" si="338"/>
        <v>39.375</v>
      </c>
      <c r="AO372" s="47">
        <f t="shared" si="338"/>
        <v>0</v>
      </c>
      <c r="AP372" s="47">
        <f t="shared" si="301"/>
        <v>2.2949999999999999</v>
      </c>
      <c r="AQ372" s="47">
        <f t="shared" si="302"/>
        <v>2.6549999999999998</v>
      </c>
      <c r="AR372" s="47">
        <f t="shared" si="303"/>
        <v>0</v>
      </c>
      <c r="AS372" s="47">
        <f t="shared" si="304"/>
        <v>0</v>
      </c>
      <c r="AT372" s="47">
        <f t="shared" si="305"/>
        <v>0</v>
      </c>
      <c r="AU372" s="47">
        <f t="shared" si="306"/>
        <v>5.1749999999999998</v>
      </c>
      <c r="AV372" s="47">
        <f t="shared" si="307"/>
        <v>18.45</v>
      </c>
      <c r="AW372" s="47">
        <f t="shared" si="308"/>
        <v>0</v>
      </c>
      <c r="AX372" s="47">
        <f t="shared" si="309"/>
        <v>0</v>
      </c>
      <c r="AY372" s="47">
        <f t="shared" si="310"/>
        <v>3.78</v>
      </c>
      <c r="AZ372" s="47">
        <f t="shared" si="311"/>
        <v>0</v>
      </c>
      <c r="BA372" s="47">
        <f t="shared" si="312"/>
        <v>0</v>
      </c>
      <c r="BB372" s="47">
        <f t="shared" si="313"/>
        <v>0</v>
      </c>
      <c r="BC372" s="47">
        <f t="shared" si="314"/>
        <v>1.71</v>
      </c>
      <c r="BD372" s="47">
        <f t="shared" si="315"/>
        <v>0</v>
      </c>
      <c r="BE372" s="47">
        <f t="shared" si="316"/>
        <v>11.25</v>
      </c>
      <c r="BF372" s="47">
        <f t="shared" si="317"/>
        <v>0.15705000000000002</v>
      </c>
      <c r="BG372" s="47">
        <f t="shared" si="318"/>
        <v>0</v>
      </c>
      <c r="BH372" s="47">
        <f t="shared" si="319"/>
        <v>0.495</v>
      </c>
      <c r="BI372" s="47">
        <v>0</v>
      </c>
      <c r="BJ372" s="47">
        <f t="shared" si="320"/>
        <v>4.3650000000000002</v>
      </c>
      <c r="BK372" s="22"/>
      <c r="BL372" s="47">
        <f t="shared" si="299"/>
        <v>1.6425000000000001</v>
      </c>
      <c r="BM372" s="47">
        <v>0.51</v>
      </c>
      <c r="BN372" s="47">
        <f t="shared" si="289"/>
        <v>2.2949999999999999</v>
      </c>
      <c r="BO372" s="47">
        <v>6.5</v>
      </c>
      <c r="BP372" s="47">
        <f t="shared" si="333"/>
        <v>3.78</v>
      </c>
      <c r="BQ372" s="47">
        <f t="shared" si="337"/>
        <v>0.17619679300000002</v>
      </c>
      <c r="BR372" s="47">
        <v>0.56000000000000005</v>
      </c>
      <c r="BS372" s="47">
        <v>8.6</v>
      </c>
      <c r="BT372" s="47">
        <f t="shared" si="326"/>
        <v>0</v>
      </c>
      <c r="BU372" s="47">
        <f t="shared" ref="BU372:BU435" si="346">AV372</f>
        <v>18.45</v>
      </c>
      <c r="BV372" s="47">
        <f t="shared" si="335"/>
        <v>0.495</v>
      </c>
      <c r="BW372" s="47">
        <f t="shared" si="327"/>
        <v>1.71</v>
      </c>
      <c r="BX372" s="47">
        <f t="shared" si="334"/>
        <v>5.1749999999999998</v>
      </c>
      <c r="BY372" s="47">
        <f t="shared" si="321"/>
        <v>0</v>
      </c>
      <c r="BZ372" s="47">
        <f t="shared" si="339"/>
        <v>4.3650000000000002</v>
      </c>
      <c r="CA372" s="47">
        <v>5.0999999999999996</v>
      </c>
      <c r="CB372" s="47">
        <f t="shared" si="322"/>
        <v>8.6</v>
      </c>
      <c r="CC372" s="47">
        <f t="shared" si="323"/>
        <v>1.743260869565217E-2</v>
      </c>
      <c r="CD372" s="47">
        <v>1.7999999999999999E-2</v>
      </c>
      <c r="CE372" s="47">
        <f>BE372/1000</f>
        <v>1.125E-2</v>
      </c>
      <c r="CF372" s="47">
        <f t="shared" si="324"/>
        <v>0.15705000000000002</v>
      </c>
      <c r="CG372" s="47">
        <f t="shared" si="343"/>
        <v>3.3682634730538923</v>
      </c>
      <c r="CH372" s="47">
        <f t="shared" si="325"/>
        <v>1.973353938833164</v>
      </c>
      <c r="CI372" s="47">
        <v>0.84</v>
      </c>
      <c r="CJ372" s="46"/>
      <c r="CK372" s="47">
        <f t="shared" si="329"/>
        <v>1.5077763460057079</v>
      </c>
      <c r="CL372" s="46"/>
      <c r="CM372" s="46">
        <f t="shared" si="330"/>
        <v>0.33506141022349062</v>
      </c>
      <c r="CN372" s="22"/>
    </row>
    <row r="373" spans="1:92">
      <c r="A373" s="42">
        <v>1677</v>
      </c>
      <c r="B373" s="22"/>
      <c r="C373" s="34">
        <v>18</v>
      </c>
      <c r="D373" s="34">
        <v>29</v>
      </c>
      <c r="E373" s="47">
        <f t="shared" si="344"/>
        <v>16.571428571428573</v>
      </c>
      <c r="F373" s="34">
        <v>13.33</v>
      </c>
      <c r="G373" s="34">
        <v>10</v>
      </c>
      <c r="H373" s="34">
        <v>7.14</v>
      </c>
      <c r="I373" s="34">
        <v>0.51</v>
      </c>
      <c r="J373" s="34">
        <v>0.59</v>
      </c>
      <c r="K373" s="22"/>
      <c r="L373" s="22"/>
      <c r="M373" s="22"/>
      <c r="N373" s="34">
        <v>1.1499999999999999</v>
      </c>
      <c r="O373" s="34">
        <v>4.0999999999999996</v>
      </c>
      <c r="P373" s="22"/>
      <c r="Q373" s="22"/>
      <c r="R373" s="22"/>
      <c r="S373" s="22"/>
      <c r="T373" s="22"/>
      <c r="U373" s="34">
        <v>1.64</v>
      </c>
      <c r="V373" s="34">
        <v>0.38</v>
      </c>
      <c r="W373" s="22"/>
      <c r="X373" s="22"/>
      <c r="Y373" s="34">
        <v>4.6500000000000004</v>
      </c>
      <c r="Z373" s="22"/>
      <c r="AA373" s="34">
        <v>0.11</v>
      </c>
      <c r="AB373" s="22"/>
      <c r="AC373" s="34">
        <v>8.75</v>
      </c>
      <c r="AD373" s="22"/>
      <c r="AE373" s="34">
        <v>0.97</v>
      </c>
      <c r="AF373" s="34"/>
      <c r="AG373" s="47">
        <f t="shared" si="297"/>
        <v>0.81</v>
      </c>
      <c r="AH373" s="47">
        <f t="shared" si="287"/>
        <v>0.59984999999999999</v>
      </c>
      <c r="AI373" s="47">
        <f t="shared" si="288"/>
        <v>0.45</v>
      </c>
      <c r="AJ373" s="47">
        <f t="shared" si="300"/>
        <v>0.32129999999999997</v>
      </c>
      <c r="AK373" s="47">
        <f t="shared" si="298"/>
        <v>1.3049999999999999</v>
      </c>
      <c r="AL373" s="47">
        <f t="shared" si="345"/>
        <v>0.74571428571428588</v>
      </c>
      <c r="AM373" s="47">
        <f t="shared" si="338"/>
        <v>0</v>
      </c>
      <c r="AN373" s="47">
        <f t="shared" si="338"/>
        <v>39.375</v>
      </c>
      <c r="AO373" s="47">
        <f t="shared" si="338"/>
        <v>0</v>
      </c>
      <c r="AP373" s="47">
        <f t="shared" si="301"/>
        <v>2.2949999999999999</v>
      </c>
      <c r="AQ373" s="47">
        <f t="shared" si="302"/>
        <v>2.6549999999999998</v>
      </c>
      <c r="AR373" s="47">
        <f t="shared" si="303"/>
        <v>0</v>
      </c>
      <c r="AS373" s="47">
        <f t="shared" si="304"/>
        <v>0</v>
      </c>
      <c r="AT373" s="47">
        <f t="shared" si="305"/>
        <v>0</v>
      </c>
      <c r="AU373" s="47">
        <f t="shared" si="306"/>
        <v>5.1749999999999998</v>
      </c>
      <c r="AV373" s="47">
        <f t="shared" si="307"/>
        <v>18.45</v>
      </c>
      <c r="AW373" s="47">
        <f t="shared" si="308"/>
        <v>0</v>
      </c>
      <c r="AX373" s="47">
        <f t="shared" si="309"/>
        <v>0</v>
      </c>
      <c r="AY373" s="47">
        <f t="shared" si="310"/>
        <v>3.78</v>
      </c>
      <c r="AZ373" s="47">
        <f t="shared" si="311"/>
        <v>0</v>
      </c>
      <c r="BA373" s="47">
        <f t="shared" si="312"/>
        <v>0</v>
      </c>
      <c r="BB373" s="47">
        <f t="shared" si="313"/>
        <v>7.38</v>
      </c>
      <c r="BC373" s="47">
        <f t="shared" si="314"/>
        <v>1.71</v>
      </c>
      <c r="BD373" s="47">
        <f t="shared" si="315"/>
        <v>0</v>
      </c>
      <c r="BE373" s="47">
        <f t="shared" si="316"/>
        <v>0</v>
      </c>
      <c r="BF373" s="47">
        <f t="shared" si="317"/>
        <v>0.20925000000000002</v>
      </c>
      <c r="BG373" s="47">
        <f t="shared" si="318"/>
        <v>0</v>
      </c>
      <c r="BH373" s="47">
        <f t="shared" si="319"/>
        <v>0.495</v>
      </c>
      <c r="BI373" s="47">
        <v>0</v>
      </c>
      <c r="BJ373" s="47">
        <f t="shared" si="320"/>
        <v>4.3650000000000002</v>
      </c>
      <c r="BK373" s="22"/>
      <c r="BL373" s="47">
        <f t="shared" si="299"/>
        <v>1.3049999999999999</v>
      </c>
      <c r="BM373" s="47">
        <v>0.51</v>
      </c>
      <c r="BN373" s="47">
        <f t="shared" si="289"/>
        <v>2.2949999999999999</v>
      </c>
      <c r="BO373" s="47">
        <f>BB373</f>
        <v>7.38</v>
      </c>
      <c r="BP373" s="47">
        <f t="shared" si="333"/>
        <v>3.78</v>
      </c>
      <c r="BQ373" s="47">
        <f t="shared" si="337"/>
        <v>0.177619374</v>
      </c>
      <c r="BR373" s="47">
        <v>0.56000000000000005</v>
      </c>
      <c r="BS373" s="47">
        <v>8.6</v>
      </c>
      <c r="BT373" s="47">
        <f t="shared" si="326"/>
        <v>0</v>
      </c>
      <c r="BU373" s="47">
        <f t="shared" si="346"/>
        <v>18.45</v>
      </c>
      <c r="BV373" s="47">
        <f t="shared" si="335"/>
        <v>0.495</v>
      </c>
      <c r="BW373" s="47">
        <f t="shared" si="327"/>
        <v>1.71</v>
      </c>
      <c r="BX373" s="47">
        <f t="shared" si="334"/>
        <v>5.1749999999999998</v>
      </c>
      <c r="BY373" s="47">
        <f t="shared" si="321"/>
        <v>0</v>
      </c>
      <c r="BZ373" s="47">
        <f t="shared" si="339"/>
        <v>4.3650000000000002</v>
      </c>
      <c r="CA373" s="47">
        <v>5.0999999999999996</v>
      </c>
      <c r="CB373" s="47">
        <f t="shared" si="322"/>
        <v>8.6</v>
      </c>
      <c r="CC373" s="47">
        <f t="shared" si="323"/>
        <v>1.614130434782609E-2</v>
      </c>
      <c r="CD373" s="47">
        <v>1.7999999999999999E-2</v>
      </c>
      <c r="CE373" s="47">
        <v>1.2E-2</v>
      </c>
      <c r="CF373" s="47">
        <f t="shared" si="324"/>
        <v>0.20925000000000002</v>
      </c>
      <c r="CG373" s="47">
        <f t="shared" si="343"/>
        <v>3.5928143712574854</v>
      </c>
      <c r="CH373" s="47">
        <f t="shared" si="325"/>
        <v>1.8271795729936711</v>
      </c>
      <c r="CI373" s="47">
        <v>0.84</v>
      </c>
      <c r="CJ373" s="46"/>
      <c r="CK373" s="47">
        <f t="shared" si="329"/>
        <v>1.3736417681485504</v>
      </c>
      <c r="CL373" s="46"/>
      <c r="CM373" s="46">
        <f t="shared" si="330"/>
        <v>0.30525372625523345</v>
      </c>
      <c r="CN373" s="22"/>
    </row>
    <row r="374" spans="1:92">
      <c r="A374" s="42">
        <v>1678</v>
      </c>
      <c r="B374" s="22"/>
      <c r="C374" s="34">
        <v>19</v>
      </c>
      <c r="D374" s="34">
        <v>30.5</v>
      </c>
      <c r="E374" s="47">
        <f t="shared" si="344"/>
        <v>17.428571428571427</v>
      </c>
      <c r="F374" s="34">
        <v>14</v>
      </c>
      <c r="G374" s="34">
        <v>9.66</v>
      </c>
      <c r="H374" s="34">
        <v>8.2799999999999994</v>
      </c>
      <c r="I374" s="34">
        <v>0.51</v>
      </c>
      <c r="J374" s="34">
        <v>0.59</v>
      </c>
      <c r="K374" s="22"/>
      <c r="L374" s="22"/>
      <c r="M374" s="22"/>
      <c r="N374" s="34">
        <v>1.1499999999999999</v>
      </c>
      <c r="O374" s="34">
        <v>4.0999999999999996</v>
      </c>
      <c r="P374" s="22"/>
      <c r="Q374" s="22"/>
      <c r="R374" s="22"/>
      <c r="S374" s="22"/>
      <c r="T374" s="22"/>
      <c r="U374" s="22"/>
      <c r="V374" s="34">
        <v>0.38</v>
      </c>
      <c r="W374" s="22"/>
      <c r="X374" s="22"/>
      <c r="Y374" s="34">
        <v>4.6500000000000004</v>
      </c>
      <c r="Z374" s="34">
        <v>0.33</v>
      </c>
      <c r="AA374" s="34">
        <v>0.11</v>
      </c>
      <c r="AB374" s="22"/>
      <c r="AC374" s="34">
        <v>8.75</v>
      </c>
      <c r="AD374" s="22"/>
      <c r="AE374" s="34">
        <v>0.97</v>
      </c>
      <c r="AF374" s="34"/>
      <c r="AG374" s="47">
        <f t="shared" si="297"/>
        <v>0.85499999999999998</v>
      </c>
      <c r="AH374" s="47">
        <f t="shared" si="287"/>
        <v>0.63</v>
      </c>
      <c r="AI374" s="47">
        <f t="shared" si="288"/>
        <v>0.43469999999999998</v>
      </c>
      <c r="AJ374" s="47">
        <f t="shared" si="300"/>
        <v>0.37259999999999999</v>
      </c>
      <c r="AK374" s="47">
        <f t="shared" si="298"/>
        <v>1.3725000000000001</v>
      </c>
      <c r="AL374" s="47">
        <f t="shared" si="345"/>
        <v>0.78428571428571414</v>
      </c>
      <c r="AM374" s="47">
        <f t="shared" si="338"/>
        <v>0</v>
      </c>
      <c r="AN374" s="47">
        <f t="shared" si="338"/>
        <v>39.375</v>
      </c>
      <c r="AO374" s="47">
        <f t="shared" si="338"/>
        <v>0</v>
      </c>
      <c r="AP374" s="47">
        <f t="shared" si="301"/>
        <v>2.2949999999999999</v>
      </c>
      <c r="AQ374" s="47">
        <f t="shared" si="302"/>
        <v>2.6549999999999998</v>
      </c>
      <c r="AR374" s="47">
        <f t="shared" si="303"/>
        <v>0</v>
      </c>
      <c r="AS374" s="47">
        <f t="shared" si="304"/>
        <v>0</v>
      </c>
      <c r="AT374" s="47">
        <f t="shared" si="305"/>
        <v>0</v>
      </c>
      <c r="AU374" s="47">
        <f t="shared" si="306"/>
        <v>5.1749999999999998</v>
      </c>
      <c r="AV374" s="47">
        <f t="shared" si="307"/>
        <v>18.45</v>
      </c>
      <c r="AW374" s="47">
        <f t="shared" si="308"/>
        <v>0</v>
      </c>
      <c r="AX374" s="47">
        <f t="shared" si="309"/>
        <v>0</v>
      </c>
      <c r="AY374" s="47">
        <f t="shared" si="310"/>
        <v>3.78</v>
      </c>
      <c r="AZ374" s="47">
        <f t="shared" si="311"/>
        <v>0</v>
      </c>
      <c r="BA374" s="47">
        <f t="shared" si="312"/>
        <v>0</v>
      </c>
      <c r="BB374" s="47">
        <f t="shared" si="313"/>
        <v>0</v>
      </c>
      <c r="BC374" s="47">
        <f t="shared" si="314"/>
        <v>1.71</v>
      </c>
      <c r="BD374" s="47">
        <f t="shared" si="315"/>
        <v>0</v>
      </c>
      <c r="BE374" s="47">
        <f t="shared" si="316"/>
        <v>0</v>
      </c>
      <c r="BF374" s="47">
        <f t="shared" si="317"/>
        <v>0.20925000000000002</v>
      </c>
      <c r="BG374" s="47">
        <f t="shared" si="318"/>
        <v>1.485E-2</v>
      </c>
      <c r="BH374" s="47">
        <f t="shared" si="319"/>
        <v>0.495</v>
      </c>
      <c r="BI374" s="47">
        <v>0</v>
      </c>
      <c r="BJ374" s="47">
        <f t="shared" si="320"/>
        <v>4.3650000000000002</v>
      </c>
      <c r="BK374" s="22"/>
      <c r="BL374" s="47">
        <f t="shared" si="299"/>
        <v>1.3725000000000001</v>
      </c>
      <c r="BM374" s="47">
        <v>0.51</v>
      </c>
      <c r="BN374" s="47">
        <f t="shared" si="289"/>
        <v>2.2949999999999999</v>
      </c>
      <c r="BO374" s="47">
        <v>6.5</v>
      </c>
      <c r="BP374" s="47">
        <f t="shared" si="333"/>
        <v>3.78</v>
      </c>
      <c r="BQ374" s="47">
        <f t="shared" si="337"/>
        <v>0.17904195500000003</v>
      </c>
      <c r="BR374" s="47">
        <v>0.56000000000000005</v>
      </c>
      <c r="BS374" s="47">
        <v>8.6</v>
      </c>
      <c r="BT374" s="47">
        <f t="shared" si="326"/>
        <v>0</v>
      </c>
      <c r="BU374" s="47">
        <f t="shared" si="346"/>
        <v>18.45</v>
      </c>
      <c r="BV374" s="47">
        <f t="shared" si="335"/>
        <v>0.495</v>
      </c>
      <c r="BW374" s="47">
        <f t="shared" si="327"/>
        <v>1.71</v>
      </c>
      <c r="BX374" s="47">
        <f t="shared" si="334"/>
        <v>5.1749999999999998</v>
      </c>
      <c r="BY374" s="47">
        <f t="shared" si="321"/>
        <v>0</v>
      </c>
      <c r="BZ374" s="47">
        <f t="shared" si="339"/>
        <v>4.3650000000000002</v>
      </c>
      <c r="CA374" s="47">
        <v>5.0999999999999996</v>
      </c>
      <c r="CB374" s="47">
        <f t="shared" si="322"/>
        <v>8.6</v>
      </c>
      <c r="CC374" s="47">
        <f>BG374</f>
        <v>1.485E-2</v>
      </c>
      <c r="CD374" s="47">
        <v>1.7999999999999999E-2</v>
      </c>
      <c r="CE374" s="47">
        <v>1.2E-2</v>
      </c>
      <c r="CF374" s="47">
        <f t="shared" si="324"/>
        <v>0.20925000000000002</v>
      </c>
      <c r="CG374" s="47">
        <f t="shared" si="343"/>
        <v>3.5928143712574854</v>
      </c>
      <c r="CH374" s="47">
        <f t="shared" si="325"/>
        <v>1.681005207154177</v>
      </c>
      <c r="CI374" s="47">
        <v>0.84</v>
      </c>
      <c r="CJ374" s="46"/>
      <c r="CK374" s="47">
        <f t="shared" si="329"/>
        <v>1.3924004986741882</v>
      </c>
      <c r="CL374" s="46"/>
      <c r="CM374" s="46">
        <f t="shared" si="330"/>
        <v>0.30942233303870847</v>
      </c>
      <c r="CN374" s="22"/>
    </row>
    <row r="375" spans="1:92">
      <c r="A375" s="42">
        <v>1679</v>
      </c>
      <c r="B375" s="22"/>
      <c r="C375" s="34">
        <v>18.66</v>
      </c>
      <c r="D375" s="34">
        <v>29</v>
      </c>
      <c r="E375" s="47">
        <f t="shared" si="344"/>
        <v>16.571428571428573</v>
      </c>
      <c r="F375" s="34">
        <v>12.66</v>
      </c>
      <c r="G375" s="34">
        <v>9.33</v>
      </c>
      <c r="H375" s="34">
        <v>8</v>
      </c>
      <c r="I375" s="34">
        <v>0.51</v>
      </c>
      <c r="J375" s="34">
        <v>0.59</v>
      </c>
      <c r="K375" s="22"/>
      <c r="L375" s="22"/>
      <c r="M375" s="22"/>
      <c r="N375" s="34">
        <v>1.1499999999999999</v>
      </c>
      <c r="O375" s="34">
        <v>4.0999999999999996</v>
      </c>
      <c r="P375" s="22"/>
      <c r="Q375" s="22"/>
      <c r="R375" s="22"/>
      <c r="S375" s="22"/>
      <c r="T375" s="22"/>
      <c r="U375" s="22"/>
      <c r="V375" s="34">
        <v>0.38</v>
      </c>
      <c r="W375" s="34">
        <v>4.75</v>
      </c>
      <c r="X375" s="34">
        <v>3.5</v>
      </c>
      <c r="Y375" s="22"/>
      <c r="Z375" s="22"/>
      <c r="AA375" s="34">
        <v>0.11</v>
      </c>
      <c r="AB375" s="22"/>
      <c r="AC375" s="34">
        <v>8.75</v>
      </c>
      <c r="AD375" s="22"/>
      <c r="AE375" s="34">
        <v>0.97</v>
      </c>
      <c r="AF375" s="34"/>
      <c r="AG375" s="47">
        <f t="shared" si="297"/>
        <v>0.8397</v>
      </c>
      <c r="AH375" s="47">
        <f t="shared" si="287"/>
        <v>0.56969999999999998</v>
      </c>
      <c r="AI375" s="47">
        <f t="shared" si="288"/>
        <v>0.41985</v>
      </c>
      <c r="AJ375" s="47">
        <f t="shared" si="300"/>
        <v>0.36</v>
      </c>
      <c r="AK375" s="47">
        <f t="shared" si="298"/>
        <v>1.3049999999999999</v>
      </c>
      <c r="AL375" s="47">
        <f t="shared" si="345"/>
        <v>0.74571428571428588</v>
      </c>
      <c r="AM375" s="47">
        <f t="shared" si="338"/>
        <v>0</v>
      </c>
      <c r="AN375" s="47">
        <f t="shared" si="338"/>
        <v>39.375</v>
      </c>
      <c r="AO375" s="47">
        <f t="shared" si="338"/>
        <v>0</v>
      </c>
      <c r="AP375" s="47">
        <f t="shared" si="301"/>
        <v>2.2949999999999999</v>
      </c>
      <c r="AQ375" s="47">
        <f t="shared" si="302"/>
        <v>2.6549999999999998</v>
      </c>
      <c r="AR375" s="47">
        <f t="shared" si="303"/>
        <v>0</v>
      </c>
      <c r="AS375" s="47">
        <f t="shared" si="304"/>
        <v>0</v>
      </c>
      <c r="AT375" s="47">
        <f t="shared" si="305"/>
        <v>0</v>
      </c>
      <c r="AU375" s="47">
        <f t="shared" si="306"/>
        <v>5.1749999999999998</v>
      </c>
      <c r="AV375" s="47">
        <f t="shared" si="307"/>
        <v>18.45</v>
      </c>
      <c r="AW375" s="47">
        <f t="shared" si="308"/>
        <v>0</v>
      </c>
      <c r="AX375" s="47">
        <f t="shared" si="309"/>
        <v>0</v>
      </c>
      <c r="AY375" s="47">
        <f t="shared" si="310"/>
        <v>3.78</v>
      </c>
      <c r="AZ375" s="47">
        <f t="shared" si="311"/>
        <v>0</v>
      </c>
      <c r="BA375" s="47">
        <f t="shared" si="312"/>
        <v>0</v>
      </c>
      <c r="BB375" s="47">
        <f t="shared" si="313"/>
        <v>0</v>
      </c>
      <c r="BC375" s="47">
        <f t="shared" si="314"/>
        <v>1.71</v>
      </c>
      <c r="BD375" s="47">
        <f t="shared" si="315"/>
        <v>21.375</v>
      </c>
      <c r="BE375" s="47">
        <f t="shared" si="316"/>
        <v>15.75</v>
      </c>
      <c r="BF375" s="47">
        <f t="shared" si="317"/>
        <v>0</v>
      </c>
      <c r="BG375" s="47">
        <f t="shared" si="318"/>
        <v>0</v>
      </c>
      <c r="BH375" s="47">
        <f t="shared" si="319"/>
        <v>0.495</v>
      </c>
      <c r="BI375" s="47">
        <v>0</v>
      </c>
      <c r="BJ375" s="47">
        <f t="shared" si="320"/>
        <v>4.3650000000000002</v>
      </c>
      <c r="BK375" s="22"/>
      <c r="BL375" s="47">
        <f t="shared" si="299"/>
        <v>1.3049999999999999</v>
      </c>
      <c r="BM375" s="47">
        <v>0.51</v>
      </c>
      <c r="BN375" s="47">
        <f t="shared" si="289"/>
        <v>2.2949999999999999</v>
      </c>
      <c r="BO375" s="47">
        <v>6.5</v>
      </c>
      <c r="BP375" s="47">
        <f t="shared" si="333"/>
        <v>3.78</v>
      </c>
      <c r="BQ375" s="47">
        <f t="shared" si="337"/>
        <v>0.18046453600000001</v>
      </c>
      <c r="BR375" s="47">
        <v>0.56000000000000005</v>
      </c>
      <c r="BS375" s="47">
        <v>8.6</v>
      </c>
      <c r="BT375" s="47">
        <f t="shared" si="326"/>
        <v>0</v>
      </c>
      <c r="BU375" s="47">
        <f t="shared" si="346"/>
        <v>18.45</v>
      </c>
      <c r="BV375" s="47">
        <f t="shared" si="335"/>
        <v>0.495</v>
      </c>
      <c r="BW375" s="47">
        <f t="shared" si="327"/>
        <v>1.71</v>
      </c>
      <c r="BX375" s="47">
        <f t="shared" si="334"/>
        <v>5.1749999999999998</v>
      </c>
      <c r="BY375" s="47">
        <f t="shared" si="321"/>
        <v>0</v>
      </c>
      <c r="BZ375" s="47">
        <f t="shared" si="339"/>
        <v>4.3650000000000002</v>
      </c>
      <c r="CA375" s="47">
        <v>5.0999999999999996</v>
      </c>
      <c r="CB375" s="47">
        <f t="shared" si="322"/>
        <v>8.6</v>
      </c>
      <c r="CC375" s="47">
        <v>1.4999999999999999E-2</v>
      </c>
      <c r="CD375" s="47">
        <f>BD375/1000</f>
        <v>2.1375000000000002E-2</v>
      </c>
      <c r="CE375" s="47">
        <f>BE375/1000</f>
        <v>1.575E-2</v>
      </c>
      <c r="CF375" s="47">
        <f t="shared" si="324"/>
        <v>0</v>
      </c>
      <c r="CG375" s="47">
        <f t="shared" si="343"/>
        <v>4.7155688622754495</v>
      </c>
      <c r="CH375" s="47">
        <f t="shared" si="325"/>
        <v>1.6979850577314921</v>
      </c>
      <c r="CI375" s="47">
        <v>0.84</v>
      </c>
      <c r="CJ375" s="46"/>
      <c r="CK375" s="47">
        <f t="shared" si="329"/>
        <v>1.3764996240071983</v>
      </c>
      <c r="CL375" s="46"/>
      <c r="CM375" s="46">
        <f t="shared" si="330"/>
        <v>0.30588880533493296</v>
      </c>
      <c r="CN375" s="22"/>
    </row>
    <row r="376" spans="1:92">
      <c r="A376" s="42">
        <v>1680</v>
      </c>
      <c r="B376" s="22"/>
      <c r="C376" s="34">
        <v>17</v>
      </c>
      <c r="D376" s="34">
        <v>27.5</v>
      </c>
      <c r="E376" s="47">
        <f t="shared" si="344"/>
        <v>15.714285714285714</v>
      </c>
      <c r="F376" s="34">
        <v>12.33</v>
      </c>
      <c r="G376" s="34">
        <v>9</v>
      </c>
      <c r="H376" s="34">
        <v>7.71</v>
      </c>
      <c r="I376" s="34">
        <v>0.51</v>
      </c>
      <c r="J376" s="34">
        <v>0.59</v>
      </c>
      <c r="K376" s="22"/>
      <c r="L376" s="22"/>
      <c r="M376" s="22"/>
      <c r="N376" s="34">
        <v>1.1499999999999999</v>
      </c>
      <c r="O376" s="34">
        <v>4.0999999999999996</v>
      </c>
      <c r="P376" s="22"/>
      <c r="Q376" s="22"/>
      <c r="R376" s="22"/>
      <c r="S376" s="22"/>
      <c r="T376" s="22"/>
      <c r="U376" s="22"/>
      <c r="V376" s="34">
        <v>0.38</v>
      </c>
      <c r="W376" s="34">
        <v>4.37</v>
      </c>
      <c r="X376" s="22"/>
      <c r="Y376" s="34">
        <v>4.6500000000000004</v>
      </c>
      <c r="Z376" s="22"/>
      <c r="AA376" s="34">
        <v>0.11</v>
      </c>
      <c r="AB376" s="22"/>
      <c r="AC376" s="34">
        <v>8.75</v>
      </c>
      <c r="AD376" s="22"/>
      <c r="AE376" s="34">
        <v>0.97</v>
      </c>
      <c r="AF376" s="34"/>
      <c r="AG376" s="47">
        <f t="shared" si="297"/>
        <v>0.76500000000000001</v>
      </c>
      <c r="AH376" s="47">
        <f t="shared" si="287"/>
        <v>0.55484999999999995</v>
      </c>
      <c r="AI376" s="47">
        <f t="shared" si="288"/>
        <v>0.40500000000000003</v>
      </c>
      <c r="AJ376" s="47">
        <f t="shared" si="300"/>
        <v>0.34694999999999998</v>
      </c>
      <c r="AK376" s="47">
        <f t="shared" si="298"/>
        <v>1.2375</v>
      </c>
      <c r="AL376" s="47">
        <f t="shared" si="345"/>
        <v>0.70714285714285707</v>
      </c>
      <c r="AM376" s="47">
        <f t="shared" si="338"/>
        <v>0</v>
      </c>
      <c r="AN376" s="47">
        <f t="shared" si="338"/>
        <v>39.375</v>
      </c>
      <c r="AO376" s="47">
        <f t="shared" si="338"/>
        <v>0</v>
      </c>
      <c r="AP376" s="47">
        <f t="shared" si="301"/>
        <v>2.2949999999999999</v>
      </c>
      <c r="AQ376" s="47">
        <f t="shared" si="302"/>
        <v>2.6549999999999998</v>
      </c>
      <c r="AR376" s="47">
        <f t="shared" si="303"/>
        <v>0</v>
      </c>
      <c r="AS376" s="47">
        <f t="shared" si="304"/>
        <v>0</v>
      </c>
      <c r="AT376" s="47">
        <f t="shared" si="305"/>
        <v>0</v>
      </c>
      <c r="AU376" s="47">
        <f t="shared" si="306"/>
        <v>5.1749999999999998</v>
      </c>
      <c r="AV376" s="47">
        <f t="shared" si="307"/>
        <v>18.45</v>
      </c>
      <c r="AW376" s="47">
        <f t="shared" si="308"/>
        <v>0</v>
      </c>
      <c r="AX376" s="47">
        <f t="shared" si="309"/>
        <v>0</v>
      </c>
      <c r="AY376" s="47">
        <f t="shared" si="310"/>
        <v>3.78</v>
      </c>
      <c r="AZ376" s="47">
        <f t="shared" si="311"/>
        <v>0</v>
      </c>
      <c r="BA376" s="47">
        <f t="shared" si="312"/>
        <v>0</v>
      </c>
      <c r="BB376" s="47">
        <f t="shared" si="313"/>
        <v>0</v>
      </c>
      <c r="BC376" s="47">
        <f t="shared" si="314"/>
        <v>1.71</v>
      </c>
      <c r="BD376" s="47">
        <f t="shared" si="315"/>
        <v>19.664999999999999</v>
      </c>
      <c r="BE376" s="47">
        <f t="shared" si="316"/>
        <v>0</v>
      </c>
      <c r="BF376" s="47">
        <f t="shared" si="317"/>
        <v>0.20925000000000002</v>
      </c>
      <c r="BG376" s="47">
        <f t="shared" si="318"/>
        <v>0</v>
      </c>
      <c r="BH376" s="47">
        <f t="shared" si="319"/>
        <v>0.495</v>
      </c>
      <c r="BI376" s="47">
        <v>0</v>
      </c>
      <c r="BJ376" s="47">
        <f t="shared" si="320"/>
        <v>4.3650000000000002</v>
      </c>
      <c r="BK376" s="22"/>
      <c r="BL376" s="47">
        <f t="shared" si="299"/>
        <v>1.2375</v>
      </c>
      <c r="BM376" s="47">
        <v>0.51</v>
      </c>
      <c r="BN376" s="47">
        <f t="shared" si="289"/>
        <v>2.2949999999999999</v>
      </c>
      <c r="BO376" s="47">
        <v>6.5</v>
      </c>
      <c r="BP376" s="47">
        <f t="shared" si="333"/>
        <v>3.78</v>
      </c>
      <c r="BQ376" s="47">
        <f t="shared" si="337"/>
        <v>0.18188711700000001</v>
      </c>
      <c r="BR376" s="47">
        <v>0.56000000000000005</v>
      </c>
      <c r="BS376" s="47">
        <v>8.6</v>
      </c>
      <c r="BT376" s="47">
        <f t="shared" si="326"/>
        <v>0</v>
      </c>
      <c r="BU376" s="47">
        <f t="shared" si="346"/>
        <v>18.45</v>
      </c>
      <c r="BV376" s="47">
        <f t="shared" si="335"/>
        <v>0.495</v>
      </c>
      <c r="BW376" s="47">
        <f t="shared" si="327"/>
        <v>1.71</v>
      </c>
      <c r="BX376" s="47">
        <f t="shared" si="334"/>
        <v>5.1749999999999998</v>
      </c>
      <c r="BY376" s="47">
        <f t="shared" si="321"/>
        <v>0</v>
      </c>
      <c r="BZ376" s="47">
        <f t="shared" si="339"/>
        <v>4.3650000000000002</v>
      </c>
      <c r="CA376" s="47">
        <v>5.0999999999999996</v>
      </c>
      <c r="CB376" s="47">
        <f t="shared" si="322"/>
        <v>8.6</v>
      </c>
      <c r="CC376" s="47">
        <v>1.4999999999999999E-2</v>
      </c>
      <c r="CD376" s="47">
        <f>BD376/1000</f>
        <v>1.9664999999999998E-2</v>
      </c>
      <c r="CE376" s="47">
        <v>1.2999999999999999E-2</v>
      </c>
      <c r="CF376" s="47">
        <f t="shared" si="324"/>
        <v>0.20925000000000002</v>
      </c>
      <c r="CG376" s="47">
        <f t="shared" si="343"/>
        <v>3.8922155688622757</v>
      </c>
      <c r="CH376" s="47">
        <f t="shared" si="325"/>
        <v>1.6979850577314921</v>
      </c>
      <c r="CI376" s="47">
        <v>0.84</v>
      </c>
      <c r="CJ376" s="46"/>
      <c r="CK376" s="47">
        <f t="shared" si="329"/>
        <v>1.3371459467819637</v>
      </c>
      <c r="CL376" s="46"/>
      <c r="CM376" s="46">
        <f t="shared" si="330"/>
        <v>0.29714354372932528</v>
      </c>
      <c r="CN376" s="22"/>
    </row>
    <row r="377" spans="1:92">
      <c r="A377" s="42">
        <v>1681</v>
      </c>
      <c r="B377" s="22"/>
      <c r="C377" s="34">
        <v>16.329999999999998</v>
      </c>
      <c r="D377" s="34">
        <v>26</v>
      </c>
      <c r="E377" s="47">
        <f t="shared" si="344"/>
        <v>14.857142857142858</v>
      </c>
      <c r="F377" s="34">
        <v>11.66</v>
      </c>
      <c r="G377" s="34">
        <v>10</v>
      </c>
      <c r="H377" s="34">
        <v>7.43</v>
      </c>
      <c r="I377" s="34">
        <v>0.51</v>
      </c>
      <c r="J377" s="34">
        <v>0.59</v>
      </c>
      <c r="K377" s="22"/>
      <c r="L377" s="22"/>
      <c r="M377" s="22"/>
      <c r="N377" s="34">
        <v>1.1499999999999999</v>
      </c>
      <c r="O377" s="34">
        <v>4.0999999999999996</v>
      </c>
      <c r="P377" s="22"/>
      <c r="Q377" s="22"/>
      <c r="R377" s="22"/>
      <c r="S377" s="22"/>
      <c r="T377" s="22"/>
      <c r="U377" s="22"/>
      <c r="V377" s="34">
        <v>0.38</v>
      </c>
      <c r="W377" s="34">
        <v>3.24</v>
      </c>
      <c r="X377" s="34">
        <v>2.7</v>
      </c>
      <c r="Y377" s="34">
        <v>5.01</v>
      </c>
      <c r="Z377" s="34">
        <v>0.41</v>
      </c>
      <c r="AA377" s="34">
        <v>0.11</v>
      </c>
      <c r="AB377" s="22"/>
      <c r="AC377" s="34">
        <v>8.75</v>
      </c>
      <c r="AD377" s="22"/>
      <c r="AE377" s="34">
        <v>0.97</v>
      </c>
      <c r="AF377" s="34"/>
      <c r="AG377" s="47">
        <f t="shared" si="297"/>
        <v>0.73484999999999989</v>
      </c>
      <c r="AH377" s="47">
        <f t="shared" si="287"/>
        <v>0.52469999999999994</v>
      </c>
      <c r="AI377" s="47">
        <f t="shared" si="288"/>
        <v>0.45</v>
      </c>
      <c r="AJ377" s="47">
        <f t="shared" si="300"/>
        <v>0.33435000000000004</v>
      </c>
      <c r="AK377" s="47">
        <f t="shared" si="298"/>
        <v>1.17</v>
      </c>
      <c r="AL377" s="47">
        <f t="shared" si="345"/>
        <v>0.66857142857142859</v>
      </c>
      <c r="AM377" s="47">
        <f t="shared" si="338"/>
        <v>0</v>
      </c>
      <c r="AN377" s="47">
        <f t="shared" si="338"/>
        <v>39.375</v>
      </c>
      <c r="AO377" s="47">
        <f t="shared" si="338"/>
        <v>0</v>
      </c>
      <c r="AP377" s="47">
        <f t="shared" si="301"/>
        <v>2.2949999999999999</v>
      </c>
      <c r="AQ377" s="47">
        <f t="shared" si="302"/>
        <v>2.6549999999999998</v>
      </c>
      <c r="AR377" s="47">
        <f t="shared" si="303"/>
        <v>0</v>
      </c>
      <c r="AS377" s="47">
        <f t="shared" si="304"/>
        <v>0</v>
      </c>
      <c r="AT377" s="47">
        <f t="shared" si="305"/>
        <v>0</v>
      </c>
      <c r="AU377" s="47">
        <f t="shared" si="306"/>
        <v>5.1749999999999998</v>
      </c>
      <c r="AV377" s="47">
        <f t="shared" si="307"/>
        <v>18.45</v>
      </c>
      <c r="AW377" s="47">
        <f t="shared" si="308"/>
        <v>0</v>
      </c>
      <c r="AX377" s="47">
        <f t="shared" si="309"/>
        <v>0</v>
      </c>
      <c r="AY377" s="47">
        <f t="shared" si="310"/>
        <v>3.78</v>
      </c>
      <c r="AZ377" s="47">
        <f t="shared" si="311"/>
        <v>0</v>
      </c>
      <c r="BA377" s="47">
        <f t="shared" si="312"/>
        <v>0</v>
      </c>
      <c r="BB377" s="47">
        <f t="shared" si="313"/>
        <v>0</v>
      </c>
      <c r="BC377" s="47">
        <f t="shared" si="314"/>
        <v>1.71</v>
      </c>
      <c r="BD377" s="47">
        <f t="shared" si="315"/>
        <v>14.580000000000002</v>
      </c>
      <c r="BE377" s="47">
        <f t="shared" si="316"/>
        <v>12.15</v>
      </c>
      <c r="BF377" s="47">
        <f t="shared" si="317"/>
        <v>0.22544999999999998</v>
      </c>
      <c r="BG377" s="47">
        <f t="shared" si="318"/>
        <v>1.8450000000000001E-2</v>
      </c>
      <c r="BH377" s="47">
        <f t="shared" si="319"/>
        <v>0.495</v>
      </c>
      <c r="BI377" s="47">
        <v>0</v>
      </c>
      <c r="BJ377" s="47">
        <f t="shared" si="320"/>
        <v>4.3650000000000002</v>
      </c>
      <c r="BK377" s="22"/>
      <c r="BL377" s="47">
        <f t="shared" si="299"/>
        <v>1.17</v>
      </c>
      <c r="BM377" s="47">
        <v>0.51</v>
      </c>
      <c r="BN377" s="47">
        <f t="shared" si="289"/>
        <v>2.2949999999999999</v>
      </c>
      <c r="BO377" s="47">
        <v>6.5</v>
      </c>
      <c r="BP377" s="47">
        <f t="shared" si="333"/>
        <v>3.78</v>
      </c>
      <c r="BQ377" s="47">
        <f t="shared" si="337"/>
        <v>0.18330969800000002</v>
      </c>
      <c r="BR377" s="47">
        <v>0.56000000000000005</v>
      </c>
      <c r="BS377" s="47">
        <v>8.6</v>
      </c>
      <c r="BT377" s="47">
        <f t="shared" si="326"/>
        <v>0</v>
      </c>
      <c r="BU377" s="47">
        <f t="shared" si="346"/>
        <v>18.45</v>
      </c>
      <c r="BV377" s="47">
        <f t="shared" si="335"/>
        <v>0.495</v>
      </c>
      <c r="BW377" s="47">
        <f t="shared" si="327"/>
        <v>1.71</v>
      </c>
      <c r="BX377" s="47">
        <f t="shared" si="334"/>
        <v>5.1749999999999998</v>
      </c>
      <c r="BY377" s="47">
        <f t="shared" si="321"/>
        <v>0</v>
      </c>
      <c r="BZ377" s="47">
        <f t="shared" si="339"/>
        <v>4.3650000000000002</v>
      </c>
      <c r="CA377" s="47">
        <v>5.0999999999999996</v>
      </c>
      <c r="CB377" s="47">
        <f t="shared" si="322"/>
        <v>8.6</v>
      </c>
      <c r="CC377" s="47">
        <f>BG377</f>
        <v>1.8450000000000001E-2</v>
      </c>
      <c r="CD377" s="47">
        <f>BD377/1000</f>
        <v>1.4580000000000003E-2</v>
      </c>
      <c r="CE377" s="47">
        <f>BE377/1000</f>
        <v>1.2150000000000001E-2</v>
      </c>
      <c r="CF377" s="47">
        <f t="shared" si="324"/>
        <v>0.22544999999999998</v>
      </c>
      <c r="CG377" s="47">
        <f t="shared" si="343"/>
        <v>3.6377245508982039</v>
      </c>
      <c r="CH377" s="47">
        <f t="shared" si="325"/>
        <v>2.0885216210097357</v>
      </c>
      <c r="CI377" s="47">
        <v>0.84</v>
      </c>
      <c r="CJ377" s="46"/>
      <c r="CK377" s="47">
        <f t="shared" si="329"/>
        <v>1.3046477041506774</v>
      </c>
      <c r="CL377" s="46"/>
      <c r="CM377" s="46">
        <f t="shared" si="330"/>
        <v>0.28992171203348388</v>
      </c>
      <c r="CN377" s="22"/>
    </row>
    <row r="378" spans="1:92">
      <c r="A378" s="42">
        <v>1682</v>
      </c>
      <c r="B378" s="22"/>
      <c r="C378" s="34">
        <v>8.9</v>
      </c>
      <c r="D378" s="34">
        <v>11</v>
      </c>
      <c r="E378" s="47">
        <f t="shared" si="344"/>
        <v>6.2857142857142856</v>
      </c>
      <c r="F378" s="34">
        <v>6.03</v>
      </c>
      <c r="G378" s="34">
        <v>5.45</v>
      </c>
      <c r="H378" s="34">
        <v>4.46</v>
      </c>
      <c r="I378" s="34">
        <v>0.51</v>
      </c>
      <c r="J378" s="34">
        <v>0.59</v>
      </c>
      <c r="K378" s="22"/>
      <c r="L378" s="22"/>
      <c r="M378" s="22"/>
      <c r="N378" s="34">
        <v>1.1499999999999999</v>
      </c>
      <c r="O378" s="34">
        <v>4.0999999999999996</v>
      </c>
      <c r="P378" s="22"/>
      <c r="Q378" s="22"/>
      <c r="R378" s="22"/>
      <c r="S378" s="22"/>
      <c r="T378" s="34">
        <v>4.2</v>
      </c>
      <c r="U378" s="34">
        <v>1.26</v>
      </c>
      <c r="V378" s="34">
        <v>0.38</v>
      </c>
      <c r="W378" s="22"/>
      <c r="X378" s="34">
        <v>2.92</v>
      </c>
      <c r="Y378" s="34">
        <v>2.84</v>
      </c>
      <c r="Z378" s="34">
        <v>0.53</v>
      </c>
      <c r="AA378" s="34">
        <v>0.11</v>
      </c>
      <c r="AB378" s="22"/>
      <c r="AC378" s="34">
        <v>8.75</v>
      </c>
      <c r="AD378" s="22"/>
      <c r="AE378" s="34">
        <v>0.97</v>
      </c>
      <c r="AF378" s="34"/>
      <c r="AG378" s="47">
        <f t="shared" si="297"/>
        <v>0.40050000000000002</v>
      </c>
      <c r="AH378" s="47">
        <f t="shared" ref="AH378:AH441" si="347">4.5*F378/100</f>
        <v>0.27135000000000004</v>
      </c>
      <c r="AI378" s="47">
        <f t="shared" ref="AI378:AI441" si="348">4.5*G378/100</f>
        <v>0.24525000000000002</v>
      </c>
      <c r="AJ378" s="47">
        <f t="shared" si="300"/>
        <v>0.20069999999999999</v>
      </c>
      <c r="AK378" s="47">
        <f t="shared" si="298"/>
        <v>0.495</v>
      </c>
      <c r="AL378" s="47">
        <f t="shared" si="345"/>
        <v>0.28285714285714286</v>
      </c>
      <c r="AM378" s="47">
        <f t="shared" si="338"/>
        <v>0</v>
      </c>
      <c r="AN378" s="47">
        <f t="shared" si="338"/>
        <v>39.375</v>
      </c>
      <c r="AO378" s="47">
        <f t="shared" si="338"/>
        <v>0</v>
      </c>
      <c r="AP378" s="47">
        <f t="shared" si="301"/>
        <v>2.2949999999999999</v>
      </c>
      <c r="AQ378" s="47">
        <f t="shared" si="302"/>
        <v>2.6549999999999998</v>
      </c>
      <c r="AR378" s="47">
        <f t="shared" si="303"/>
        <v>0</v>
      </c>
      <c r="AS378" s="47">
        <f t="shared" si="304"/>
        <v>0</v>
      </c>
      <c r="AT378" s="47">
        <f t="shared" si="305"/>
        <v>0</v>
      </c>
      <c r="AU378" s="47">
        <f t="shared" si="306"/>
        <v>5.1749999999999998</v>
      </c>
      <c r="AV378" s="47">
        <f t="shared" si="307"/>
        <v>18.45</v>
      </c>
      <c r="AW378" s="47">
        <f t="shared" si="308"/>
        <v>0</v>
      </c>
      <c r="AX378" s="47">
        <f t="shared" si="309"/>
        <v>0</v>
      </c>
      <c r="AY378" s="47">
        <f t="shared" si="310"/>
        <v>3.78</v>
      </c>
      <c r="AZ378" s="47">
        <f t="shared" si="311"/>
        <v>0</v>
      </c>
      <c r="BA378" s="47">
        <f t="shared" si="312"/>
        <v>0.18900000000000003</v>
      </c>
      <c r="BB378" s="47">
        <f t="shared" si="313"/>
        <v>5.67</v>
      </c>
      <c r="BC378" s="47">
        <f t="shared" si="314"/>
        <v>1.71</v>
      </c>
      <c r="BD378" s="47">
        <f t="shared" si="315"/>
        <v>0</v>
      </c>
      <c r="BE378" s="47">
        <f t="shared" si="316"/>
        <v>13.14</v>
      </c>
      <c r="BF378" s="47">
        <f t="shared" si="317"/>
        <v>0.1278</v>
      </c>
      <c r="BG378" s="47">
        <f t="shared" si="318"/>
        <v>2.3850000000000003E-2</v>
      </c>
      <c r="BH378" s="47">
        <f t="shared" si="319"/>
        <v>0.495</v>
      </c>
      <c r="BI378" s="47">
        <v>0</v>
      </c>
      <c r="BJ378" s="47">
        <f t="shared" si="320"/>
        <v>4.3650000000000002</v>
      </c>
      <c r="BK378" s="22"/>
      <c r="BL378" s="47">
        <f t="shared" si="299"/>
        <v>0.495</v>
      </c>
      <c r="BM378" s="47">
        <v>0.51</v>
      </c>
      <c r="BN378" s="47">
        <f t="shared" ref="BN378:BN441" si="349">AP378</f>
        <v>2.2949999999999999</v>
      </c>
      <c r="BO378" s="47">
        <f>BB378</f>
        <v>5.67</v>
      </c>
      <c r="BP378" s="47">
        <f t="shared" si="333"/>
        <v>3.78</v>
      </c>
      <c r="BQ378" s="47">
        <f>BA378</f>
        <v>0.18900000000000003</v>
      </c>
      <c r="BR378" s="47">
        <v>0.56000000000000005</v>
      </c>
      <c r="BS378" s="47">
        <v>8.6</v>
      </c>
      <c r="BT378" s="47">
        <f t="shared" si="326"/>
        <v>0</v>
      </c>
      <c r="BU378" s="47">
        <f t="shared" si="346"/>
        <v>18.45</v>
      </c>
      <c r="BV378" s="47">
        <f t="shared" si="335"/>
        <v>0.495</v>
      </c>
      <c r="BW378" s="47">
        <f t="shared" si="327"/>
        <v>1.71</v>
      </c>
      <c r="BX378" s="47">
        <f t="shared" si="334"/>
        <v>5.1749999999999998</v>
      </c>
      <c r="BY378" s="47">
        <f t="shared" si="321"/>
        <v>0</v>
      </c>
      <c r="BZ378" s="47">
        <f t="shared" si="339"/>
        <v>4.3650000000000002</v>
      </c>
      <c r="CA378" s="47">
        <v>5.0999999999999996</v>
      </c>
      <c r="CB378" s="47">
        <f t="shared" si="322"/>
        <v>8.6</v>
      </c>
      <c r="CC378" s="47">
        <f>BG378</f>
        <v>2.3850000000000003E-2</v>
      </c>
      <c r="CD378" s="47">
        <v>1.6E-2</v>
      </c>
      <c r="CE378" s="47">
        <f>BE378/1000</f>
        <v>1.3140000000000001E-2</v>
      </c>
      <c r="CF378" s="47">
        <f t="shared" si="324"/>
        <v>0.1278</v>
      </c>
      <c r="CG378" s="47">
        <f t="shared" si="343"/>
        <v>3.9341317365269464</v>
      </c>
      <c r="CH378" s="47">
        <f t="shared" si="325"/>
        <v>2.6997962417930723</v>
      </c>
      <c r="CI378" s="47">
        <v>0.84</v>
      </c>
      <c r="CJ378" s="46"/>
      <c r="CK378" s="47">
        <f t="shared" si="329"/>
        <v>1.0024340617084007</v>
      </c>
      <c r="CL378" s="46"/>
      <c r="CM378" s="46">
        <f t="shared" si="330"/>
        <v>0.22276312482408903</v>
      </c>
      <c r="CN378" s="22"/>
    </row>
    <row r="379" spans="1:92">
      <c r="A379" s="42">
        <v>1683</v>
      </c>
      <c r="B379" s="22"/>
      <c r="C379" s="34">
        <v>7.18</v>
      </c>
      <c r="D379" s="34">
        <v>15</v>
      </c>
      <c r="E379" s="47">
        <f t="shared" si="344"/>
        <v>8.5714285714285712</v>
      </c>
      <c r="F379" s="34">
        <v>4.0199999999999996</v>
      </c>
      <c r="G379" s="34">
        <v>3.73</v>
      </c>
      <c r="H379" s="34">
        <v>3.44</v>
      </c>
      <c r="I379" s="34">
        <v>0.51</v>
      </c>
      <c r="J379" s="34">
        <v>0.59</v>
      </c>
      <c r="K379" s="22"/>
      <c r="L379" s="22"/>
      <c r="M379" s="22"/>
      <c r="N379" s="34">
        <v>1.1499999999999999</v>
      </c>
      <c r="O379" s="34">
        <v>4.0999999999999996</v>
      </c>
      <c r="P379" s="22"/>
      <c r="Q379" s="22"/>
      <c r="R379" s="22"/>
      <c r="S379" s="22"/>
      <c r="T379" s="22"/>
      <c r="U379" s="22"/>
      <c r="V379" s="34">
        <v>0.38</v>
      </c>
      <c r="W379" s="22"/>
      <c r="X379" s="22"/>
      <c r="Y379" s="34">
        <v>4.68</v>
      </c>
      <c r="Z379" s="22"/>
      <c r="AA379" s="34">
        <v>0.11</v>
      </c>
      <c r="AB379" s="22"/>
      <c r="AC379" s="34">
        <v>8.75</v>
      </c>
      <c r="AD379" s="22"/>
      <c r="AE379" s="34">
        <v>0.97</v>
      </c>
      <c r="AF379" s="34"/>
      <c r="AG379" s="47">
        <f t="shared" si="297"/>
        <v>0.3231</v>
      </c>
      <c r="AH379" s="47">
        <f t="shared" si="347"/>
        <v>0.18089999999999995</v>
      </c>
      <c r="AI379" s="47">
        <f t="shared" si="348"/>
        <v>0.16785</v>
      </c>
      <c r="AJ379" s="47">
        <f t="shared" si="300"/>
        <v>0.15479999999999999</v>
      </c>
      <c r="AK379" s="47">
        <f t="shared" si="298"/>
        <v>0.67500000000000004</v>
      </c>
      <c r="AL379" s="47">
        <f t="shared" si="345"/>
        <v>0.38571428571428568</v>
      </c>
      <c r="AM379" s="47">
        <f t="shared" si="338"/>
        <v>0</v>
      </c>
      <c r="AN379" s="47">
        <f t="shared" si="338"/>
        <v>39.375</v>
      </c>
      <c r="AO379" s="47">
        <f t="shared" si="338"/>
        <v>0</v>
      </c>
      <c r="AP379" s="47">
        <f t="shared" si="301"/>
        <v>2.2949999999999999</v>
      </c>
      <c r="AQ379" s="47">
        <f t="shared" si="302"/>
        <v>2.6549999999999998</v>
      </c>
      <c r="AR379" s="47">
        <f t="shared" si="303"/>
        <v>0</v>
      </c>
      <c r="AS379" s="47">
        <f t="shared" si="304"/>
        <v>0</v>
      </c>
      <c r="AT379" s="47">
        <f t="shared" si="305"/>
        <v>0</v>
      </c>
      <c r="AU379" s="47">
        <f t="shared" si="306"/>
        <v>5.1749999999999998</v>
      </c>
      <c r="AV379" s="47">
        <f t="shared" si="307"/>
        <v>18.45</v>
      </c>
      <c r="AW379" s="47">
        <f t="shared" si="308"/>
        <v>0</v>
      </c>
      <c r="AX379" s="47">
        <f t="shared" si="309"/>
        <v>0</v>
      </c>
      <c r="AY379" s="47">
        <f t="shared" si="310"/>
        <v>3.78</v>
      </c>
      <c r="AZ379" s="47">
        <f t="shared" si="311"/>
        <v>0</v>
      </c>
      <c r="BA379" s="47">
        <f t="shared" si="312"/>
        <v>0</v>
      </c>
      <c r="BB379" s="47">
        <f t="shared" si="313"/>
        <v>0</v>
      </c>
      <c r="BC379" s="47">
        <f t="shared" si="314"/>
        <v>1.71</v>
      </c>
      <c r="BD379" s="47">
        <f t="shared" si="315"/>
        <v>0</v>
      </c>
      <c r="BE379" s="47">
        <f t="shared" si="316"/>
        <v>0</v>
      </c>
      <c r="BF379" s="47">
        <f t="shared" si="317"/>
        <v>0.21059999999999998</v>
      </c>
      <c r="BG379" s="47">
        <f t="shared" si="318"/>
        <v>0</v>
      </c>
      <c r="BH379" s="47">
        <f t="shared" si="319"/>
        <v>0.495</v>
      </c>
      <c r="BI379" s="47">
        <v>0</v>
      </c>
      <c r="BJ379" s="47">
        <f t="shared" si="320"/>
        <v>4.3650000000000002</v>
      </c>
      <c r="BK379" s="22"/>
      <c r="BL379" s="47">
        <f t="shared" si="299"/>
        <v>0.67500000000000004</v>
      </c>
      <c r="BM379" s="47">
        <v>0.51</v>
      </c>
      <c r="BN379" s="47">
        <f t="shared" si="349"/>
        <v>2.2949999999999999</v>
      </c>
      <c r="BO379" s="47">
        <v>5.4</v>
      </c>
      <c r="BP379" s="47">
        <f t="shared" si="333"/>
        <v>3.78</v>
      </c>
      <c r="BQ379" s="47">
        <v>0.2</v>
      </c>
      <c r="BR379" s="47">
        <v>0.56000000000000005</v>
      </c>
      <c r="BS379" s="47">
        <v>8.6</v>
      </c>
      <c r="BT379" s="47">
        <f t="shared" si="326"/>
        <v>0</v>
      </c>
      <c r="BU379" s="47">
        <f t="shared" si="346"/>
        <v>18.45</v>
      </c>
      <c r="BV379" s="47">
        <f t="shared" si="335"/>
        <v>0.495</v>
      </c>
      <c r="BW379" s="47">
        <f t="shared" si="327"/>
        <v>1.71</v>
      </c>
      <c r="BX379" s="47">
        <f t="shared" si="334"/>
        <v>5.1749999999999998</v>
      </c>
      <c r="BY379" s="47">
        <f t="shared" si="321"/>
        <v>0</v>
      </c>
      <c r="BZ379" s="47">
        <f t="shared" si="339"/>
        <v>4.3650000000000002</v>
      </c>
      <c r="CA379" s="47">
        <v>5.0999999999999996</v>
      </c>
      <c r="CB379" s="47">
        <f t="shared" si="322"/>
        <v>8.6</v>
      </c>
      <c r="CC379" s="47">
        <v>0.02</v>
      </c>
      <c r="CD379" s="47">
        <v>1.6E-2</v>
      </c>
      <c r="CE379" s="47">
        <v>1.0999999999999999E-2</v>
      </c>
      <c r="CF379" s="47">
        <f t="shared" si="324"/>
        <v>0.21059999999999998</v>
      </c>
      <c r="CG379" s="47">
        <f t="shared" si="343"/>
        <v>3.2934131736526946</v>
      </c>
      <c r="CH379" s="47">
        <f t="shared" si="325"/>
        <v>2.2639800769753227</v>
      </c>
      <c r="CI379" s="47">
        <v>0.84</v>
      </c>
      <c r="CJ379" s="46"/>
      <c r="CK379" s="47">
        <f t="shared" si="329"/>
        <v>1.0716663884804856</v>
      </c>
      <c r="CL379" s="46"/>
      <c r="CM379" s="46">
        <f t="shared" si="330"/>
        <v>0.23814808632899678</v>
      </c>
      <c r="CN379" s="22"/>
    </row>
    <row r="380" spans="1:92">
      <c r="A380" s="42">
        <v>1684</v>
      </c>
      <c r="B380" s="22"/>
      <c r="C380" s="34">
        <v>6.6</v>
      </c>
      <c r="D380" s="34">
        <v>13.4</v>
      </c>
      <c r="E380" s="47">
        <f t="shared" si="344"/>
        <v>7.6571428571428575</v>
      </c>
      <c r="F380" s="34">
        <v>4.3099999999999996</v>
      </c>
      <c r="G380" s="34">
        <v>4.0199999999999996</v>
      </c>
      <c r="H380" s="34">
        <v>3.44</v>
      </c>
      <c r="I380" s="34">
        <v>0.51</v>
      </c>
      <c r="J380" s="34">
        <v>0.59</v>
      </c>
      <c r="K380" s="22"/>
      <c r="L380" s="22"/>
      <c r="M380" s="22"/>
      <c r="N380" s="34">
        <v>1.1499999999999999</v>
      </c>
      <c r="O380" s="34">
        <v>4.0999999999999996</v>
      </c>
      <c r="P380" s="22"/>
      <c r="Q380" s="22"/>
      <c r="R380" s="22"/>
      <c r="S380" s="22"/>
      <c r="T380" s="22"/>
      <c r="U380" s="22"/>
      <c r="V380" s="34">
        <v>0.38</v>
      </c>
      <c r="W380" s="22"/>
      <c r="X380" s="34">
        <v>2.38</v>
      </c>
      <c r="Y380" s="34">
        <v>4.34</v>
      </c>
      <c r="Z380" s="34">
        <v>0.34</v>
      </c>
      <c r="AA380" s="34">
        <v>0.11</v>
      </c>
      <c r="AB380" s="22"/>
      <c r="AC380" s="34">
        <v>8.75</v>
      </c>
      <c r="AD380" s="22"/>
      <c r="AE380" s="34">
        <v>0.97</v>
      </c>
      <c r="AF380" s="34"/>
      <c r="AG380" s="47">
        <f t="shared" si="297"/>
        <v>0.29699999999999999</v>
      </c>
      <c r="AH380" s="47">
        <f t="shared" si="347"/>
        <v>0.19394999999999998</v>
      </c>
      <c r="AI380" s="47">
        <f t="shared" si="348"/>
        <v>0.18089999999999995</v>
      </c>
      <c r="AJ380" s="47">
        <f t="shared" si="300"/>
        <v>0.15479999999999999</v>
      </c>
      <c r="AK380" s="47">
        <f t="shared" si="298"/>
        <v>0.60300000000000009</v>
      </c>
      <c r="AL380" s="47">
        <f t="shared" si="345"/>
        <v>0.34457142857142853</v>
      </c>
      <c r="AM380" s="47">
        <f t="shared" si="338"/>
        <v>0</v>
      </c>
      <c r="AN380" s="47">
        <f t="shared" si="338"/>
        <v>39.375</v>
      </c>
      <c r="AO380" s="47">
        <f t="shared" si="338"/>
        <v>0</v>
      </c>
      <c r="AP380" s="47">
        <f t="shared" si="301"/>
        <v>2.2949999999999999</v>
      </c>
      <c r="AQ380" s="47">
        <f t="shared" si="302"/>
        <v>2.6549999999999998</v>
      </c>
      <c r="AR380" s="47">
        <f t="shared" si="303"/>
        <v>0</v>
      </c>
      <c r="AS380" s="47">
        <f t="shared" si="304"/>
        <v>0</v>
      </c>
      <c r="AT380" s="47">
        <f t="shared" si="305"/>
        <v>0</v>
      </c>
      <c r="AU380" s="47">
        <f t="shared" si="306"/>
        <v>5.1749999999999998</v>
      </c>
      <c r="AV380" s="47">
        <f t="shared" si="307"/>
        <v>18.45</v>
      </c>
      <c r="AW380" s="47">
        <f t="shared" si="308"/>
        <v>0</v>
      </c>
      <c r="AX380" s="47">
        <f t="shared" si="309"/>
        <v>0</v>
      </c>
      <c r="AY380" s="47">
        <f t="shared" si="310"/>
        <v>3.78</v>
      </c>
      <c r="AZ380" s="47">
        <f t="shared" si="311"/>
        <v>0</v>
      </c>
      <c r="BA380" s="47">
        <f t="shared" si="312"/>
        <v>0</v>
      </c>
      <c r="BB380" s="47">
        <f t="shared" si="313"/>
        <v>0</v>
      </c>
      <c r="BC380" s="47">
        <f t="shared" si="314"/>
        <v>1.71</v>
      </c>
      <c r="BD380" s="47">
        <f t="shared" si="315"/>
        <v>0</v>
      </c>
      <c r="BE380" s="47">
        <f t="shared" si="316"/>
        <v>10.709999999999999</v>
      </c>
      <c r="BF380" s="47">
        <f t="shared" si="317"/>
        <v>0.1953</v>
      </c>
      <c r="BG380" s="47">
        <f t="shared" si="318"/>
        <v>1.5300000000000001E-2</v>
      </c>
      <c r="BH380" s="47">
        <f t="shared" si="319"/>
        <v>0.495</v>
      </c>
      <c r="BI380" s="47">
        <v>0</v>
      </c>
      <c r="BJ380" s="47">
        <f t="shared" si="320"/>
        <v>4.3650000000000002</v>
      </c>
      <c r="BK380" s="22"/>
      <c r="BL380" s="47">
        <f t="shared" si="299"/>
        <v>0.60300000000000009</v>
      </c>
      <c r="BM380" s="47">
        <v>0.51</v>
      </c>
      <c r="BN380" s="47">
        <f t="shared" si="349"/>
        <v>2.2949999999999999</v>
      </c>
      <c r="BO380" s="47">
        <v>5.4</v>
      </c>
      <c r="BP380" s="47">
        <f t="shared" si="333"/>
        <v>3.78</v>
      </c>
      <c r="BQ380" s="47">
        <v>0.2</v>
      </c>
      <c r="BR380" s="47">
        <v>0.56000000000000005</v>
      </c>
      <c r="BS380" s="47">
        <v>8.6</v>
      </c>
      <c r="BT380" s="47">
        <f t="shared" si="326"/>
        <v>0</v>
      </c>
      <c r="BU380" s="47">
        <f t="shared" si="346"/>
        <v>18.45</v>
      </c>
      <c r="BV380" s="47">
        <f t="shared" si="335"/>
        <v>0.495</v>
      </c>
      <c r="BW380" s="47">
        <f t="shared" si="327"/>
        <v>1.71</v>
      </c>
      <c r="BX380" s="47">
        <f t="shared" si="334"/>
        <v>5.1749999999999998</v>
      </c>
      <c r="BY380" s="47">
        <f t="shared" si="321"/>
        <v>0</v>
      </c>
      <c r="BZ380" s="47">
        <f t="shared" si="339"/>
        <v>4.3650000000000002</v>
      </c>
      <c r="CA380" s="47">
        <v>5.0999999999999996</v>
      </c>
      <c r="CB380" s="47">
        <f t="shared" si="322"/>
        <v>8.6</v>
      </c>
      <c r="CC380" s="47">
        <f t="shared" ref="CC380:CC385" si="350">BG380</f>
        <v>1.5300000000000001E-2</v>
      </c>
      <c r="CD380" s="47">
        <v>1.6E-2</v>
      </c>
      <c r="CE380" s="47">
        <f>BE380/1000</f>
        <v>1.0709999999999999E-2</v>
      </c>
      <c r="CF380" s="47">
        <f t="shared" si="324"/>
        <v>0.1953</v>
      </c>
      <c r="CG380" s="47">
        <f t="shared" si="343"/>
        <v>3.2065868263473054</v>
      </c>
      <c r="CH380" s="47">
        <f t="shared" si="325"/>
        <v>1.7319447588861219</v>
      </c>
      <c r="CI380" s="47">
        <v>0.84</v>
      </c>
      <c r="CJ380" s="46"/>
      <c r="CK380" s="47">
        <f t="shared" si="329"/>
        <v>1.0390364249024835</v>
      </c>
      <c r="CL380" s="46"/>
      <c r="CM380" s="46">
        <f t="shared" si="330"/>
        <v>0.230896983311663</v>
      </c>
      <c r="CN380" s="22"/>
    </row>
    <row r="381" spans="1:92">
      <c r="A381" s="42">
        <v>1685</v>
      </c>
      <c r="B381" s="22"/>
      <c r="C381" s="34">
        <v>6.89</v>
      </c>
      <c r="D381" s="34">
        <v>13.4</v>
      </c>
      <c r="E381" s="47">
        <f t="shared" si="344"/>
        <v>7.6571428571428575</v>
      </c>
      <c r="F381" s="34">
        <v>5.17</v>
      </c>
      <c r="G381" s="34">
        <v>4.88</v>
      </c>
      <c r="H381" s="34">
        <v>3.69</v>
      </c>
      <c r="I381" s="34">
        <v>0.51</v>
      </c>
      <c r="J381" s="34">
        <v>0.59</v>
      </c>
      <c r="K381" s="22"/>
      <c r="L381" s="22"/>
      <c r="M381" s="22"/>
      <c r="N381" s="34">
        <v>1.1499999999999999</v>
      </c>
      <c r="O381" s="34">
        <v>4.0999999999999996</v>
      </c>
      <c r="P381" s="22"/>
      <c r="Q381" s="22"/>
      <c r="R381" s="22"/>
      <c r="S381" s="22"/>
      <c r="T381" s="22"/>
      <c r="U381" s="22"/>
      <c r="V381" s="34">
        <v>0.38</v>
      </c>
      <c r="W381" s="22"/>
      <c r="X381" s="22"/>
      <c r="Y381" s="34">
        <v>3.34</v>
      </c>
      <c r="Z381" s="34">
        <v>0.34</v>
      </c>
      <c r="AA381" s="34">
        <v>0.11</v>
      </c>
      <c r="AB381" s="22"/>
      <c r="AC381" s="34">
        <v>8.75</v>
      </c>
      <c r="AD381" s="22"/>
      <c r="AE381" s="34">
        <v>0.97</v>
      </c>
      <c r="AF381" s="34"/>
      <c r="AG381" s="47">
        <f t="shared" si="297"/>
        <v>0.31004999999999999</v>
      </c>
      <c r="AH381" s="47">
        <f t="shared" si="347"/>
        <v>0.23265</v>
      </c>
      <c r="AI381" s="47">
        <f t="shared" si="348"/>
        <v>0.21960000000000002</v>
      </c>
      <c r="AJ381" s="47">
        <f t="shared" si="300"/>
        <v>0.16605</v>
      </c>
      <c r="AK381" s="47">
        <f t="shared" si="298"/>
        <v>0.60300000000000009</v>
      </c>
      <c r="AL381" s="47">
        <f t="shared" si="345"/>
        <v>0.34457142857142853</v>
      </c>
      <c r="AM381" s="47">
        <f t="shared" si="338"/>
        <v>0</v>
      </c>
      <c r="AN381" s="47">
        <f t="shared" si="338"/>
        <v>39.375</v>
      </c>
      <c r="AO381" s="47">
        <f t="shared" si="338"/>
        <v>0</v>
      </c>
      <c r="AP381" s="47">
        <f t="shared" si="301"/>
        <v>2.2949999999999999</v>
      </c>
      <c r="AQ381" s="47">
        <f t="shared" si="302"/>
        <v>2.6549999999999998</v>
      </c>
      <c r="AR381" s="47">
        <f t="shared" si="303"/>
        <v>0</v>
      </c>
      <c r="AS381" s="47">
        <f t="shared" si="304"/>
        <v>0</v>
      </c>
      <c r="AT381" s="47">
        <f t="shared" si="305"/>
        <v>0</v>
      </c>
      <c r="AU381" s="47">
        <f t="shared" si="306"/>
        <v>5.1749999999999998</v>
      </c>
      <c r="AV381" s="47">
        <f t="shared" si="307"/>
        <v>18.45</v>
      </c>
      <c r="AW381" s="47">
        <f t="shared" si="308"/>
        <v>0</v>
      </c>
      <c r="AX381" s="47">
        <f t="shared" si="309"/>
        <v>0</v>
      </c>
      <c r="AY381" s="47">
        <f t="shared" si="310"/>
        <v>3.78</v>
      </c>
      <c r="AZ381" s="47">
        <f t="shared" si="311"/>
        <v>0</v>
      </c>
      <c r="BA381" s="47">
        <f t="shared" si="312"/>
        <v>0</v>
      </c>
      <c r="BB381" s="47">
        <f t="shared" si="313"/>
        <v>0</v>
      </c>
      <c r="BC381" s="47">
        <f t="shared" si="314"/>
        <v>1.71</v>
      </c>
      <c r="BD381" s="47">
        <f t="shared" si="315"/>
        <v>0</v>
      </c>
      <c r="BE381" s="47">
        <f t="shared" si="316"/>
        <v>0</v>
      </c>
      <c r="BF381" s="47">
        <f t="shared" si="317"/>
        <v>0.15029999999999999</v>
      </c>
      <c r="BG381" s="47">
        <f t="shared" si="318"/>
        <v>1.5300000000000001E-2</v>
      </c>
      <c r="BH381" s="47">
        <f t="shared" si="319"/>
        <v>0.495</v>
      </c>
      <c r="BI381" s="47">
        <v>0</v>
      </c>
      <c r="BJ381" s="47">
        <f t="shared" si="320"/>
        <v>4.3650000000000002</v>
      </c>
      <c r="BK381" s="22"/>
      <c r="BL381" s="47">
        <f t="shared" si="299"/>
        <v>0.60300000000000009</v>
      </c>
      <c r="BM381" s="47">
        <v>0.51</v>
      </c>
      <c r="BN381" s="47">
        <f t="shared" si="349"/>
        <v>2.2949999999999999</v>
      </c>
      <c r="BO381" s="47">
        <v>5.4</v>
      </c>
      <c r="BP381" s="47">
        <f t="shared" si="333"/>
        <v>3.78</v>
      </c>
      <c r="BQ381" s="47">
        <v>0.2</v>
      </c>
      <c r="BR381" s="47">
        <v>0.56000000000000005</v>
      </c>
      <c r="BS381" s="47">
        <v>8.6</v>
      </c>
      <c r="BT381" s="47">
        <f t="shared" si="326"/>
        <v>0</v>
      </c>
      <c r="BU381" s="47">
        <f t="shared" si="346"/>
        <v>18.45</v>
      </c>
      <c r="BV381" s="47">
        <f t="shared" si="335"/>
        <v>0.495</v>
      </c>
      <c r="BW381" s="47">
        <f t="shared" si="327"/>
        <v>1.71</v>
      </c>
      <c r="BX381" s="47">
        <f t="shared" si="334"/>
        <v>5.1749999999999998</v>
      </c>
      <c r="BY381" s="47">
        <f t="shared" si="321"/>
        <v>0</v>
      </c>
      <c r="BZ381" s="47">
        <f t="shared" si="339"/>
        <v>4.3650000000000002</v>
      </c>
      <c r="CA381" s="47">
        <v>5.0999999999999996</v>
      </c>
      <c r="CB381" s="47">
        <f t="shared" si="322"/>
        <v>8.6</v>
      </c>
      <c r="CC381" s="47">
        <f t="shared" si="350"/>
        <v>1.5300000000000001E-2</v>
      </c>
      <c r="CD381" s="47">
        <v>1.6E-2</v>
      </c>
      <c r="CE381" s="47">
        <v>8.9999999999999993E-3</v>
      </c>
      <c r="CF381" s="47">
        <f t="shared" si="324"/>
        <v>0.15029999999999999</v>
      </c>
      <c r="CG381" s="47">
        <f t="shared" si="343"/>
        <v>2.6946107784431139</v>
      </c>
      <c r="CH381" s="47">
        <f t="shared" si="325"/>
        <v>1.7319447588861219</v>
      </c>
      <c r="CI381" s="47">
        <v>0.84</v>
      </c>
      <c r="CJ381" s="46"/>
      <c r="CK381" s="47">
        <f t="shared" si="329"/>
        <v>1.0328665337679299</v>
      </c>
      <c r="CL381" s="46"/>
      <c r="CM381" s="46">
        <f t="shared" si="330"/>
        <v>0.22952589639287332</v>
      </c>
      <c r="CN381" s="22"/>
    </row>
    <row r="382" spans="1:92">
      <c r="A382" s="42">
        <v>1686</v>
      </c>
      <c r="B382" s="22"/>
      <c r="C382" s="34">
        <v>6.6</v>
      </c>
      <c r="D382" s="34">
        <v>13.4</v>
      </c>
      <c r="E382" s="47">
        <f t="shared" si="344"/>
        <v>7.6571428571428575</v>
      </c>
      <c r="F382" s="34">
        <v>4.59</v>
      </c>
      <c r="G382" s="34">
        <v>3.73</v>
      </c>
      <c r="H382" s="34">
        <v>2.71</v>
      </c>
      <c r="I382" s="34">
        <v>0.51</v>
      </c>
      <c r="J382" s="34">
        <v>0.59</v>
      </c>
      <c r="K382" s="22"/>
      <c r="L382" s="22"/>
      <c r="M382" s="22"/>
      <c r="N382" s="34">
        <v>1.1499999999999999</v>
      </c>
      <c r="O382" s="34">
        <v>4.0999999999999996</v>
      </c>
      <c r="P382" s="22"/>
      <c r="Q382" s="22"/>
      <c r="R382" s="22"/>
      <c r="S382" s="22"/>
      <c r="T382" s="22"/>
      <c r="U382" s="22"/>
      <c r="V382" s="34">
        <v>0.38</v>
      </c>
      <c r="W382" s="34">
        <v>3.93</v>
      </c>
      <c r="X382" s="34">
        <v>1.95</v>
      </c>
      <c r="Y382" s="22"/>
      <c r="Z382" s="34">
        <v>0.34</v>
      </c>
      <c r="AA382" s="34">
        <v>0.11</v>
      </c>
      <c r="AB382" s="22"/>
      <c r="AC382" s="34">
        <v>8.75</v>
      </c>
      <c r="AD382" s="22"/>
      <c r="AE382" s="34">
        <v>0.97</v>
      </c>
      <c r="AF382" s="34"/>
      <c r="AG382" s="47">
        <f t="shared" si="297"/>
        <v>0.29699999999999999</v>
      </c>
      <c r="AH382" s="47">
        <f t="shared" si="347"/>
        <v>0.20655000000000001</v>
      </c>
      <c r="AI382" s="47">
        <f t="shared" si="348"/>
        <v>0.16785</v>
      </c>
      <c r="AJ382" s="47">
        <f t="shared" si="300"/>
        <v>0.12195</v>
      </c>
      <c r="AK382" s="47">
        <f t="shared" si="298"/>
        <v>0.60300000000000009</v>
      </c>
      <c r="AL382" s="47">
        <f t="shared" si="345"/>
        <v>0.34457142857142853</v>
      </c>
      <c r="AM382" s="47">
        <f t="shared" si="338"/>
        <v>0</v>
      </c>
      <c r="AN382" s="47">
        <f t="shared" si="338"/>
        <v>39.375</v>
      </c>
      <c r="AO382" s="47">
        <f t="shared" si="338"/>
        <v>0</v>
      </c>
      <c r="AP382" s="47">
        <f t="shared" si="301"/>
        <v>2.2949999999999999</v>
      </c>
      <c r="AQ382" s="47">
        <f t="shared" si="302"/>
        <v>2.6549999999999998</v>
      </c>
      <c r="AR382" s="47">
        <f t="shared" si="303"/>
        <v>0</v>
      </c>
      <c r="AS382" s="47">
        <f t="shared" si="304"/>
        <v>0</v>
      </c>
      <c r="AT382" s="47">
        <f t="shared" si="305"/>
        <v>0</v>
      </c>
      <c r="AU382" s="47">
        <f t="shared" si="306"/>
        <v>5.1749999999999998</v>
      </c>
      <c r="AV382" s="47">
        <f t="shared" si="307"/>
        <v>18.45</v>
      </c>
      <c r="AW382" s="47">
        <f t="shared" si="308"/>
        <v>0</v>
      </c>
      <c r="AX382" s="47">
        <f t="shared" si="309"/>
        <v>0</v>
      </c>
      <c r="AY382" s="47">
        <f t="shared" si="310"/>
        <v>3.78</v>
      </c>
      <c r="AZ382" s="47">
        <f t="shared" si="311"/>
        <v>0</v>
      </c>
      <c r="BA382" s="47">
        <f t="shared" si="312"/>
        <v>0</v>
      </c>
      <c r="BB382" s="47">
        <f t="shared" si="313"/>
        <v>0</v>
      </c>
      <c r="BC382" s="47">
        <f t="shared" si="314"/>
        <v>1.71</v>
      </c>
      <c r="BD382" s="47">
        <f t="shared" si="315"/>
        <v>17.685000000000002</v>
      </c>
      <c r="BE382" s="47">
        <f t="shared" si="316"/>
        <v>8.7750000000000004</v>
      </c>
      <c r="BF382" s="47">
        <f t="shared" si="317"/>
        <v>0</v>
      </c>
      <c r="BG382" s="47">
        <f t="shared" si="318"/>
        <v>1.5300000000000001E-2</v>
      </c>
      <c r="BH382" s="47">
        <f t="shared" si="319"/>
        <v>0.495</v>
      </c>
      <c r="BI382" s="47">
        <v>0</v>
      </c>
      <c r="BJ382" s="47">
        <f t="shared" si="320"/>
        <v>4.3650000000000002</v>
      </c>
      <c r="BK382" s="22"/>
      <c r="BL382" s="47">
        <f t="shared" si="299"/>
        <v>0.60300000000000009</v>
      </c>
      <c r="BM382" s="47">
        <v>0.51</v>
      </c>
      <c r="BN382" s="47">
        <f t="shared" si="349"/>
        <v>2.2949999999999999</v>
      </c>
      <c r="BO382" s="47">
        <v>5.4</v>
      </c>
      <c r="BP382" s="47">
        <f t="shared" si="333"/>
        <v>3.78</v>
      </c>
      <c r="BQ382" s="47">
        <v>0.2</v>
      </c>
      <c r="BR382" s="47">
        <v>0.56000000000000005</v>
      </c>
      <c r="BS382" s="47">
        <v>8.6</v>
      </c>
      <c r="BT382" s="47">
        <f t="shared" si="326"/>
        <v>0</v>
      </c>
      <c r="BU382" s="47">
        <f t="shared" si="346"/>
        <v>18.45</v>
      </c>
      <c r="BV382" s="47">
        <f t="shared" si="335"/>
        <v>0.495</v>
      </c>
      <c r="BW382" s="47">
        <f t="shared" si="327"/>
        <v>1.71</v>
      </c>
      <c r="BX382" s="47">
        <f t="shared" si="334"/>
        <v>5.1749999999999998</v>
      </c>
      <c r="BY382" s="47">
        <f t="shared" si="321"/>
        <v>0</v>
      </c>
      <c r="BZ382" s="47">
        <f t="shared" si="339"/>
        <v>4.3650000000000002</v>
      </c>
      <c r="CA382" s="47">
        <v>5.0999999999999996</v>
      </c>
      <c r="CB382" s="47">
        <f t="shared" si="322"/>
        <v>8.6</v>
      </c>
      <c r="CC382" s="47">
        <f t="shared" si="350"/>
        <v>1.5300000000000001E-2</v>
      </c>
      <c r="CD382" s="47">
        <f>BD382/1000</f>
        <v>1.7685000000000003E-2</v>
      </c>
      <c r="CE382" s="47">
        <f>BE382/1000</f>
        <v>8.7749999999999998E-3</v>
      </c>
      <c r="CF382" s="47">
        <f t="shared" si="324"/>
        <v>0</v>
      </c>
      <c r="CG382" s="47">
        <f t="shared" si="343"/>
        <v>2.6272455089820363</v>
      </c>
      <c r="CH382" s="47">
        <f t="shared" si="325"/>
        <v>1.7319447588861219</v>
      </c>
      <c r="CI382" s="47">
        <v>0.84</v>
      </c>
      <c r="CJ382" s="46"/>
      <c r="CK382" s="47">
        <f t="shared" si="329"/>
        <v>1.0320547059870677</v>
      </c>
      <c r="CL382" s="46"/>
      <c r="CM382" s="46">
        <f t="shared" si="330"/>
        <v>0.22934549021934839</v>
      </c>
      <c r="CN382" s="22"/>
    </row>
    <row r="383" spans="1:92">
      <c r="A383" s="42">
        <v>1687</v>
      </c>
      <c r="B383" s="22"/>
      <c r="C383" s="34">
        <v>7.18</v>
      </c>
      <c r="D383" s="34">
        <v>15</v>
      </c>
      <c r="E383" s="47">
        <f t="shared" si="344"/>
        <v>8.5714285714285712</v>
      </c>
      <c r="F383" s="34">
        <v>4.88</v>
      </c>
      <c r="G383" s="34">
        <v>3.73</v>
      </c>
      <c r="H383" s="34">
        <v>2.96</v>
      </c>
      <c r="I383" s="34">
        <v>0.51</v>
      </c>
      <c r="J383" s="34">
        <v>0.59</v>
      </c>
      <c r="K383" s="22"/>
      <c r="L383" s="22"/>
      <c r="M383" s="22"/>
      <c r="N383" s="34">
        <v>1.1499999999999999</v>
      </c>
      <c r="O383" s="34">
        <v>4.0999999999999996</v>
      </c>
      <c r="P383" s="22"/>
      <c r="Q383" s="22"/>
      <c r="R383" s="22"/>
      <c r="S383" s="22"/>
      <c r="T383" s="22"/>
      <c r="U383" s="22"/>
      <c r="V383" s="34">
        <v>0.38</v>
      </c>
      <c r="W383" s="22"/>
      <c r="X383" s="34">
        <v>2.59</v>
      </c>
      <c r="Y383" s="34">
        <v>4.34</v>
      </c>
      <c r="Z383" s="34">
        <v>0.34</v>
      </c>
      <c r="AA383" s="34">
        <v>0.11</v>
      </c>
      <c r="AB383" s="22"/>
      <c r="AC383" s="34">
        <v>8.75</v>
      </c>
      <c r="AD383" s="22"/>
      <c r="AE383" s="34">
        <v>0.97</v>
      </c>
      <c r="AF383" s="34"/>
      <c r="AG383" s="47">
        <f t="shared" si="297"/>
        <v>0.3231</v>
      </c>
      <c r="AH383" s="47">
        <f t="shared" si="347"/>
        <v>0.21960000000000002</v>
      </c>
      <c r="AI383" s="47">
        <f t="shared" si="348"/>
        <v>0.16785</v>
      </c>
      <c r="AJ383" s="47">
        <f t="shared" si="300"/>
        <v>0.13320000000000001</v>
      </c>
      <c r="AK383" s="47">
        <f t="shared" si="298"/>
        <v>0.67500000000000004</v>
      </c>
      <c r="AL383" s="47">
        <f t="shared" si="345"/>
        <v>0.38571428571428568</v>
      </c>
      <c r="AM383" s="47">
        <f t="shared" si="338"/>
        <v>0</v>
      </c>
      <c r="AN383" s="47">
        <f t="shared" si="338"/>
        <v>39.375</v>
      </c>
      <c r="AO383" s="47">
        <f t="shared" si="338"/>
        <v>0</v>
      </c>
      <c r="AP383" s="47">
        <f t="shared" si="301"/>
        <v>2.2949999999999999</v>
      </c>
      <c r="AQ383" s="47">
        <f t="shared" si="302"/>
        <v>2.6549999999999998</v>
      </c>
      <c r="AR383" s="47">
        <f t="shared" si="303"/>
        <v>0</v>
      </c>
      <c r="AS383" s="47">
        <f t="shared" si="304"/>
        <v>0</v>
      </c>
      <c r="AT383" s="47">
        <f t="shared" si="305"/>
        <v>0</v>
      </c>
      <c r="AU383" s="47">
        <f t="shared" si="306"/>
        <v>5.1749999999999998</v>
      </c>
      <c r="AV383" s="47">
        <f t="shared" si="307"/>
        <v>18.45</v>
      </c>
      <c r="AW383" s="47">
        <f t="shared" si="308"/>
        <v>0</v>
      </c>
      <c r="AX383" s="47">
        <f t="shared" si="309"/>
        <v>0</v>
      </c>
      <c r="AY383" s="47">
        <f t="shared" si="310"/>
        <v>3.78</v>
      </c>
      <c r="AZ383" s="47">
        <f t="shared" si="311"/>
        <v>0</v>
      </c>
      <c r="BA383" s="47">
        <f t="shared" si="312"/>
        <v>0</v>
      </c>
      <c r="BB383" s="47">
        <f t="shared" si="313"/>
        <v>0</v>
      </c>
      <c r="BC383" s="47">
        <f t="shared" si="314"/>
        <v>1.71</v>
      </c>
      <c r="BD383" s="47">
        <f t="shared" si="315"/>
        <v>0</v>
      </c>
      <c r="BE383" s="47">
        <f t="shared" si="316"/>
        <v>11.654999999999999</v>
      </c>
      <c r="BF383" s="47">
        <f t="shared" si="317"/>
        <v>0.1953</v>
      </c>
      <c r="BG383" s="47">
        <f t="shared" si="318"/>
        <v>1.5300000000000001E-2</v>
      </c>
      <c r="BH383" s="47">
        <f t="shared" si="319"/>
        <v>0.495</v>
      </c>
      <c r="BI383" s="47">
        <v>0</v>
      </c>
      <c r="BJ383" s="47">
        <f t="shared" si="320"/>
        <v>4.3650000000000002</v>
      </c>
      <c r="BK383" s="22"/>
      <c r="BL383" s="47">
        <f t="shared" si="299"/>
        <v>0.67500000000000004</v>
      </c>
      <c r="BM383" s="47">
        <v>0.51</v>
      </c>
      <c r="BN383" s="47">
        <f t="shared" si="349"/>
        <v>2.2949999999999999</v>
      </c>
      <c r="BO383" s="47">
        <v>5.4</v>
      </c>
      <c r="BP383" s="47">
        <f t="shared" si="333"/>
        <v>3.78</v>
      </c>
      <c r="BQ383" s="47">
        <v>0.2</v>
      </c>
      <c r="BR383" s="47">
        <v>0.56000000000000005</v>
      </c>
      <c r="BS383" s="47">
        <v>8.6</v>
      </c>
      <c r="BT383" s="47">
        <f t="shared" si="326"/>
        <v>0</v>
      </c>
      <c r="BU383" s="47">
        <f t="shared" si="346"/>
        <v>18.45</v>
      </c>
      <c r="BV383" s="47">
        <f t="shared" si="335"/>
        <v>0.495</v>
      </c>
      <c r="BW383" s="47">
        <f t="shared" si="327"/>
        <v>1.71</v>
      </c>
      <c r="BX383" s="47">
        <f t="shared" si="334"/>
        <v>5.1749999999999998</v>
      </c>
      <c r="BY383" s="47">
        <f t="shared" si="321"/>
        <v>0</v>
      </c>
      <c r="BZ383" s="47">
        <f t="shared" si="339"/>
        <v>4.3650000000000002</v>
      </c>
      <c r="CA383" s="47">
        <v>5.0999999999999996</v>
      </c>
      <c r="CB383" s="47">
        <f t="shared" si="322"/>
        <v>8.6</v>
      </c>
      <c r="CC383" s="47">
        <f t="shared" si="350"/>
        <v>1.5300000000000001E-2</v>
      </c>
      <c r="CD383" s="47">
        <v>1.6E-2</v>
      </c>
      <c r="CE383" s="47">
        <f t="shared" ref="CE383:CE396" si="351">BE383/1000</f>
        <v>1.1654999999999999E-2</v>
      </c>
      <c r="CF383" s="47">
        <f t="shared" si="324"/>
        <v>0.1953</v>
      </c>
      <c r="CG383" s="47">
        <f t="shared" si="343"/>
        <v>3.4895209580838324</v>
      </c>
      <c r="CH383" s="47">
        <f t="shared" si="325"/>
        <v>1.7319447588861219</v>
      </c>
      <c r="CI383" s="47">
        <v>0.84</v>
      </c>
      <c r="CJ383" s="46"/>
      <c r="CK383" s="47">
        <f t="shared" si="329"/>
        <v>1.0740297093536626</v>
      </c>
      <c r="CL383" s="46"/>
      <c r="CM383" s="46">
        <f t="shared" si="330"/>
        <v>0.23867326874525835</v>
      </c>
      <c r="CN383" s="22"/>
    </row>
    <row r="384" spans="1:92">
      <c r="A384" s="42">
        <v>1688</v>
      </c>
      <c r="B384" s="22"/>
      <c r="C384" s="34">
        <v>6.31</v>
      </c>
      <c r="D384" s="34">
        <v>12.75</v>
      </c>
      <c r="E384" s="47">
        <f t="shared" si="344"/>
        <v>7.2857142857142856</v>
      </c>
      <c r="F384" s="34">
        <v>4.59</v>
      </c>
      <c r="G384" s="34">
        <v>3.73</v>
      </c>
      <c r="H384" s="34">
        <v>3.2</v>
      </c>
      <c r="I384" s="34">
        <v>0.51</v>
      </c>
      <c r="J384" s="34">
        <v>0.59</v>
      </c>
      <c r="K384" s="22"/>
      <c r="L384" s="22"/>
      <c r="M384" s="22"/>
      <c r="N384" s="34">
        <v>1.1499999999999999</v>
      </c>
      <c r="O384" s="34">
        <v>4.0999999999999996</v>
      </c>
      <c r="P384" s="22"/>
      <c r="Q384" s="22"/>
      <c r="R384" s="22"/>
      <c r="S384" s="22"/>
      <c r="T384" s="22"/>
      <c r="U384" s="22"/>
      <c r="V384" s="34">
        <v>0.38</v>
      </c>
      <c r="W384" s="22"/>
      <c r="X384" s="34">
        <v>2.59</v>
      </c>
      <c r="Y384" s="34">
        <v>5.01</v>
      </c>
      <c r="Z384" s="34">
        <v>0.34</v>
      </c>
      <c r="AA384" s="34">
        <v>0.11</v>
      </c>
      <c r="AB384" s="22"/>
      <c r="AC384" s="34">
        <v>8.75</v>
      </c>
      <c r="AD384" s="22"/>
      <c r="AE384" s="34">
        <v>0.97</v>
      </c>
      <c r="AF384" s="34"/>
      <c r="AG384" s="47">
        <f t="shared" si="297"/>
        <v>0.28394999999999998</v>
      </c>
      <c r="AH384" s="47">
        <f t="shared" si="347"/>
        <v>0.20655000000000001</v>
      </c>
      <c r="AI384" s="47">
        <f t="shared" si="348"/>
        <v>0.16785</v>
      </c>
      <c r="AJ384" s="47">
        <f t="shared" si="300"/>
        <v>0.14400000000000002</v>
      </c>
      <c r="AK384" s="47">
        <f t="shared" si="298"/>
        <v>0.57374999999999998</v>
      </c>
      <c r="AL384" s="47">
        <f t="shared" si="345"/>
        <v>0.32785714285714285</v>
      </c>
      <c r="AM384" s="47">
        <f t="shared" si="338"/>
        <v>0</v>
      </c>
      <c r="AN384" s="47">
        <f t="shared" si="338"/>
        <v>39.375</v>
      </c>
      <c r="AO384" s="47">
        <f t="shared" si="338"/>
        <v>0</v>
      </c>
      <c r="AP384" s="47">
        <f t="shared" si="301"/>
        <v>2.2949999999999999</v>
      </c>
      <c r="AQ384" s="47">
        <f t="shared" si="302"/>
        <v>2.6549999999999998</v>
      </c>
      <c r="AR384" s="47">
        <f t="shared" si="303"/>
        <v>0</v>
      </c>
      <c r="AS384" s="47">
        <f t="shared" si="304"/>
        <v>0</v>
      </c>
      <c r="AT384" s="47">
        <f t="shared" si="305"/>
        <v>0</v>
      </c>
      <c r="AU384" s="47">
        <f t="shared" si="306"/>
        <v>5.1749999999999998</v>
      </c>
      <c r="AV384" s="47">
        <f t="shared" si="307"/>
        <v>18.45</v>
      </c>
      <c r="AW384" s="47">
        <f t="shared" si="308"/>
        <v>0</v>
      </c>
      <c r="AX384" s="47">
        <f t="shared" si="309"/>
        <v>0</v>
      </c>
      <c r="AY384" s="47">
        <f t="shared" si="310"/>
        <v>3.78</v>
      </c>
      <c r="AZ384" s="47">
        <f t="shared" si="311"/>
        <v>0</v>
      </c>
      <c r="BA384" s="47">
        <f t="shared" si="312"/>
        <v>0</v>
      </c>
      <c r="BB384" s="47">
        <f t="shared" si="313"/>
        <v>0</v>
      </c>
      <c r="BC384" s="47">
        <f t="shared" si="314"/>
        <v>1.71</v>
      </c>
      <c r="BD384" s="47">
        <f t="shared" si="315"/>
        <v>0</v>
      </c>
      <c r="BE384" s="47">
        <f t="shared" si="316"/>
        <v>11.654999999999999</v>
      </c>
      <c r="BF384" s="47">
        <f t="shared" si="317"/>
        <v>0.22544999999999998</v>
      </c>
      <c r="BG384" s="47">
        <f t="shared" si="318"/>
        <v>1.5300000000000001E-2</v>
      </c>
      <c r="BH384" s="47">
        <f t="shared" si="319"/>
        <v>0.495</v>
      </c>
      <c r="BI384" s="47">
        <v>0</v>
      </c>
      <c r="BJ384" s="47">
        <f t="shared" si="320"/>
        <v>4.3650000000000002</v>
      </c>
      <c r="BK384" s="22"/>
      <c r="BL384" s="47">
        <f t="shared" si="299"/>
        <v>0.57374999999999998</v>
      </c>
      <c r="BM384" s="47">
        <v>0.51</v>
      </c>
      <c r="BN384" s="47">
        <f t="shared" si="349"/>
        <v>2.2949999999999999</v>
      </c>
      <c r="BO384" s="47">
        <v>5.4</v>
      </c>
      <c r="BP384" s="47">
        <f t="shared" si="333"/>
        <v>3.78</v>
      </c>
      <c r="BQ384" s="47">
        <v>0.2</v>
      </c>
      <c r="BR384" s="47">
        <v>0.56000000000000005</v>
      </c>
      <c r="BS384" s="47">
        <v>8.6</v>
      </c>
      <c r="BT384" s="47">
        <f t="shared" si="326"/>
        <v>0</v>
      </c>
      <c r="BU384" s="47">
        <f t="shared" si="346"/>
        <v>18.45</v>
      </c>
      <c r="BV384" s="47">
        <f t="shared" si="335"/>
        <v>0.495</v>
      </c>
      <c r="BW384" s="47">
        <f t="shared" si="327"/>
        <v>1.71</v>
      </c>
      <c r="BX384" s="47">
        <f t="shared" si="334"/>
        <v>5.1749999999999998</v>
      </c>
      <c r="BY384" s="47">
        <f t="shared" si="321"/>
        <v>0</v>
      </c>
      <c r="BZ384" s="47">
        <f t="shared" si="339"/>
        <v>4.3650000000000002</v>
      </c>
      <c r="CA384" s="47">
        <v>5.0999999999999996</v>
      </c>
      <c r="CB384" s="47">
        <f t="shared" si="322"/>
        <v>8.6</v>
      </c>
      <c r="CC384" s="47">
        <f t="shared" si="350"/>
        <v>1.5300000000000001E-2</v>
      </c>
      <c r="CD384" s="47">
        <v>1.6E-2</v>
      </c>
      <c r="CE384" s="47">
        <f t="shared" si="351"/>
        <v>1.1654999999999999E-2</v>
      </c>
      <c r="CF384" s="47">
        <f t="shared" si="324"/>
        <v>0.22544999999999998</v>
      </c>
      <c r="CG384" s="47">
        <f t="shared" si="343"/>
        <v>3.4895209580838324</v>
      </c>
      <c r="CH384" s="47">
        <f t="shared" si="325"/>
        <v>1.7319447588861219</v>
      </c>
      <c r="CI384" s="47">
        <v>0.84</v>
      </c>
      <c r="CJ384" s="46"/>
      <c r="CK384" s="47">
        <f t="shared" si="329"/>
        <v>1.0296152609249103</v>
      </c>
      <c r="CL384" s="46"/>
      <c r="CM384" s="46">
        <f t="shared" si="330"/>
        <v>0.22880339131664673</v>
      </c>
      <c r="CN384" s="22"/>
    </row>
    <row r="385" spans="1:92">
      <c r="A385" s="42">
        <v>1689</v>
      </c>
      <c r="B385" s="22"/>
      <c r="C385" s="34">
        <v>11.77</v>
      </c>
      <c r="D385" s="34">
        <v>21</v>
      </c>
      <c r="E385" s="47">
        <f t="shared" si="344"/>
        <v>12</v>
      </c>
      <c r="F385" s="34">
        <v>8.61</v>
      </c>
      <c r="G385" s="34">
        <v>6.6</v>
      </c>
      <c r="H385" s="34">
        <v>5.46</v>
      </c>
      <c r="I385" s="34">
        <v>0.51</v>
      </c>
      <c r="J385" s="34">
        <v>0.59</v>
      </c>
      <c r="K385" s="22"/>
      <c r="L385" s="22"/>
      <c r="M385" s="22"/>
      <c r="N385" s="34">
        <v>1.1499999999999999</v>
      </c>
      <c r="O385" s="34">
        <v>4.0999999999999996</v>
      </c>
      <c r="P385" s="22"/>
      <c r="Q385" s="22"/>
      <c r="R385" s="22"/>
      <c r="S385" s="22"/>
      <c r="T385" s="22"/>
      <c r="U385" s="22"/>
      <c r="V385" s="34">
        <v>0.38</v>
      </c>
      <c r="W385" s="22"/>
      <c r="X385" s="34">
        <v>2.59</v>
      </c>
      <c r="Y385" s="34">
        <v>6.68</v>
      </c>
      <c r="Z385" s="34">
        <v>0.34</v>
      </c>
      <c r="AA385" s="34">
        <v>0.11</v>
      </c>
      <c r="AB385" s="22"/>
      <c r="AC385" s="34">
        <v>8.75</v>
      </c>
      <c r="AD385" s="22"/>
      <c r="AE385" s="34">
        <v>0.97</v>
      </c>
      <c r="AF385" s="34"/>
      <c r="AG385" s="47">
        <f t="shared" si="297"/>
        <v>0.52964999999999995</v>
      </c>
      <c r="AH385" s="47">
        <f t="shared" si="347"/>
        <v>0.38744999999999996</v>
      </c>
      <c r="AI385" s="47">
        <f t="shared" si="348"/>
        <v>0.29699999999999999</v>
      </c>
      <c r="AJ385" s="47">
        <f t="shared" si="300"/>
        <v>0.2457</v>
      </c>
      <c r="AK385" s="47">
        <f t="shared" si="298"/>
        <v>0.94499999999999995</v>
      </c>
      <c r="AL385" s="47">
        <f t="shared" si="345"/>
        <v>0.54</v>
      </c>
      <c r="AM385" s="47">
        <f t="shared" si="338"/>
        <v>0</v>
      </c>
      <c r="AN385" s="47">
        <f t="shared" si="338"/>
        <v>39.375</v>
      </c>
      <c r="AO385" s="47">
        <f t="shared" si="338"/>
        <v>0</v>
      </c>
      <c r="AP385" s="47">
        <f t="shared" si="301"/>
        <v>2.2949999999999999</v>
      </c>
      <c r="AQ385" s="47">
        <f t="shared" si="302"/>
        <v>2.6549999999999998</v>
      </c>
      <c r="AR385" s="47">
        <f t="shared" si="303"/>
        <v>0</v>
      </c>
      <c r="AS385" s="47">
        <f t="shared" si="304"/>
        <v>0</v>
      </c>
      <c r="AT385" s="47">
        <f t="shared" si="305"/>
        <v>0</v>
      </c>
      <c r="AU385" s="47">
        <f t="shared" si="306"/>
        <v>5.1749999999999998</v>
      </c>
      <c r="AV385" s="47">
        <f t="shared" si="307"/>
        <v>18.45</v>
      </c>
      <c r="AW385" s="47">
        <f t="shared" si="308"/>
        <v>0</v>
      </c>
      <c r="AX385" s="47">
        <f t="shared" si="309"/>
        <v>0</v>
      </c>
      <c r="AY385" s="47">
        <f t="shared" si="310"/>
        <v>3.78</v>
      </c>
      <c r="AZ385" s="47">
        <f t="shared" si="311"/>
        <v>0</v>
      </c>
      <c r="BA385" s="47">
        <f t="shared" si="312"/>
        <v>0</v>
      </c>
      <c r="BB385" s="47">
        <f t="shared" si="313"/>
        <v>0</v>
      </c>
      <c r="BC385" s="47">
        <f t="shared" si="314"/>
        <v>1.71</v>
      </c>
      <c r="BD385" s="47">
        <f t="shared" si="315"/>
        <v>0</v>
      </c>
      <c r="BE385" s="47">
        <f t="shared" si="316"/>
        <v>11.654999999999999</v>
      </c>
      <c r="BF385" s="47">
        <f t="shared" si="317"/>
        <v>0.30059999999999998</v>
      </c>
      <c r="BG385" s="47">
        <f t="shared" si="318"/>
        <v>1.5300000000000001E-2</v>
      </c>
      <c r="BH385" s="47">
        <f t="shared" si="319"/>
        <v>0.495</v>
      </c>
      <c r="BI385" s="47">
        <v>0</v>
      </c>
      <c r="BJ385" s="47">
        <f t="shared" si="320"/>
        <v>4.3650000000000002</v>
      </c>
      <c r="BK385" s="22"/>
      <c r="BL385" s="47">
        <f t="shared" si="299"/>
        <v>0.94499999999999995</v>
      </c>
      <c r="BM385" s="47">
        <v>0.51</v>
      </c>
      <c r="BN385" s="47">
        <f t="shared" si="349"/>
        <v>2.2949999999999999</v>
      </c>
      <c r="BO385" s="47">
        <v>5.4</v>
      </c>
      <c r="BP385" s="47">
        <f t="shared" si="333"/>
        <v>3.78</v>
      </c>
      <c r="BQ385" s="47">
        <v>0.2</v>
      </c>
      <c r="BR385" s="47">
        <v>0.56000000000000005</v>
      </c>
      <c r="BS385" s="47">
        <v>8.6</v>
      </c>
      <c r="BT385" s="47">
        <f t="shared" si="326"/>
        <v>0</v>
      </c>
      <c r="BU385" s="47">
        <f t="shared" si="346"/>
        <v>18.45</v>
      </c>
      <c r="BV385" s="47">
        <f t="shared" si="335"/>
        <v>0.495</v>
      </c>
      <c r="BW385" s="47">
        <f t="shared" si="327"/>
        <v>1.71</v>
      </c>
      <c r="BX385" s="47">
        <f t="shared" si="334"/>
        <v>5.1749999999999998</v>
      </c>
      <c r="BY385" s="47">
        <f t="shared" si="321"/>
        <v>0</v>
      </c>
      <c r="BZ385" s="47">
        <f t="shared" si="339"/>
        <v>4.3650000000000002</v>
      </c>
      <c r="CA385" s="47">
        <v>5.0999999999999996</v>
      </c>
      <c r="CB385" s="47">
        <f t="shared" si="322"/>
        <v>8.6</v>
      </c>
      <c r="CC385" s="47">
        <f t="shared" si="350"/>
        <v>1.5300000000000001E-2</v>
      </c>
      <c r="CD385" s="47">
        <v>1.6E-2</v>
      </c>
      <c r="CE385" s="47">
        <f t="shared" si="351"/>
        <v>1.1654999999999999E-2</v>
      </c>
      <c r="CF385" s="47">
        <f t="shared" si="324"/>
        <v>0.30059999999999998</v>
      </c>
      <c r="CG385" s="47">
        <f t="shared" si="343"/>
        <v>3.4895209580838324</v>
      </c>
      <c r="CH385" s="47">
        <f t="shared" si="325"/>
        <v>1.7319447588861219</v>
      </c>
      <c r="CI385" s="47">
        <v>0.84</v>
      </c>
      <c r="CJ385" s="46"/>
      <c r="CK385" s="47">
        <f t="shared" si="329"/>
        <v>1.1924682384970029</v>
      </c>
      <c r="CL385" s="46"/>
      <c r="CM385" s="46">
        <f t="shared" si="330"/>
        <v>0.26499294188822287</v>
      </c>
      <c r="CN385" s="22"/>
    </row>
    <row r="386" spans="1:92">
      <c r="A386" s="42">
        <v>1690</v>
      </c>
      <c r="B386" s="22"/>
      <c r="C386" s="34">
        <v>16.2</v>
      </c>
      <c r="D386" s="34">
        <v>28.5</v>
      </c>
      <c r="E386" s="47">
        <f t="shared" si="344"/>
        <v>16.285714285714285</v>
      </c>
      <c r="F386" s="34">
        <v>13.5</v>
      </c>
      <c r="G386" s="34">
        <v>8.91</v>
      </c>
      <c r="H386" s="34">
        <v>6.67</v>
      </c>
      <c r="I386" s="34">
        <v>0.51</v>
      </c>
      <c r="J386" s="34">
        <v>0.59</v>
      </c>
      <c r="K386" s="22"/>
      <c r="L386" s="22"/>
      <c r="M386" s="22"/>
      <c r="N386" s="34">
        <v>1.1499999999999999</v>
      </c>
      <c r="O386" s="34">
        <v>4.0999999999999996</v>
      </c>
      <c r="P386" s="22"/>
      <c r="Q386" s="22"/>
      <c r="R386" s="22"/>
      <c r="S386" s="22"/>
      <c r="T386" s="22"/>
      <c r="U386" s="22"/>
      <c r="V386" s="34">
        <v>0.38</v>
      </c>
      <c r="W386" s="22"/>
      <c r="X386" s="34">
        <v>2.44</v>
      </c>
      <c r="Y386" s="34">
        <v>5.34</v>
      </c>
      <c r="Z386" s="22"/>
      <c r="AA386" s="34">
        <v>0.11</v>
      </c>
      <c r="AB386" s="22"/>
      <c r="AC386" s="34">
        <v>8.75</v>
      </c>
      <c r="AD386" s="22"/>
      <c r="AE386" s="34">
        <v>0.97</v>
      </c>
      <c r="AF386" s="34"/>
      <c r="AG386" s="47">
        <f t="shared" si="297"/>
        <v>0.72899999999999987</v>
      </c>
      <c r="AH386" s="47">
        <f t="shared" si="347"/>
        <v>0.60750000000000004</v>
      </c>
      <c r="AI386" s="47">
        <f t="shared" si="348"/>
        <v>0.40094999999999997</v>
      </c>
      <c r="AJ386" s="47">
        <f t="shared" si="300"/>
        <v>0.30015000000000003</v>
      </c>
      <c r="AK386" s="47">
        <f t="shared" si="298"/>
        <v>1.2825</v>
      </c>
      <c r="AL386" s="47">
        <f t="shared" si="345"/>
        <v>0.73285714285714276</v>
      </c>
      <c r="AM386" s="47">
        <f t="shared" si="338"/>
        <v>0</v>
      </c>
      <c r="AN386" s="47">
        <f t="shared" si="338"/>
        <v>39.375</v>
      </c>
      <c r="AO386" s="47">
        <f t="shared" si="338"/>
        <v>0</v>
      </c>
      <c r="AP386" s="47">
        <f t="shared" si="301"/>
        <v>2.2949999999999999</v>
      </c>
      <c r="AQ386" s="47">
        <f t="shared" si="302"/>
        <v>2.6549999999999998</v>
      </c>
      <c r="AR386" s="47">
        <f t="shared" si="303"/>
        <v>0</v>
      </c>
      <c r="AS386" s="47">
        <f t="shared" si="304"/>
        <v>0</v>
      </c>
      <c r="AT386" s="47">
        <f t="shared" si="305"/>
        <v>0</v>
      </c>
      <c r="AU386" s="47">
        <f t="shared" si="306"/>
        <v>5.1749999999999998</v>
      </c>
      <c r="AV386" s="47">
        <f t="shared" si="307"/>
        <v>18.45</v>
      </c>
      <c r="AW386" s="47">
        <f t="shared" si="308"/>
        <v>0</v>
      </c>
      <c r="AX386" s="47">
        <f t="shared" si="309"/>
        <v>0</v>
      </c>
      <c r="AY386" s="47">
        <f t="shared" si="310"/>
        <v>3.78</v>
      </c>
      <c r="AZ386" s="47">
        <f t="shared" si="311"/>
        <v>0</v>
      </c>
      <c r="BA386" s="47">
        <f t="shared" si="312"/>
        <v>0</v>
      </c>
      <c r="BB386" s="47">
        <f t="shared" si="313"/>
        <v>0</v>
      </c>
      <c r="BC386" s="47">
        <f t="shared" si="314"/>
        <v>1.71</v>
      </c>
      <c r="BD386" s="47">
        <f t="shared" si="315"/>
        <v>0</v>
      </c>
      <c r="BE386" s="47">
        <f t="shared" si="316"/>
        <v>10.98</v>
      </c>
      <c r="BF386" s="47">
        <f t="shared" si="317"/>
        <v>0.24030000000000001</v>
      </c>
      <c r="BG386" s="47">
        <f t="shared" si="318"/>
        <v>0</v>
      </c>
      <c r="BH386" s="47">
        <f t="shared" si="319"/>
        <v>0.495</v>
      </c>
      <c r="BI386" s="47">
        <v>4.2535787321063401</v>
      </c>
      <c r="BJ386" s="47">
        <f t="shared" si="320"/>
        <v>4.3650000000000002</v>
      </c>
      <c r="BK386" s="22"/>
      <c r="BL386" s="47">
        <f t="shared" si="299"/>
        <v>1.2825</v>
      </c>
      <c r="BM386" s="47">
        <v>0.51</v>
      </c>
      <c r="BN386" s="47">
        <f t="shared" si="349"/>
        <v>2.2949999999999999</v>
      </c>
      <c r="BO386" s="47">
        <v>5.4</v>
      </c>
      <c r="BP386" s="47">
        <f t="shared" si="333"/>
        <v>3.78</v>
      </c>
      <c r="BQ386" s="47">
        <v>0.2</v>
      </c>
      <c r="BR386" s="47">
        <v>0.56000000000000005</v>
      </c>
      <c r="BS386" s="47">
        <v>8.6</v>
      </c>
      <c r="BT386" s="47">
        <f t="shared" si="326"/>
        <v>0</v>
      </c>
      <c r="BU386" s="47">
        <f t="shared" si="346"/>
        <v>18.45</v>
      </c>
      <c r="BV386" s="47">
        <f t="shared" si="335"/>
        <v>0.495</v>
      </c>
      <c r="BW386" s="47">
        <f t="shared" si="327"/>
        <v>1.71</v>
      </c>
      <c r="BX386" s="47">
        <f t="shared" si="334"/>
        <v>5.1749999999999998</v>
      </c>
      <c r="BY386" s="47">
        <f t="shared" si="321"/>
        <v>0</v>
      </c>
      <c r="BZ386" s="47">
        <f t="shared" si="339"/>
        <v>4.3650000000000002</v>
      </c>
      <c r="CA386" s="47">
        <f>BI386</f>
        <v>4.2535787321063401</v>
      </c>
      <c r="CB386" s="47">
        <f t="shared" si="322"/>
        <v>8.6</v>
      </c>
      <c r="CC386" s="47">
        <v>1.4999999999999999E-2</v>
      </c>
      <c r="CD386" s="47">
        <v>1.6E-2</v>
      </c>
      <c r="CE386" s="47">
        <f t="shared" si="351"/>
        <v>1.098E-2</v>
      </c>
      <c r="CF386" s="47">
        <f t="shared" si="324"/>
        <v>0.24030000000000001</v>
      </c>
      <c r="CG386" s="47">
        <f t="shared" si="343"/>
        <v>3.2874251497005993</v>
      </c>
      <c r="CH386" s="47">
        <f t="shared" si="325"/>
        <v>1.6979850577314921</v>
      </c>
      <c r="CI386" s="47">
        <v>0.84</v>
      </c>
      <c r="CJ386" s="46"/>
      <c r="CK386" s="47">
        <f t="shared" si="329"/>
        <v>1.3327767425092547</v>
      </c>
      <c r="CL386" s="46"/>
      <c r="CM386" s="46">
        <f t="shared" si="330"/>
        <v>0.29617260944650103</v>
      </c>
      <c r="CN386" s="22"/>
    </row>
    <row r="387" spans="1:92">
      <c r="A387" s="42">
        <v>1691</v>
      </c>
      <c r="B387" s="22"/>
      <c r="C387" s="34">
        <v>17.36</v>
      </c>
      <c r="D387" s="34">
        <v>30.33</v>
      </c>
      <c r="E387" s="47">
        <f t="shared" si="344"/>
        <v>17.331428571428571</v>
      </c>
      <c r="F387" s="34">
        <v>15.39</v>
      </c>
      <c r="G387" s="34">
        <v>10.53</v>
      </c>
      <c r="H387" s="34">
        <v>6.67</v>
      </c>
      <c r="I387" s="34">
        <v>0.51</v>
      </c>
      <c r="J387" s="34">
        <v>0.59</v>
      </c>
      <c r="K387" s="22"/>
      <c r="L387" s="22"/>
      <c r="M387" s="22"/>
      <c r="N387" s="34">
        <v>1.1499999999999999</v>
      </c>
      <c r="O387" s="34">
        <v>4.0999999999999996</v>
      </c>
      <c r="P387" s="22"/>
      <c r="Q387" s="22"/>
      <c r="R387" s="22"/>
      <c r="S387" s="22"/>
      <c r="T387" s="22"/>
      <c r="U387" s="22"/>
      <c r="V387" s="34">
        <v>0.38</v>
      </c>
      <c r="W387" s="22"/>
      <c r="X387" s="34">
        <v>2.54</v>
      </c>
      <c r="Y387" s="34">
        <v>5.18</v>
      </c>
      <c r="Z387" s="22"/>
      <c r="AA387" s="34">
        <v>0.11</v>
      </c>
      <c r="AB387" s="22"/>
      <c r="AC387" s="34">
        <v>8.75</v>
      </c>
      <c r="AD387" s="22"/>
      <c r="AE387" s="34">
        <v>0.97</v>
      </c>
      <c r="AF387" s="34"/>
      <c r="AG387" s="47">
        <f t="shared" si="297"/>
        <v>0.78120000000000001</v>
      </c>
      <c r="AH387" s="47">
        <f t="shared" si="347"/>
        <v>0.69255</v>
      </c>
      <c r="AI387" s="47">
        <f t="shared" si="348"/>
        <v>0.47384999999999999</v>
      </c>
      <c r="AJ387" s="47">
        <f t="shared" si="300"/>
        <v>0.30015000000000003</v>
      </c>
      <c r="AK387" s="47">
        <f t="shared" si="298"/>
        <v>1.3648499999999999</v>
      </c>
      <c r="AL387" s="47">
        <f t="shared" si="345"/>
        <v>0.77991428571428567</v>
      </c>
      <c r="AM387" s="47">
        <f t="shared" si="338"/>
        <v>0</v>
      </c>
      <c r="AN387" s="47">
        <f t="shared" si="338"/>
        <v>39.375</v>
      </c>
      <c r="AO387" s="47">
        <f t="shared" si="338"/>
        <v>0</v>
      </c>
      <c r="AP387" s="47">
        <f t="shared" si="301"/>
        <v>2.2949999999999999</v>
      </c>
      <c r="AQ387" s="47">
        <f t="shared" si="302"/>
        <v>2.6549999999999998</v>
      </c>
      <c r="AR387" s="47">
        <f t="shared" si="303"/>
        <v>0</v>
      </c>
      <c r="AS387" s="47">
        <f t="shared" si="304"/>
        <v>0</v>
      </c>
      <c r="AT387" s="47">
        <f t="shared" si="305"/>
        <v>0</v>
      </c>
      <c r="AU387" s="47">
        <f t="shared" si="306"/>
        <v>5.1749999999999998</v>
      </c>
      <c r="AV387" s="47">
        <f t="shared" si="307"/>
        <v>18.45</v>
      </c>
      <c r="AW387" s="47">
        <f t="shared" si="308"/>
        <v>0</v>
      </c>
      <c r="AX387" s="47">
        <f t="shared" si="309"/>
        <v>0</v>
      </c>
      <c r="AY387" s="47">
        <f t="shared" si="310"/>
        <v>3.78</v>
      </c>
      <c r="AZ387" s="47">
        <f t="shared" si="311"/>
        <v>0</v>
      </c>
      <c r="BA387" s="47">
        <f t="shared" si="312"/>
        <v>0</v>
      </c>
      <c r="BB387" s="47">
        <f t="shared" si="313"/>
        <v>0</v>
      </c>
      <c r="BC387" s="47">
        <f t="shared" si="314"/>
        <v>1.71</v>
      </c>
      <c r="BD387" s="47">
        <f t="shared" si="315"/>
        <v>0</v>
      </c>
      <c r="BE387" s="47">
        <f t="shared" si="316"/>
        <v>11.43</v>
      </c>
      <c r="BF387" s="47">
        <f t="shared" si="317"/>
        <v>0.23309999999999997</v>
      </c>
      <c r="BG387" s="47">
        <f t="shared" si="318"/>
        <v>0</v>
      </c>
      <c r="BH387" s="47">
        <f t="shared" si="319"/>
        <v>0.495</v>
      </c>
      <c r="BI387" s="47">
        <v>0</v>
      </c>
      <c r="BJ387" s="47">
        <f t="shared" si="320"/>
        <v>4.3650000000000002</v>
      </c>
      <c r="BK387" s="22"/>
      <c r="BL387" s="47">
        <f t="shared" si="299"/>
        <v>1.3648499999999999</v>
      </c>
      <c r="BM387" s="47">
        <v>0.51</v>
      </c>
      <c r="BN387" s="47">
        <f t="shared" si="349"/>
        <v>2.2949999999999999</v>
      </c>
      <c r="BO387" s="47">
        <v>5.4</v>
      </c>
      <c r="BP387" s="47">
        <f t="shared" si="333"/>
        <v>3.78</v>
      </c>
      <c r="BQ387" s="47">
        <v>0.2</v>
      </c>
      <c r="BR387" s="47">
        <v>0.56000000000000005</v>
      </c>
      <c r="BS387" s="47">
        <v>8.6</v>
      </c>
      <c r="BT387" s="47">
        <f t="shared" si="326"/>
        <v>0</v>
      </c>
      <c r="BU387" s="47">
        <f t="shared" si="346"/>
        <v>18.45</v>
      </c>
      <c r="BV387" s="47">
        <f t="shared" si="335"/>
        <v>0.495</v>
      </c>
      <c r="BW387" s="47">
        <f t="shared" si="327"/>
        <v>1.71</v>
      </c>
      <c r="BX387" s="47">
        <f t="shared" si="334"/>
        <v>5.1749999999999998</v>
      </c>
      <c r="BY387" s="47">
        <f t="shared" si="321"/>
        <v>0</v>
      </c>
      <c r="BZ387" s="47">
        <f t="shared" si="339"/>
        <v>4.3650000000000002</v>
      </c>
      <c r="CA387" s="47">
        <v>4.45</v>
      </c>
      <c r="CB387" s="47">
        <f t="shared" si="322"/>
        <v>8.6</v>
      </c>
      <c r="CC387" s="47">
        <v>1.4999999999999999E-2</v>
      </c>
      <c r="CD387" s="47">
        <v>1.6E-2</v>
      </c>
      <c r="CE387" s="47">
        <f t="shared" si="351"/>
        <v>1.1429999999999999E-2</v>
      </c>
      <c r="CF387" s="47">
        <f t="shared" si="324"/>
        <v>0.23309999999999997</v>
      </c>
      <c r="CG387" s="47">
        <f t="shared" si="343"/>
        <v>3.4221556886227544</v>
      </c>
      <c r="CH387" s="47">
        <f t="shared" si="325"/>
        <v>1.6979850577314921</v>
      </c>
      <c r="CI387" s="47">
        <v>0.84</v>
      </c>
      <c r="CJ387" s="46"/>
      <c r="CK387" s="47">
        <f t="shared" si="329"/>
        <v>1.3717550407857189</v>
      </c>
      <c r="CL387" s="46"/>
      <c r="CM387" s="46">
        <f t="shared" si="330"/>
        <v>0.30483445350793753</v>
      </c>
      <c r="CN387" s="22"/>
    </row>
    <row r="388" spans="1:92">
      <c r="A388" s="42">
        <v>1692</v>
      </c>
      <c r="B388" s="22"/>
      <c r="C388" s="34">
        <v>16.559999999999999</v>
      </c>
      <c r="D388" s="34">
        <v>27.33</v>
      </c>
      <c r="E388" s="47">
        <f t="shared" si="344"/>
        <v>15.617142857142856</v>
      </c>
      <c r="F388" s="34">
        <v>13.23</v>
      </c>
      <c r="G388" s="34">
        <v>8.64</v>
      </c>
      <c r="H388" s="34">
        <v>5.52</v>
      </c>
      <c r="I388" s="34">
        <v>0.51</v>
      </c>
      <c r="J388" s="34">
        <v>0.59</v>
      </c>
      <c r="K388" s="22"/>
      <c r="L388" s="34">
        <v>0.62</v>
      </c>
      <c r="M388" s="22"/>
      <c r="N388" s="34">
        <v>1.1499999999999999</v>
      </c>
      <c r="O388" s="34">
        <v>4.0999999999999996</v>
      </c>
      <c r="P388" s="34">
        <v>1.56</v>
      </c>
      <c r="Q388" s="22"/>
      <c r="R388" s="22"/>
      <c r="S388" s="22"/>
      <c r="T388" s="34">
        <v>4.8499999999999996</v>
      </c>
      <c r="U388" s="34">
        <v>1.1399999999999999</v>
      </c>
      <c r="V388" s="34">
        <v>0.38</v>
      </c>
      <c r="W388" s="22"/>
      <c r="X388" s="34">
        <v>2.21</v>
      </c>
      <c r="Y388" s="34">
        <v>5.0199999999999996</v>
      </c>
      <c r="Z388" s="22"/>
      <c r="AA388" s="34">
        <v>0.11</v>
      </c>
      <c r="AB388" s="22"/>
      <c r="AC388" s="34">
        <v>8.75</v>
      </c>
      <c r="AD388" s="22"/>
      <c r="AE388" s="34">
        <v>0.97</v>
      </c>
      <c r="AF388" s="34"/>
      <c r="AG388" s="47">
        <f t="shared" si="297"/>
        <v>0.74519999999999997</v>
      </c>
      <c r="AH388" s="47">
        <f t="shared" si="347"/>
        <v>0.59535000000000005</v>
      </c>
      <c r="AI388" s="47">
        <f t="shared" si="348"/>
        <v>0.38880000000000003</v>
      </c>
      <c r="AJ388" s="47">
        <f t="shared" si="300"/>
        <v>0.24839999999999995</v>
      </c>
      <c r="AK388" s="47">
        <f t="shared" si="298"/>
        <v>1.2298499999999999</v>
      </c>
      <c r="AL388" s="47">
        <f t="shared" si="345"/>
        <v>0.70277142857142849</v>
      </c>
      <c r="AM388" s="47">
        <f t="shared" si="338"/>
        <v>0</v>
      </c>
      <c r="AN388" s="47">
        <f t="shared" si="338"/>
        <v>39.375</v>
      </c>
      <c r="AO388" s="47">
        <f t="shared" si="338"/>
        <v>0</v>
      </c>
      <c r="AP388" s="47">
        <f t="shared" si="301"/>
        <v>2.2949999999999999</v>
      </c>
      <c r="AQ388" s="47">
        <f t="shared" si="302"/>
        <v>2.6549999999999998</v>
      </c>
      <c r="AR388" s="47">
        <f t="shared" si="303"/>
        <v>0</v>
      </c>
      <c r="AS388" s="47">
        <f t="shared" si="304"/>
        <v>2.79</v>
      </c>
      <c r="AT388" s="47">
        <f t="shared" si="305"/>
        <v>0</v>
      </c>
      <c r="AU388" s="47">
        <f t="shared" si="306"/>
        <v>5.1749999999999998</v>
      </c>
      <c r="AV388" s="47">
        <f t="shared" si="307"/>
        <v>18.45</v>
      </c>
      <c r="AW388" s="47">
        <f t="shared" si="308"/>
        <v>7.3125000000000009</v>
      </c>
      <c r="AX388" s="47">
        <f t="shared" si="309"/>
        <v>0</v>
      </c>
      <c r="AY388" s="47">
        <f t="shared" si="310"/>
        <v>3.78</v>
      </c>
      <c r="AZ388" s="47">
        <f t="shared" si="311"/>
        <v>0</v>
      </c>
      <c r="BA388" s="47">
        <f t="shared" si="312"/>
        <v>0.21825</v>
      </c>
      <c r="BB388" s="47">
        <f t="shared" si="313"/>
        <v>5.13</v>
      </c>
      <c r="BC388" s="47">
        <f t="shared" si="314"/>
        <v>1.71</v>
      </c>
      <c r="BD388" s="47">
        <f t="shared" si="315"/>
        <v>0</v>
      </c>
      <c r="BE388" s="47">
        <f t="shared" si="316"/>
        <v>9.9450000000000003</v>
      </c>
      <c r="BF388" s="47">
        <f t="shared" si="317"/>
        <v>0.22589999999999996</v>
      </c>
      <c r="BG388" s="47">
        <f t="shared" si="318"/>
        <v>0</v>
      </c>
      <c r="BH388" s="47">
        <f t="shared" si="319"/>
        <v>0.495</v>
      </c>
      <c r="BI388" s="47">
        <v>4.6421267893660536</v>
      </c>
      <c r="BJ388" s="47">
        <f t="shared" si="320"/>
        <v>4.3650000000000002</v>
      </c>
      <c r="BK388" s="22"/>
      <c r="BL388" s="47">
        <f t="shared" si="299"/>
        <v>1.2298499999999999</v>
      </c>
      <c r="BM388" s="47">
        <v>0.51</v>
      </c>
      <c r="BN388" s="47">
        <f t="shared" si="349"/>
        <v>2.2949999999999999</v>
      </c>
      <c r="BO388" s="47">
        <f t="shared" ref="BO388:BO416" si="352">BB388</f>
        <v>5.13</v>
      </c>
      <c r="BP388" s="47">
        <f t="shared" si="333"/>
        <v>3.78</v>
      </c>
      <c r="BQ388" s="47">
        <f>BA388</f>
        <v>0.21825</v>
      </c>
      <c r="BR388" s="47">
        <v>0.56000000000000005</v>
      </c>
      <c r="BS388" s="47">
        <f>AW388</f>
        <v>7.3125000000000009</v>
      </c>
      <c r="BT388" s="47">
        <f t="shared" si="326"/>
        <v>2.79</v>
      </c>
      <c r="BU388" s="47">
        <f t="shared" si="346"/>
        <v>18.45</v>
      </c>
      <c r="BV388" s="47">
        <f t="shared" si="335"/>
        <v>0.495</v>
      </c>
      <c r="BW388" s="47">
        <f t="shared" si="327"/>
        <v>1.71</v>
      </c>
      <c r="BX388" s="47">
        <f t="shared" si="334"/>
        <v>5.1749999999999998</v>
      </c>
      <c r="BY388" s="47">
        <f t="shared" si="321"/>
        <v>0</v>
      </c>
      <c r="BZ388" s="47">
        <f t="shared" si="339"/>
        <v>4.3650000000000002</v>
      </c>
      <c r="CA388" s="47">
        <f>BI388</f>
        <v>4.6421267893660536</v>
      </c>
      <c r="CB388" s="47">
        <f t="shared" si="322"/>
        <v>7.3125000000000009</v>
      </c>
      <c r="CC388" s="47">
        <v>1.4999999999999999E-2</v>
      </c>
      <c r="CD388" s="47">
        <v>1.6E-2</v>
      </c>
      <c r="CE388" s="47">
        <f t="shared" si="351"/>
        <v>9.9450000000000007E-3</v>
      </c>
      <c r="CF388" s="47">
        <f t="shared" si="324"/>
        <v>0.22589999999999996</v>
      </c>
      <c r="CG388" s="47">
        <f t="shared" si="343"/>
        <v>2.977544910179641</v>
      </c>
      <c r="CH388" s="47">
        <f t="shared" si="325"/>
        <v>1.6979850577314921</v>
      </c>
      <c r="CI388" s="47">
        <v>0.84</v>
      </c>
      <c r="CJ388" s="46"/>
      <c r="CK388" s="47">
        <f t="shared" si="329"/>
        <v>1.2992168062714371</v>
      </c>
      <c r="CL388" s="46"/>
      <c r="CM388" s="46">
        <f t="shared" si="330"/>
        <v>0.28871484583809714</v>
      </c>
      <c r="CN388" s="22"/>
    </row>
    <row r="389" spans="1:92">
      <c r="A389" s="42">
        <v>1693</v>
      </c>
      <c r="B389" s="22"/>
      <c r="C389" s="34">
        <v>19.71</v>
      </c>
      <c r="D389" s="34">
        <v>31.75</v>
      </c>
      <c r="E389" s="47">
        <f t="shared" si="344"/>
        <v>18.142857142857142</v>
      </c>
      <c r="F389" s="34">
        <v>14.47</v>
      </c>
      <c r="G389" s="34">
        <v>10.54</v>
      </c>
      <c r="H389" s="34">
        <v>7.91</v>
      </c>
      <c r="I389" s="34">
        <v>0.51</v>
      </c>
      <c r="J389" s="34">
        <v>0.59</v>
      </c>
      <c r="K389" s="34">
        <v>0.12</v>
      </c>
      <c r="L389" s="34">
        <v>0.62</v>
      </c>
      <c r="M389" s="34">
        <v>16.2</v>
      </c>
      <c r="N389" s="34">
        <v>1.1499999999999999</v>
      </c>
      <c r="O389" s="34">
        <v>4.0999999999999996</v>
      </c>
      <c r="P389" s="22"/>
      <c r="Q389" s="22"/>
      <c r="R389" s="22"/>
      <c r="S389" s="22"/>
      <c r="T389" s="34">
        <v>4.8499999999999996</v>
      </c>
      <c r="U389" s="34">
        <v>1.1399999999999999</v>
      </c>
      <c r="V389" s="34">
        <v>0.38</v>
      </c>
      <c r="W389" s="22"/>
      <c r="X389" s="34">
        <v>2.67</v>
      </c>
      <c r="Y389" s="34">
        <v>6.01</v>
      </c>
      <c r="Z389" s="22"/>
      <c r="AA389" s="34">
        <v>0.11</v>
      </c>
      <c r="AB389" s="22"/>
      <c r="AC389" s="34">
        <v>8.75</v>
      </c>
      <c r="AD389" s="22"/>
      <c r="AE389" s="34">
        <v>0.97</v>
      </c>
      <c r="AF389" s="34"/>
      <c r="AG389" s="47">
        <f t="shared" si="297"/>
        <v>0.88695000000000013</v>
      </c>
      <c r="AH389" s="47">
        <f t="shared" si="347"/>
        <v>0.65115000000000012</v>
      </c>
      <c r="AI389" s="47">
        <f t="shared" si="348"/>
        <v>0.47429999999999994</v>
      </c>
      <c r="AJ389" s="47">
        <f t="shared" si="300"/>
        <v>0.35594999999999999</v>
      </c>
      <c r="AK389" s="47">
        <f t="shared" si="298"/>
        <v>1.42875</v>
      </c>
      <c r="AL389" s="47">
        <f t="shared" si="345"/>
        <v>0.81642857142857139</v>
      </c>
      <c r="AM389" s="47">
        <f t="shared" si="338"/>
        <v>0</v>
      </c>
      <c r="AN389" s="47">
        <f t="shared" si="338"/>
        <v>39.375</v>
      </c>
      <c r="AO389" s="47">
        <f t="shared" si="338"/>
        <v>0</v>
      </c>
      <c r="AP389" s="47">
        <f t="shared" si="301"/>
        <v>2.2949999999999999</v>
      </c>
      <c r="AQ389" s="47">
        <f t="shared" si="302"/>
        <v>2.6549999999999998</v>
      </c>
      <c r="AR389" s="47">
        <f t="shared" si="303"/>
        <v>0.54</v>
      </c>
      <c r="AS389" s="47">
        <f t="shared" si="304"/>
        <v>2.79</v>
      </c>
      <c r="AT389" s="47">
        <f t="shared" si="305"/>
        <v>0.72899999999999987</v>
      </c>
      <c r="AU389" s="47">
        <f t="shared" si="306"/>
        <v>5.1749999999999998</v>
      </c>
      <c r="AV389" s="47">
        <f t="shared" si="307"/>
        <v>18.45</v>
      </c>
      <c r="AW389" s="47">
        <f t="shared" si="308"/>
        <v>0</v>
      </c>
      <c r="AX389" s="47">
        <f t="shared" si="309"/>
        <v>0</v>
      </c>
      <c r="AY389" s="47">
        <f t="shared" si="310"/>
        <v>3.78</v>
      </c>
      <c r="AZ389" s="47">
        <f t="shared" si="311"/>
        <v>0</v>
      </c>
      <c r="BA389" s="47">
        <f t="shared" si="312"/>
        <v>0.21825</v>
      </c>
      <c r="BB389" s="47">
        <f t="shared" si="313"/>
        <v>5.13</v>
      </c>
      <c r="BC389" s="47">
        <f t="shared" si="314"/>
        <v>1.71</v>
      </c>
      <c r="BD389" s="47">
        <f t="shared" si="315"/>
        <v>0</v>
      </c>
      <c r="BE389" s="47">
        <f t="shared" si="316"/>
        <v>12.015000000000001</v>
      </c>
      <c r="BF389" s="47">
        <f t="shared" si="317"/>
        <v>0.27044999999999997</v>
      </c>
      <c r="BG389" s="47">
        <f t="shared" si="318"/>
        <v>0</v>
      </c>
      <c r="BH389" s="47">
        <f t="shared" si="319"/>
        <v>0.495</v>
      </c>
      <c r="BI389" s="47">
        <v>0</v>
      </c>
      <c r="BJ389" s="47">
        <f t="shared" si="320"/>
        <v>4.3650000000000002</v>
      </c>
      <c r="BK389" s="22"/>
      <c r="BL389" s="47">
        <f t="shared" si="299"/>
        <v>1.42875</v>
      </c>
      <c r="BM389" s="47">
        <f>AT389</f>
        <v>0.72899999999999987</v>
      </c>
      <c r="BN389" s="47">
        <f t="shared" si="349"/>
        <v>2.2949999999999999</v>
      </c>
      <c r="BO389" s="47">
        <f t="shared" si="352"/>
        <v>5.13</v>
      </c>
      <c r="BP389" s="47">
        <f t="shared" si="333"/>
        <v>3.78</v>
      </c>
      <c r="BQ389" s="47">
        <f>BA389</f>
        <v>0.21825</v>
      </c>
      <c r="BR389" s="47">
        <f>AR389</f>
        <v>0.54</v>
      </c>
      <c r="BS389" s="47">
        <v>6.7</v>
      </c>
      <c r="BT389" s="47">
        <f t="shared" si="326"/>
        <v>2.79</v>
      </c>
      <c r="BU389" s="47">
        <f t="shared" si="346"/>
        <v>18.45</v>
      </c>
      <c r="BV389" s="47">
        <f t="shared" si="335"/>
        <v>0.495</v>
      </c>
      <c r="BW389" s="47">
        <f t="shared" si="327"/>
        <v>1.71</v>
      </c>
      <c r="BX389" s="47">
        <f t="shared" si="334"/>
        <v>5.1749999999999998</v>
      </c>
      <c r="BY389" s="47">
        <f t="shared" si="321"/>
        <v>0</v>
      </c>
      <c r="BZ389" s="47">
        <f t="shared" si="339"/>
        <v>4.3650000000000002</v>
      </c>
      <c r="CA389" s="47">
        <v>5.5</v>
      </c>
      <c r="CB389" s="47">
        <f t="shared" si="322"/>
        <v>6.7</v>
      </c>
      <c r="CC389" s="47">
        <v>1.4999999999999999E-2</v>
      </c>
      <c r="CD389" s="47">
        <v>1.6E-2</v>
      </c>
      <c r="CE389" s="47">
        <f t="shared" si="351"/>
        <v>1.2015000000000001E-2</v>
      </c>
      <c r="CF389" s="47">
        <f t="shared" si="324"/>
        <v>0.27044999999999997</v>
      </c>
      <c r="CG389" s="47">
        <f t="shared" si="343"/>
        <v>3.5973053892215572</v>
      </c>
      <c r="CH389" s="47">
        <f t="shared" si="325"/>
        <v>1.6979850577314921</v>
      </c>
      <c r="CI389" s="47">
        <v>0.84</v>
      </c>
      <c r="CJ389" s="46"/>
      <c r="CK389" s="47">
        <f t="shared" si="329"/>
        <v>1.4229206504833718</v>
      </c>
      <c r="CL389" s="46"/>
      <c r="CM389" s="46">
        <f t="shared" si="330"/>
        <v>0.31620458899630483</v>
      </c>
      <c r="CN389" s="22"/>
    </row>
    <row r="390" spans="1:92">
      <c r="A390" s="42">
        <v>1694</v>
      </c>
      <c r="B390" s="22"/>
      <c r="C390" s="34">
        <v>25.1</v>
      </c>
      <c r="D390" s="34">
        <v>40.5</v>
      </c>
      <c r="E390" s="47">
        <f t="shared" si="344"/>
        <v>23.142857142857142</v>
      </c>
      <c r="F390" s="34">
        <v>24.65</v>
      </c>
      <c r="G390" s="34">
        <v>11.76</v>
      </c>
      <c r="H390" s="34">
        <v>9.7100000000000009</v>
      </c>
      <c r="I390" s="34">
        <v>0.51</v>
      </c>
      <c r="J390" s="34">
        <v>0.59</v>
      </c>
      <c r="K390" s="22"/>
      <c r="L390" s="34">
        <v>0.86</v>
      </c>
      <c r="M390" s="22"/>
      <c r="N390" s="34">
        <v>1.1499999999999999</v>
      </c>
      <c r="O390" s="34">
        <v>4.0999999999999996</v>
      </c>
      <c r="P390" s="22"/>
      <c r="Q390" s="22"/>
      <c r="R390" s="22"/>
      <c r="S390" s="22"/>
      <c r="T390" s="34">
        <v>4.8499999999999996</v>
      </c>
      <c r="U390" s="34">
        <v>1.1399999999999999</v>
      </c>
      <c r="V390" s="34">
        <v>0.38</v>
      </c>
      <c r="W390" s="22"/>
      <c r="X390" s="34">
        <v>2.63</v>
      </c>
      <c r="Y390" s="34">
        <v>5.43</v>
      </c>
      <c r="Z390" s="34">
        <v>0.33</v>
      </c>
      <c r="AA390" s="34">
        <v>0.11</v>
      </c>
      <c r="AB390" s="22"/>
      <c r="AC390" s="34">
        <v>8.75</v>
      </c>
      <c r="AD390" s="22"/>
      <c r="AE390" s="34">
        <v>0.97</v>
      </c>
      <c r="AF390" s="34"/>
      <c r="AG390" s="47">
        <f t="shared" ref="AG390:AG453" si="353">4.5*C390/100</f>
        <v>1.1294999999999999</v>
      </c>
      <c r="AH390" s="47">
        <f t="shared" si="347"/>
        <v>1.1092500000000001</v>
      </c>
      <c r="AI390" s="47">
        <f t="shared" si="348"/>
        <v>0.5292</v>
      </c>
      <c r="AJ390" s="47">
        <f t="shared" si="300"/>
        <v>0.43695000000000006</v>
      </c>
      <c r="AK390" s="47">
        <f t="shared" ref="AK390:AK453" si="354">4.5*D390/100</f>
        <v>1.8225</v>
      </c>
      <c r="AL390" s="47">
        <f t="shared" si="345"/>
        <v>1.0414285714285714</v>
      </c>
      <c r="AM390" s="47">
        <f t="shared" si="338"/>
        <v>0</v>
      </c>
      <c r="AN390" s="47">
        <f t="shared" si="338"/>
        <v>39.375</v>
      </c>
      <c r="AO390" s="47">
        <f t="shared" si="338"/>
        <v>0</v>
      </c>
      <c r="AP390" s="47">
        <f t="shared" si="301"/>
        <v>2.2949999999999999</v>
      </c>
      <c r="AQ390" s="47">
        <f t="shared" si="302"/>
        <v>2.6549999999999998</v>
      </c>
      <c r="AR390" s="47">
        <f t="shared" si="303"/>
        <v>0</v>
      </c>
      <c r="AS390" s="47">
        <f t="shared" si="304"/>
        <v>3.87</v>
      </c>
      <c r="AT390" s="47">
        <f t="shared" si="305"/>
        <v>0</v>
      </c>
      <c r="AU390" s="47">
        <f t="shared" si="306"/>
        <v>5.1749999999999998</v>
      </c>
      <c r="AV390" s="47">
        <f t="shared" si="307"/>
        <v>18.45</v>
      </c>
      <c r="AW390" s="47">
        <f t="shared" si="308"/>
        <v>0</v>
      </c>
      <c r="AX390" s="47">
        <f t="shared" si="309"/>
        <v>0</v>
      </c>
      <c r="AY390" s="47">
        <f t="shared" si="310"/>
        <v>3.78</v>
      </c>
      <c r="AZ390" s="47">
        <f t="shared" si="311"/>
        <v>0</v>
      </c>
      <c r="BA390" s="47">
        <f t="shared" si="312"/>
        <v>0.21825</v>
      </c>
      <c r="BB390" s="47">
        <f t="shared" si="313"/>
        <v>5.13</v>
      </c>
      <c r="BC390" s="47">
        <f t="shared" si="314"/>
        <v>1.71</v>
      </c>
      <c r="BD390" s="47">
        <f t="shared" si="315"/>
        <v>0</v>
      </c>
      <c r="BE390" s="47">
        <f t="shared" si="316"/>
        <v>11.834999999999999</v>
      </c>
      <c r="BF390" s="47">
        <f t="shared" si="317"/>
        <v>0.24434999999999998</v>
      </c>
      <c r="BG390" s="47">
        <f t="shared" si="318"/>
        <v>1.485E-2</v>
      </c>
      <c r="BH390" s="47">
        <f t="shared" si="319"/>
        <v>0.495</v>
      </c>
      <c r="BI390" s="47">
        <v>0</v>
      </c>
      <c r="BJ390" s="47">
        <f t="shared" si="320"/>
        <v>4.3650000000000002</v>
      </c>
      <c r="BK390" s="22"/>
      <c r="BL390" s="47">
        <f t="shared" ref="BL390:BL453" si="355">AK390</f>
        <v>1.8225</v>
      </c>
      <c r="BM390" s="47">
        <v>0.6</v>
      </c>
      <c r="BN390" s="47">
        <f t="shared" si="349"/>
        <v>2.2949999999999999</v>
      </c>
      <c r="BO390" s="47">
        <f t="shared" si="352"/>
        <v>5.13</v>
      </c>
      <c r="BP390" s="47">
        <f t="shared" si="333"/>
        <v>3.78</v>
      </c>
      <c r="BQ390" s="47">
        <f>BA390</f>
        <v>0.21825</v>
      </c>
      <c r="BR390" s="47">
        <v>0.52</v>
      </c>
      <c r="BS390" s="47">
        <v>6.7</v>
      </c>
      <c r="BT390" s="47">
        <f t="shared" si="326"/>
        <v>3.87</v>
      </c>
      <c r="BU390" s="47">
        <f t="shared" si="346"/>
        <v>18.45</v>
      </c>
      <c r="BV390" s="47">
        <f t="shared" si="335"/>
        <v>0.495</v>
      </c>
      <c r="BW390" s="47">
        <f t="shared" si="327"/>
        <v>1.71</v>
      </c>
      <c r="BX390" s="47">
        <f t="shared" si="334"/>
        <v>5.1749999999999998</v>
      </c>
      <c r="BY390" s="47">
        <f t="shared" si="321"/>
        <v>0</v>
      </c>
      <c r="BZ390" s="47">
        <f t="shared" si="339"/>
        <v>4.3650000000000002</v>
      </c>
      <c r="CA390" s="47">
        <v>5.5</v>
      </c>
      <c r="CB390" s="47">
        <f t="shared" si="322"/>
        <v>6.7</v>
      </c>
      <c r="CC390" s="47">
        <f>BG390</f>
        <v>1.485E-2</v>
      </c>
      <c r="CD390" s="47">
        <v>1.6E-2</v>
      </c>
      <c r="CE390" s="47">
        <f t="shared" si="351"/>
        <v>1.1834999999999998E-2</v>
      </c>
      <c r="CF390" s="47">
        <f t="shared" si="324"/>
        <v>0.24434999999999998</v>
      </c>
      <c r="CG390" s="47">
        <f t="shared" si="343"/>
        <v>3.5434131736526946</v>
      </c>
      <c r="CH390" s="47">
        <f t="shared" si="325"/>
        <v>1.681005207154177</v>
      </c>
      <c r="CI390" s="47">
        <v>0.84</v>
      </c>
      <c r="CJ390" s="46"/>
      <c r="CK390" s="47">
        <f t="shared" si="329"/>
        <v>1.5788262440429943</v>
      </c>
      <c r="CL390" s="46"/>
      <c r="CM390" s="46">
        <f t="shared" si="330"/>
        <v>0.35085027645399874</v>
      </c>
      <c r="CN390" s="22"/>
    </row>
    <row r="391" spans="1:92">
      <c r="A391" s="42">
        <v>1695</v>
      </c>
      <c r="B391" s="22"/>
      <c r="C391" s="34">
        <v>12.3</v>
      </c>
      <c r="D391" s="34">
        <v>21</v>
      </c>
      <c r="E391" s="47">
        <f t="shared" si="344"/>
        <v>12</v>
      </c>
      <c r="F391" s="34">
        <v>5.41</v>
      </c>
      <c r="G391" s="34">
        <v>7.38</v>
      </c>
      <c r="H391" s="34">
        <v>5.49</v>
      </c>
      <c r="I391" s="34">
        <v>0.51</v>
      </c>
      <c r="J391" s="34">
        <v>0.59</v>
      </c>
      <c r="K391" s="22"/>
      <c r="L391" s="22"/>
      <c r="M391" s="34">
        <v>10.78</v>
      </c>
      <c r="N391" s="34">
        <v>1.1499999999999999</v>
      </c>
      <c r="O391" s="34">
        <v>4.0999999999999996</v>
      </c>
      <c r="P391" s="34">
        <v>1.3</v>
      </c>
      <c r="Q391" s="22"/>
      <c r="R391" s="22"/>
      <c r="S391" s="22"/>
      <c r="T391" s="22"/>
      <c r="U391" s="34">
        <v>0.99</v>
      </c>
      <c r="V391" s="34">
        <v>0.38</v>
      </c>
      <c r="W391" s="22"/>
      <c r="X391" s="34">
        <v>2.16</v>
      </c>
      <c r="Y391" s="34">
        <v>3.72</v>
      </c>
      <c r="Z391" s="34">
        <v>0.33</v>
      </c>
      <c r="AA391" s="34">
        <v>0.11</v>
      </c>
      <c r="AB391" s="22"/>
      <c r="AC391" s="34">
        <v>8.75</v>
      </c>
      <c r="AD391" s="22"/>
      <c r="AE391" s="34">
        <v>0.97</v>
      </c>
      <c r="AF391" s="34"/>
      <c r="AG391" s="47">
        <f t="shared" si="353"/>
        <v>0.55349999999999999</v>
      </c>
      <c r="AH391" s="47">
        <f t="shared" si="347"/>
        <v>0.24345</v>
      </c>
      <c r="AI391" s="47">
        <f t="shared" si="348"/>
        <v>0.33210000000000001</v>
      </c>
      <c r="AJ391" s="47">
        <f t="shared" si="300"/>
        <v>0.24705000000000002</v>
      </c>
      <c r="AK391" s="47">
        <f t="shared" si="354"/>
        <v>0.94499999999999995</v>
      </c>
      <c r="AL391" s="47">
        <f t="shared" si="345"/>
        <v>0.54</v>
      </c>
      <c r="AM391" s="47">
        <f t="shared" si="338"/>
        <v>0</v>
      </c>
      <c r="AN391" s="47">
        <f t="shared" si="338"/>
        <v>39.375</v>
      </c>
      <c r="AO391" s="47">
        <f t="shared" si="338"/>
        <v>0</v>
      </c>
      <c r="AP391" s="47">
        <f t="shared" si="301"/>
        <v>2.2949999999999999</v>
      </c>
      <c r="AQ391" s="47">
        <f t="shared" si="302"/>
        <v>2.6549999999999998</v>
      </c>
      <c r="AR391" s="47">
        <f t="shared" si="303"/>
        <v>0</v>
      </c>
      <c r="AS391" s="47">
        <f t="shared" si="304"/>
        <v>0</v>
      </c>
      <c r="AT391" s="47">
        <f t="shared" si="305"/>
        <v>0.48509999999999998</v>
      </c>
      <c r="AU391" s="47">
        <f t="shared" si="306"/>
        <v>5.1749999999999998</v>
      </c>
      <c r="AV391" s="47">
        <f t="shared" si="307"/>
        <v>18.45</v>
      </c>
      <c r="AW391" s="47">
        <f t="shared" si="308"/>
        <v>6.0937500000000009</v>
      </c>
      <c r="AX391" s="47">
        <f t="shared" si="309"/>
        <v>0</v>
      </c>
      <c r="AY391" s="47">
        <f t="shared" si="310"/>
        <v>3.78</v>
      </c>
      <c r="AZ391" s="47">
        <f t="shared" si="311"/>
        <v>0</v>
      </c>
      <c r="BA391" s="47">
        <f t="shared" si="312"/>
        <v>0</v>
      </c>
      <c r="BB391" s="47">
        <f t="shared" si="313"/>
        <v>4.4550000000000001</v>
      </c>
      <c r="BC391" s="47">
        <f t="shared" si="314"/>
        <v>1.71</v>
      </c>
      <c r="BD391" s="47">
        <f t="shared" si="315"/>
        <v>0</v>
      </c>
      <c r="BE391" s="47">
        <f t="shared" si="316"/>
        <v>9.7200000000000006</v>
      </c>
      <c r="BF391" s="47">
        <f t="shared" si="317"/>
        <v>0.16740000000000002</v>
      </c>
      <c r="BG391" s="47">
        <f t="shared" si="318"/>
        <v>1.485E-2</v>
      </c>
      <c r="BH391" s="47">
        <f t="shared" si="319"/>
        <v>0.495</v>
      </c>
      <c r="BI391" s="47">
        <v>0</v>
      </c>
      <c r="BJ391" s="47">
        <f t="shared" si="320"/>
        <v>4.3650000000000002</v>
      </c>
      <c r="BK391" s="22"/>
      <c r="BL391" s="47">
        <f t="shared" si="355"/>
        <v>0.94499999999999995</v>
      </c>
      <c r="BM391" s="47">
        <f>AT391</f>
        <v>0.48509999999999998</v>
      </c>
      <c r="BN391" s="47">
        <f t="shared" si="349"/>
        <v>2.2949999999999999</v>
      </c>
      <c r="BO391" s="47">
        <f t="shared" si="352"/>
        <v>4.4550000000000001</v>
      </c>
      <c r="BP391" s="47">
        <f t="shared" si="333"/>
        <v>3.78</v>
      </c>
      <c r="BQ391" s="47">
        <v>0.22</v>
      </c>
      <c r="BR391" s="47">
        <v>0.52</v>
      </c>
      <c r="BS391" s="47">
        <f>AW391</f>
        <v>6.0937500000000009</v>
      </c>
      <c r="BT391" s="47">
        <f t="shared" si="326"/>
        <v>0</v>
      </c>
      <c r="BU391" s="47">
        <f t="shared" si="346"/>
        <v>18.45</v>
      </c>
      <c r="BV391" s="47">
        <f t="shared" si="335"/>
        <v>0.495</v>
      </c>
      <c r="BW391" s="47">
        <f t="shared" si="327"/>
        <v>1.71</v>
      </c>
      <c r="BX391" s="47">
        <f t="shared" si="334"/>
        <v>5.1749999999999998</v>
      </c>
      <c r="BY391" s="47">
        <f t="shared" si="321"/>
        <v>0</v>
      </c>
      <c r="BZ391" s="47">
        <f t="shared" si="339"/>
        <v>4.3650000000000002</v>
      </c>
      <c r="CA391" s="47">
        <v>5.5</v>
      </c>
      <c r="CB391" s="47">
        <f t="shared" si="322"/>
        <v>6.0937500000000009</v>
      </c>
      <c r="CC391" s="47">
        <f>BG391</f>
        <v>1.485E-2</v>
      </c>
      <c r="CD391" s="47">
        <v>1.6E-2</v>
      </c>
      <c r="CE391" s="47">
        <f t="shared" si="351"/>
        <v>9.7200000000000012E-3</v>
      </c>
      <c r="CF391" s="47">
        <f t="shared" si="324"/>
        <v>0.16740000000000002</v>
      </c>
      <c r="CG391" s="47">
        <f t="shared" si="343"/>
        <v>2.9101796407185634</v>
      </c>
      <c r="CH391" s="47">
        <f t="shared" si="325"/>
        <v>1.681005207154177</v>
      </c>
      <c r="CI391" s="47">
        <v>0.84</v>
      </c>
      <c r="CJ391" s="46"/>
      <c r="CK391" s="47">
        <f t="shared" si="329"/>
        <v>1.1598295382088293</v>
      </c>
      <c r="CL391" s="46"/>
      <c r="CM391" s="46">
        <f t="shared" si="330"/>
        <v>0.25773989737973985</v>
      </c>
      <c r="CN391" s="22"/>
    </row>
    <row r="392" spans="1:92">
      <c r="A392" s="42">
        <v>1696</v>
      </c>
      <c r="B392" s="22"/>
      <c r="C392" s="34">
        <v>5.66</v>
      </c>
      <c r="D392" s="34">
        <v>11.75</v>
      </c>
      <c r="E392" s="47">
        <f t="shared" si="344"/>
        <v>6.7142857142857144</v>
      </c>
      <c r="F392" s="34">
        <v>3.94</v>
      </c>
      <c r="G392" s="34">
        <v>3.45</v>
      </c>
      <c r="H392" s="34">
        <v>2.95</v>
      </c>
      <c r="I392" s="34">
        <v>0.51</v>
      </c>
      <c r="J392" s="34">
        <v>0.59</v>
      </c>
      <c r="K392" s="34">
        <v>0.11</v>
      </c>
      <c r="L392" s="22"/>
      <c r="M392" s="22"/>
      <c r="N392" s="34">
        <v>1.1499999999999999</v>
      </c>
      <c r="O392" s="34">
        <v>4.0999999999999996</v>
      </c>
      <c r="P392" s="34">
        <v>1.26</v>
      </c>
      <c r="Q392" s="22"/>
      <c r="R392" s="22"/>
      <c r="S392" s="22"/>
      <c r="T392" s="22"/>
      <c r="U392" s="34">
        <v>0.99</v>
      </c>
      <c r="V392" s="34">
        <v>0.38</v>
      </c>
      <c r="W392" s="34">
        <v>3.31</v>
      </c>
      <c r="X392" s="34">
        <v>2.08</v>
      </c>
      <c r="Y392" s="34">
        <v>4.58</v>
      </c>
      <c r="Z392" s="34">
        <v>0.24</v>
      </c>
      <c r="AA392" s="34">
        <v>0.11</v>
      </c>
      <c r="AB392" s="22"/>
      <c r="AC392" s="34">
        <v>8.75</v>
      </c>
      <c r="AD392" s="22"/>
      <c r="AE392" s="34">
        <v>0.97</v>
      </c>
      <c r="AF392" s="34"/>
      <c r="AG392" s="47">
        <f t="shared" si="353"/>
        <v>0.25469999999999998</v>
      </c>
      <c r="AH392" s="47">
        <f t="shared" si="347"/>
        <v>0.17730000000000001</v>
      </c>
      <c r="AI392" s="47">
        <f t="shared" si="348"/>
        <v>0.15525</v>
      </c>
      <c r="AJ392" s="47">
        <f t="shared" si="300"/>
        <v>0.13275000000000001</v>
      </c>
      <c r="AK392" s="47">
        <f t="shared" si="354"/>
        <v>0.52875000000000005</v>
      </c>
      <c r="AL392" s="47">
        <f t="shared" si="345"/>
        <v>0.30214285714285716</v>
      </c>
      <c r="AM392" s="47">
        <f t="shared" si="338"/>
        <v>0</v>
      </c>
      <c r="AN392" s="47">
        <f t="shared" si="338"/>
        <v>39.375</v>
      </c>
      <c r="AO392" s="47">
        <f t="shared" si="338"/>
        <v>0</v>
      </c>
      <c r="AP392" s="47">
        <f t="shared" si="301"/>
        <v>2.2949999999999999</v>
      </c>
      <c r="AQ392" s="47">
        <f t="shared" si="302"/>
        <v>2.6549999999999998</v>
      </c>
      <c r="AR392" s="47">
        <f t="shared" si="303"/>
        <v>0.495</v>
      </c>
      <c r="AS392" s="47">
        <f t="shared" si="304"/>
        <v>0</v>
      </c>
      <c r="AT392" s="47">
        <f t="shared" si="305"/>
        <v>0</v>
      </c>
      <c r="AU392" s="47">
        <f t="shared" si="306"/>
        <v>5.1749999999999998</v>
      </c>
      <c r="AV392" s="47">
        <f t="shared" si="307"/>
        <v>18.45</v>
      </c>
      <c r="AW392" s="47">
        <f t="shared" si="308"/>
        <v>5.90625</v>
      </c>
      <c r="AX392" s="47">
        <f t="shared" si="309"/>
        <v>0</v>
      </c>
      <c r="AY392" s="47">
        <f t="shared" si="310"/>
        <v>3.78</v>
      </c>
      <c r="AZ392" s="47">
        <f t="shared" si="311"/>
        <v>0</v>
      </c>
      <c r="BA392" s="47">
        <f t="shared" si="312"/>
        <v>0</v>
      </c>
      <c r="BB392" s="47">
        <f t="shared" si="313"/>
        <v>4.4550000000000001</v>
      </c>
      <c r="BC392" s="47">
        <f t="shared" si="314"/>
        <v>1.71</v>
      </c>
      <c r="BD392" s="47">
        <f t="shared" si="315"/>
        <v>14.895</v>
      </c>
      <c r="BE392" s="47">
        <f t="shared" si="316"/>
        <v>9.36</v>
      </c>
      <c r="BF392" s="47">
        <f t="shared" si="317"/>
        <v>0.20610000000000001</v>
      </c>
      <c r="BG392" s="47">
        <f t="shared" si="318"/>
        <v>1.0800000000000001E-2</v>
      </c>
      <c r="BH392" s="47">
        <f t="shared" si="319"/>
        <v>0.495</v>
      </c>
      <c r="BI392" s="47">
        <v>0</v>
      </c>
      <c r="BJ392" s="47">
        <f t="shared" si="320"/>
        <v>4.3650000000000002</v>
      </c>
      <c r="BK392" s="22"/>
      <c r="BL392" s="47">
        <f t="shared" si="355"/>
        <v>0.52875000000000005</v>
      </c>
      <c r="BM392" s="47">
        <v>0.47</v>
      </c>
      <c r="BN392" s="47">
        <f t="shared" si="349"/>
        <v>2.2949999999999999</v>
      </c>
      <c r="BO392" s="47">
        <f t="shared" si="352"/>
        <v>4.4550000000000001</v>
      </c>
      <c r="BP392" s="47">
        <f t="shared" si="333"/>
        <v>3.78</v>
      </c>
      <c r="BQ392" s="47">
        <v>0.22</v>
      </c>
      <c r="BR392" s="47">
        <f>AR392</f>
        <v>0.495</v>
      </c>
      <c r="BS392" s="47">
        <f>AW392</f>
        <v>5.90625</v>
      </c>
      <c r="BT392" s="47">
        <f t="shared" si="326"/>
        <v>0</v>
      </c>
      <c r="BU392" s="47">
        <f t="shared" si="346"/>
        <v>18.45</v>
      </c>
      <c r="BV392" s="47">
        <f t="shared" si="335"/>
        <v>0.495</v>
      </c>
      <c r="BW392" s="47">
        <f t="shared" si="327"/>
        <v>1.71</v>
      </c>
      <c r="BX392" s="47">
        <f t="shared" si="334"/>
        <v>5.1749999999999998</v>
      </c>
      <c r="BY392" s="47">
        <f t="shared" si="321"/>
        <v>0</v>
      </c>
      <c r="BZ392" s="47">
        <f t="shared" si="339"/>
        <v>4.3650000000000002</v>
      </c>
      <c r="CA392" s="47">
        <v>5.5</v>
      </c>
      <c r="CB392" s="47">
        <f t="shared" si="322"/>
        <v>5.90625</v>
      </c>
      <c r="CC392" s="47">
        <f>BG392</f>
        <v>1.0800000000000001E-2</v>
      </c>
      <c r="CD392" s="47">
        <f>BD392/1000</f>
        <v>1.4895E-2</v>
      </c>
      <c r="CE392" s="47">
        <f t="shared" si="351"/>
        <v>9.3600000000000003E-3</v>
      </c>
      <c r="CF392" s="47">
        <f t="shared" si="324"/>
        <v>0.20610000000000001</v>
      </c>
      <c r="CG392" s="47">
        <f t="shared" si="343"/>
        <v>2.8023952095808382</v>
      </c>
      <c r="CH392" s="47">
        <f t="shared" si="325"/>
        <v>1.2225492415666743</v>
      </c>
      <c r="CI392" s="47">
        <v>0.84</v>
      </c>
      <c r="CJ392" s="46"/>
      <c r="CK392" s="47">
        <f t="shared" si="329"/>
        <v>0.97287038609120935</v>
      </c>
      <c r="CL392" s="46"/>
      <c r="CM392" s="46">
        <f t="shared" si="330"/>
        <v>0.21619341913137985</v>
      </c>
      <c r="CN392" s="22"/>
    </row>
    <row r="393" spans="1:92">
      <c r="A393" s="42">
        <v>1697</v>
      </c>
      <c r="B393" s="22"/>
      <c r="C393" s="34">
        <v>7.13</v>
      </c>
      <c r="D393" s="34">
        <v>13.5</v>
      </c>
      <c r="E393" s="47">
        <f t="shared" si="344"/>
        <v>7.7142857142857144</v>
      </c>
      <c r="F393" s="34">
        <v>4.67</v>
      </c>
      <c r="G393" s="34">
        <v>3.94</v>
      </c>
      <c r="H393" s="34">
        <v>2.74</v>
      </c>
      <c r="I393" s="34">
        <v>0.51</v>
      </c>
      <c r="J393" s="34">
        <v>0.59</v>
      </c>
      <c r="K393" s="22"/>
      <c r="L393" s="34">
        <v>0.57999999999999996</v>
      </c>
      <c r="M393" s="22"/>
      <c r="N393" s="34">
        <v>1.1499999999999999</v>
      </c>
      <c r="O393" s="34">
        <v>4.0999999999999996</v>
      </c>
      <c r="P393" s="22"/>
      <c r="Q393" s="22"/>
      <c r="R393" s="22"/>
      <c r="S393" s="22"/>
      <c r="T393" s="22"/>
      <c r="U393" s="34">
        <v>0.99</v>
      </c>
      <c r="V393" s="34">
        <v>0.38</v>
      </c>
      <c r="W393" s="22"/>
      <c r="X393" s="34">
        <v>2.2599999999999998</v>
      </c>
      <c r="Y393" s="34">
        <v>4.8600000000000003</v>
      </c>
      <c r="Z393" s="22"/>
      <c r="AA393" s="34">
        <v>0.11</v>
      </c>
      <c r="AB393" s="22"/>
      <c r="AC393" s="34">
        <v>8.75</v>
      </c>
      <c r="AD393" s="22"/>
      <c r="AE393" s="34">
        <v>0.97</v>
      </c>
      <c r="AF393" s="34"/>
      <c r="AG393" s="47">
        <f t="shared" si="353"/>
        <v>0.32085000000000002</v>
      </c>
      <c r="AH393" s="47">
        <f t="shared" si="347"/>
        <v>0.21015</v>
      </c>
      <c r="AI393" s="47">
        <f t="shared" si="348"/>
        <v>0.17730000000000001</v>
      </c>
      <c r="AJ393" s="47">
        <f t="shared" ref="AJ393:AJ456" si="356">4.5*H393/100</f>
        <v>0.12330000000000002</v>
      </c>
      <c r="AK393" s="47">
        <f t="shared" si="354"/>
        <v>0.60750000000000004</v>
      </c>
      <c r="AL393" s="47">
        <f t="shared" si="345"/>
        <v>0.34714285714285714</v>
      </c>
      <c r="AM393" s="47">
        <f t="shared" si="338"/>
        <v>0</v>
      </c>
      <c r="AN393" s="47">
        <f t="shared" si="338"/>
        <v>39.375</v>
      </c>
      <c r="AO393" s="47">
        <f t="shared" si="338"/>
        <v>0</v>
      </c>
      <c r="AP393" s="47">
        <f t="shared" ref="AP393:AP456" si="357">4.5*I393</f>
        <v>2.2949999999999999</v>
      </c>
      <c r="AQ393" s="47">
        <f t="shared" ref="AQ393:AQ456" si="358">4.5*J393</f>
        <v>2.6549999999999998</v>
      </c>
      <c r="AR393" s="47">
        <f t="shared" ref="AR393:AR456" si="359">4.5*K393</f>
        <v>0</v>
      </c>
      <c r="AS393" s="47">
        <f t="shared" ref="AS393:AS456" si="360">4.5*L393</f>
        <v>2.61</v>
      </c>
      <c r="AT393" s="47">
        <f t="shared" ref="AT393:AT456" si="361">4.5*M393/100</f>
        <v>0</v>
      </c>
      <c r="AU393" s="47">
        <f t="shared" ref="AU393:AU456" si="362">4.5*N393</f>
        <v>5.1749999999999998</v>
      </c>
      <c r="AV393" s="47">
        <f t="shared" ref="AV393:AV456" si="363">4.5*O393</f>
        <v>18.45</v>
      </c>
      <c r="AW393" s="47">
        <f t="shared" ref="AW393:AW456" si="364">4.5*P393/0.96</f>
        <v>0</v>
      </c>
      <c r="AX393" s="47">
        <f t="shared" ref="AX393:AX456" si="365">4.5*Q393</f>
        <v>0</v>
      </c>
      <c r="AY393" s="47">
        <f t="shared" ref="AY393:AY456" si="366">4.5*CI393</f>
        <v>3.78</v>
      </c>
      <c r="AZ393" s="47">
        <f t="shared" ref="AZ393:AZ456" si="367">4.5*S393</f>
        <v>0</v>
      </c>
      <c r="BA393" s="47">
        <f t="shared" ref="BA393:BA456" si="368">4.5*T393/100</f>
        <v>0</v>
      </c>
      <c r="BB393" s="47">
        <f t="shared" ref="BB393:BB456" si="369">4.5*U393</f>
        <v>4.4550000000000001</v>
      </c>
      <c r="BC393" s="47">
        <f t="shared" ref="BC393:BC456" si="370">4.5*V393</f>
        <v>1.71</v>
      </c>
      <c r="BD393" s="47">
        <f t="shared" ref="BD393:BD456" si="371">4.5*W393</f>
        <v>0</v>
      </c>
      <c r="BE393" s="47">
        <f t="shared" ref="BE393:BE456" si="372">4.5*X393</f>
        <v>10.169999999999998</v>
      </c>
      <c r="BF393" s="47">
        <f t="shared" ref="BF393:BF456" si="373">4.5*Y393/100</f>
        <v>0.21870000000000001</v>
      </c>
      <c r="BG393" s="47">
        <f t="shared" ref="BG393:BG456" si="374">4.5*Z393/100</f>
        <v>0</v>
      </c>
      <c r="BH393" s="47">
        <f t="shared" ref="BH393:BH456" si="375">4.5*AA393</f>
        <v>0.495</v>
      </c>
      <c r="BI393" s="47">
        <v>0</v>
      </c>
      <c r="BJ393" s="47">
        <f t="shared" ref="BJ393:BJ456" si="376">4.5*AE393</f>
        <v>4.3650000000000002</v>
      </c>
      <c r="BK393" s="22"/>
      <c r="BL393" s="47">
        <f t="shared" si="355"/>
        <v>0.60750000000000004</v>
      </c>
      <c r="BM393" s="47">
        <v>0.47</v>
      </c>
      <c r="BN393" s="47">
        <f t="shared" si="349"/>
        <v>2.2949999999999999</v>
      </c>
      <c r="BO393" s="47">
        <f t="shared" si="352"/>
        <v>4.4550000000000001</v>
      </c>
      <c r="BP393" s="47">
        <f t="shared" si="333"/>
        <v>3.78</v>
      </c>
      <c r="BQ393" s="47">
        <v>0.22</v>
      </c>
      <c r="BR393" s="47">
        <v>0.45</v>
      </c>
      <c r="BS393" s="47">
        <v>5.8</v>
      </c>
      <c r="BT393" s="47">
        <f t="shared" si="326"/>
        <v>2.61</v>
      </c>
      <c r="BU393" s="47">
        <f t="shared" si="346"/>
        <v>18.45</v>
      </c>
      <c r="BV393" s="47">
        <f t="shared" si="335"/>
        <v>0.495</v>
      </c>
      <c r="BW393" s="47">
        <f t="shared" si="327"/>
        <v>1.71</v>
      </c>
      <c r="BX393" s="47">
        <f t="shared" si="334"/>
        <v>5.1749999999999998</v>
      </c>
      <c r="BY393" s="47">
        <f t="shared" ref="BY393:BY456" si="377">AO393</f>
        <v>0</v>
      </c>
      <c r="BZ393" s="47">
        <f t="shared" si="339"/>
        <v>4.3650000000000002</v>
      </c>
      <c r="CA393" s="47">
        <v>5.5</v>
      </c>
      <c r="CB393" s="47">
        <f t="shared" ref="CB393:CB456" si="378">BS393</f>
        <v>5.8</v>
      </c>
      <c r="CC393" s="47">
        <v>1.0999999999999999E-2</v>
      </c>
      <c r="CD393" s="47">
        <v>1.4E-2</v>
      </c>
      <c r="CE393" s="47">
        <f t="shared" si="351"/>
        <v>1.0169999999999998E-2</v>
      </c>
      <c r="CF393" s="47">
        <f t="shared" ref="CF393:CF456" si="379">BF393</f>
        <v>0.21870000000000001</v>
      </c>
      <c r="CG393" s="47">
        <f t="shared" si="343"/>
        <v>3.0449101796407181</v>
      </c>
      <c r="CH393" s="47">
        <f t="shared" ref="CH393:CH456" si="380">1000*CC393/8.834</f>
        <v>1.2451890423364276</v>
      </c>
      <c r="CI393" s="47">
        <v>0.84</v>
      </c>
      <c r="CJ393" s="46"/>
      <c r="CK393" s="47">
        <f t="shared" si="329"/>
        <v>1.009671712037826</v>
      </c>
      <c r="CL393" s="46"/>
      <c r="CM393" s="46">
        <f t="shared" si="330"/>
        <v>0.22437149156396133</v>
      </c>
      <c r="CN393" s="22"/>
    </row>
    <row r="394" spans="1:92">
      <c r="A394" s="42">
        <v>1698</v>
      </c>
      <c r="B394" s="22"/>
      <c r="C394" s="34">
        <v>13.28</v>
      </c>
      <c r="D394" s="34">
        <v>22.5</v>
      </c>
      <c r="E394" s="47">
        <f t="shared" si="344"/>
        <v>12.857142857142858</v>
      </c>
      <c r="F394" s="34">
        <v>9.59</v>
      </c>
      <c r="G394" s="34">
        <v>7.13</v>
      </c>
      <c r="H394" s="34">
        <v>3.8</v>
      </c>
      <c r="I394" s="34">
        <v>0.51</v>
      </c>
      <c r="J394" s="34">
        <v>0.59</v>
      </c>
      <c r="K394" s="22"/>
      <c r="L394" s="34">
        <v>0.57999999999999996</v>
      </c>
      <c r="M394" s="22"/>
      <c r="N394" s="34">
        <v>1.1499999999999999</v>
      </c>
      <c r="O394" s="34">
        <v>4.0999999999999996</v>
      </c>
      <c r="P394" s="34">
        <v>1.21</v>
      </c>
      <c r="Q394" s="22"/>
      <c r="R394" s="22"/>
      <c r="S394" s="22"/>
      <c r="T394" s="22"/>
      <c r="U394" s="34">
        <v>0.99</v>
      </c>
      <c r="V394" s="34">
        <v>0.38</v>
      </c>
      <c r="W394" s="34">
        <v>3.04</v>
      </c>
      <c r="X394" s="34">
        <v>2.39</v>
      </c>
      <c r="Y394" s="34">
        <v>4.8600000000000003</v>
      </c>
      <c r="Z394" s="34">
        <v>0.26</v>
      </c>
      <c r="AA394" s="34">
        <v>0.11</v>
      </c>
      <c r="AB394" s="22"/>
      <c r="AC394" s="34">
        <v>8.75</v>
      </c>
      <c r="AD394" s="22"/>
      <c r="AE394" s="34">
        <v>0.97</v>
      </c>
      <c r="AF394" s="34"/>
      <c r="AG394" s="47">
        <f t="shared" si="353"/>
        <v>0.59760000000000002</v>
      </c>
      <c r="AH394" s="47">
        <f t="shared" si="347"/>
        <v>0.43154999999999999</v>
      </c>
      <c r="AI394" s="47">
        <f t="shared" si="348"/>
        <v>0.32085000000000002</v>
      </c>
      <c r="AJ394" s="47">
        <f t="shared" si="356"/>
        <v>0.17099999999999999</v>
      </c>
      <c r="AK394" s="47">
        <f t="shared" si="354"/>
        <v>1.0125</v>
      </c>
      <c r="AL394" s="47">
        <f t="shared" si="345"/>
        <v>0.57857142857142863</v>
      </c>
      <c r="AM394" s="47">
        <f t="shared" si="338"/>
        <v>0</v>
      </c>
      <c r="AN394" s="47">
        <f t="shared" si="338"/>
        <v>39.375</v>
      </c>
      <c r="AO394" s="47">
        <f t="shared" si="338"/>
        <v>0</v>
      </c>
      <c r="AP394" s="47">
        <f t="shared" si="357"/>
        <v>2.2949999999999999</v>
      </c>
      <c r="AQ394" s="47">
        <f t="shared" si="358"/>
        <v>2.6549999999999998</v>
      </c>
      <c r="AR394" s="47">
        <f t="shared" si="359"/>
        <v>0</v>
      </c>
      <c r="AS394" s="47">
        <f t="shared" si="360"/>
        <v>2.61</v>
      </c>
      <c r="AT394" s="47">
        <f t="shared" si="361"/>
        <v>0</v>
      </c>
      <c r="AU394" s="47">
        <f t="shared" si="362"/>
        <v>5.1749999999999998</v>
      </c>
      <c r="AV394" s="47">
        <f t="shared" si="363"/>
        <v>18.45</v>
      </c>
      <c r="AW394" s="47">
        <f t="shared" si="364"/>
        <v>5.6718750000000009</v>
      </c>
      <c r="AX394" s="47">
        <f t="shared" si="365"/>
        <v>0</v>
      </c>
      <c r="AY394" s="47">
        <f t="shared" si="366"/>
        <v>3.78</v>
      </c>
      <c r="AZ394" s="47">
        <f t="shared" si="367"/>
        <v>0</v>
      </c>
      <c r="BA394" s="47">
        <f t="shared" si="368"/>
        <v>0</v>
      </c>
      <c r="BB394" s="47">
        <f t="shared" si="369"/>
        <v>4.4550000000000001</v>
      </c>
      <c r="BC394" s="47">
        <f t="shared" si="370"/>
        <v>1.71</v>
      </c>
      <c r="BD394" s="47">
        <f t="shared" si="371"/>
        <v>13.68</v>
      </c>
      <c r="BE394" s="47">
        <f t="shared" si="372"/>
        <v>10.755000000000001</v>
      </c>
      <c r="BF394" s="47">
        <f t="shared" si="373"/>
        <v>0.21870000000000001</v>
      </c>
      <c r="BG394" s="47">
        <f t="shared" si="374"/>
        <v>1.1699999999999999E-2</v>
      </c>
      <c r="BH394" s="47">
        <f t="shared" si="375"/>
        <v>0.495</v>
      </c>
      <c r="BI394" s="47">
        <v>0</v>
      </c>
      <c r="BJ394" s="47">
        <f t="shared" si="376"/>
        <v>4.3650000000000002</v>
      </c>
      <c r="BK394" s="22"/>
      <c r="BL394" s="47">
        <f t="shared" si="355"/>
        <v>1.0125</v>
      </c>
      <c r="BM394" s="47">
        <v>0.47</v>
      </c>
      <c r="BN394" s="47">
        <f t="shared" si="349"/>
        <v>2.2949999999999999</v>
      </c>
      <c r="BO394" s="47">
        <f t="shared" si="352"/>
        <v>4.4550000000000001</v>
      </c>
      <c r="BP394" s="47">
        <f t="shared" si="333"/>
        <v>3.78</v>
      </c>
      <c r="BQ394" s="47">
        <v>0.22</v>
      </c>
      <c r="BR394" s="47">
        <v>0.45</v>
      </c>
      <c r="BS394" s="47">
        <f t="shared" ref="BS394:BS401" si="381">AW394</f>
        <v>5.6718750000000009</v>
      </c>
      <c r="BT394" s="47">
        <f t="shared" si="326"/>
        <v>2.61</v>
      </c>
      <c r="BU394" s="47">
        <f t="shared" si="346"/>
        <v>18.45</v>
      </c>
      <c r="BV394" s="47">
        <f t="shared" si="335"/>
        <v>0.495</v>
      </c>
      <c r="BW394" s="47">
        <f t="shared" si="327"/>
        <v>1.71</v>
      </c>
      <c r="BX394" s="47">
        <f t="shared" si="334"/>
        <v>5.1749999999999998</v>
      </c>
      <c r="BY394" s="47">
        <f t="shared" si="377"/>
        <v>0</v>
      </c>
      <c r="BZ394" s="47">
        <f t="shared" si="339"/>
        <v>4.3650000000000002</v>
      </c>
      <c r="CA394" s="47">
        <v>5.5</v>
      </c>
      <c r="CB394" s="47">
        <f t="shared" si="378"/>
        <v>5.6718750000000009</v>
      </c>
      <c r="CC394" s="47">
        <f>BG394</f>
        <v>1.1699999999999999E-2</v>
      </c>
      <c r="CD394" s="47">
        <f t="shared" ref="CD394:CE425" si="382">BD394/1000</f>
        <v>1.3679999999999999E-2</v>
      </c>
      <c r="CE394" s="47">
        <f t="shared" si="351"/>
        <v>1.0755000000000001E-2</v>
      </c>
      <c r="CF394" s="47">
        <f t="shared" si="379"/>
        <v>0.21870000000000001</v>
      </c>
      <c r="CG394" s="47">
        <f t="shared" si="343"/>
        <v>3.2200598802395213</v>
      </c>
      <c r="CH394" s="47">
        <f t="shared" si="380"/>
        <v>1.3244283450305636</v>
      </c>
      <c r="CI394" s="47">
        <v>0.84</v>
      </c>
      <c r="CJ394" s="46"/>
      <c r="CK394" s="47">
        <f t="shared" si="329"/>
        <v>1.1886373512874968</v>
      </c>
      <c r="CL394" s="46"/>
      <c r="CM394" s="46">
        <f t="shared" si="330"/>
        <v>0.26414163361944376</v>
      </c>
      <c r="CN394" s="22"/>
    </row>
    <row r="395" spans="1:92">
      <c r="A395" s="42">
        <v>1699</v>
      </c>
      <c r="B395" s="22"/>
      <c r="C395" s="34">
        <v>19.68</v>
      </c>
      <c r="D395" s="34">
        <v>31.75</v>
      </c>
      <c r="E395" s="47">
        <f t="shared" si="344"/>
        <v>18.142857142857142</v>
      </c>
      <c r="F395" s="34">
        <v>16.48</v>
      </c>
      <c r="G395" s="34">
        <v>12.05</v>
      </c>
      <c r="H395" s="34">
        <v>6.33</v>
      </c>
      <c r="I395" s="34">
        <v>0.51</v>
      </c>
      <c r="J395" s="34">
        <v>0.59</v>
      </c>
      <c r="K395" s="22"/>
      <c r="L395" s="22"/>
      <c r="M395" s="22"/>
      <c r="N395" s="34">
        <v>1.1499999999999999</v>
      </c>
      <c r="O395" s="34">
        <v>4.0999999999999996</v>
      </c>
      <c r="P395" s="34">
        <v>1.21</v>
      </c>
      <c r="Q395" s="22"/>
      <c r="R395" s="22"/>
      <c r="S395" s="22"/>
      <c r="T395" s="22"/>
      <c r="U395" s="34">
        <v>0.87</v>
      </c>
      <c r="V395" s="34">
        <v>0.38</v>
      </c>
      <c r="W395" s="22"/>
      <c r="X395" s="34">
        <v>2.12</v>
      </c>
      <c r="Y395" s="34">
        <v>4.3</v>
      </c>
      <c r="Z395" s="22"/>
      <c r="AA395" s="34">
        <v>0.11</v>
      </c>
      <c r="AB395" s="22"/>
      <c r="AC395" s="34">
        <v>8.75</v>
      </c>
      <c r="AD395" s="22"/>
      <c r="AE395" s="34">
        <v>0.97</v>
      </c>
      <c r="AF395" s="34"/>
      <c r="AG395" s="47">
        <f t="shared" si="353"/>
        <v>0.88560000000000005</v>
      </c>
      <c r="AH395" s="47">
        <f t="shared" si="347"/>
        <v>0.74159999999999993</v>
      </c>
      <c r="AI395" s="47">
        <f t="shared" si="348"/>
        <v>0.54225000000000001</v>
      </c>
      <c r="AJ395" s="47">
        <f t="shared" si="356"/>
        <v>0.28484999999999999</v>
      </c>
      <c r="AK395" s="47">
        <f t="shared" si="354"/>
        <v>1.42875</v>
      </c>
      <c r="AL395" s="47">
        <f t="shared" si="345"/>
        <v>0.81642857142857139</v>
      </c>
      <c r="AM395" s="47">
        <f t="shared" si="338"/>
        <v>0</v>
      </c>
      <c r="AN395" s="47">
        <f t="shared" si="338"/>
        <v>39.375</v>
      </c>
      <c r="AO395" s="47">
        <f t="shared" si="338"/>
        <v>0</v>
      </c>
      <c r="AP395" s="47">
        <f t="shared" si="357"/>
        <v>2.2949999999999999</v>
      </c>
      <c r="AQ395" s="47">
        <f t="shared" si="358"/>
        <v>2.6549999999999998</v>
      </c>
      <c r="AR395" s="47">
        <f t="shared" si="359"/>
        <v>0</v>
      </c>
      <c r="AS395" s="47">
        <f t="shared" si="360"/>
        <v>0</v>
      </c>
      <c r="AT395" s="47">
        <f t="shared" si="361"/>
        <v>0</v>
      </c>
      <c r="AU395" s="47">
        <f t="shared" si="362"/>
        <v>5.1749999999999998</v>
      </c>
      <c r="AV395" s="47">
        <f t="shared" si="363"/>
        <v>18.45</v>
      </c>
      <c r="AW395" s="47">
        <f t="shared" si="364"/>
        <v>5.6718750000000009</v>
      </c>
      <c r="AX395" s="47">
        <f t="shared" si="365"/>
        <v>0</v>
      </c>
      <c r="AY395" s="47">
        <f t="shared" si="366"/>
        <v>3.78</v>
      </c>
      <c r="AZ395" s="47">
        <f t="shared" si="367"/>
        <v>0</v>
      </c>
      <c r="BA395" s="47">
        <f t="shared" si="368"/>
        <v>0</v>
      </c>
      <c r="BB395" s="47">
        <f t="shared" si="369"/>
        <v>3.915</v>
      </c>
      <c r="BC395" s="47">
        <f t="shared" si="370"/>
        <v>1.71</v>
      </c>
      <c r="BD395" s="47">
        <f t="shared" si="371"/>
        <v>0</v>
      </c>
      <c r="BE395" s="47">
        <f t="shared" si="372"/>
        <v>9.5400000000000009</v>
      </c>
      <c r="BF395" s="47">
        <f t="shared" si="373"/>
        <v>0.19349999999999998</v>
      </c>
      <c r="BG395" s="47">
        <f t="shared" si="374"/>
        <v>0</v>
      </c>
      <c r="BH395" s="47">
        <f t="shared" si="375"/>
        <v>0.495</v>
      </c>
      <c r="BI395" s="47">
        <v>0</v>
      </c>
      <c r="BJ395" s="47">
        <f t="shared" si="376"/>
        <v>4.3650000000000002</v>
      </c>
      <c r="BK395" s="22"/>
      <c r="BL395" s="47">
        <f t="shared" si="355"/>
        <v>1.42875</v>
      </c>
      <c r="BM395" s="47">
        <v>0.47</v>
      </c>
      <c r="BN395" s="47">
        <f t="shared" si="349"/>
        <v>2.2949999999999999</v>
      </c>
      <c r="BO395" s="47">
        <f t="shared" si="352"/>
        <v>3.915</v>
      </c>
      <c r="BP395" s="47">
        <f t="shared" si="333"/>
        <v>3.78</v>
      </c>
      <c r="BQ395" s="47">
        <v>0.22</v>
      </c>
      <c r="BR395" s="47">
        <v>0.45</v>
      </c>
      <c r="BS395" s="47">
        <f t="shared" si="381"/>
        <v>5.6718750000000009</v>
      </c>
      <c r="BT395" s="47">
        <f t="shared" si="326"/>
        <v>0</v>
      </c>
      <c r="BU395" s="47">
        <f t="shared" si="346"/>
        <v>18.45</v>
      </c>
      <c r="BV395" s="47">
        <f t="shared" si="335"/>
        <v>0.495</v>
      </c>
      <c r="BW395" s="47">
        <f t="shared" si="327"/>
        <v>1.71</v>
      </c>
      <c r="BX395" s="47">
        <f t="shared" si="334"/>
        <v>5.1749999999999998</v>
      </c>
      <c r="BY395" s="47">
        <f t="shared" si="377"/>
        <v>0</v>
      </c>
      <c r="BZ395" s="47">
        <f t="shared" si="339"/>
        <v>4.3650000000000002</v>
      </c>
      <c r="CA395" s="47">
        <v>5.5</v>
      </c>
      <c r="CB395" s="47">
        <f t="shared" si="378"/>
        <v>5.6718750000000009</v>
      </c>
      <c r="CC395" s="47">
        <v>0.01</v>
      </c>
      <c r="CD395" s="47">
        <f t="shared" si="382"/>
        <v>0</v>
      </c>
      <c r="CE395" s="47">
        <f t="shared" si="351"/>
        <v>9.5400000000000016E-3</v>
      </c>
      <c r="CF395" s="47">
        <f t="shared" si="379"/>
        <v>0.19349999999999998</v>
      </c>
      <c r="CG395" s="47">
        <f t="shared" si="343"/>
        <v>2.8562874251497008</v>
      </c>
      <c r="CH395" s="47">
        <f t="shared" si="380"/>
        <v>1.1319900384876613</v>
      </c>
      <c r="CI395" s="47">
        <v>0.84</v>
      </c>
      <c r="CJ395" s="46"/>
      <c r="CK395" s="47">
        <f t="shared" si="329"/>
        <v>1.3600782977491088</v>
      </c>
      <c r="CL395" s="46"/>
      <c r="CM395" s="46">
        <f t="shared" si="330"/>
        <v>0.30223962172202418</v>
      </c>
      <c r="CN395" s="22"/>
    </row>
    <row r="396" spans="1:92">
      <c r="A396" s="42">
        <v>1700</v>
      </c>
      <c r="B396" s="34"/>
      <c r="C396" s="34">
        <v>12.6</v>
      </c>
      <c r="D396" s="34">
        <v>21</v>
      </c>
      <c r="E396" s="47">
        <f t="shared" si="344"/>
        <v>12</v>
      </c>
      <c r="F396" s="34">
        <v>9.57</v>
      </c>
      <c r="G396" s="34">
        <v>6.55</v>
      </c>
      <c r="H396" s="34">
        <v>4.0999999999999996</v>
      </c>
      <c r="I396" s="34">
        <v>0.51</v>
      </c>
      <c r="J396" s="34">
        <v>0.59</v>
      </c>
      <c r="K396" s="22"/>
      <c r="L396" s="34">
        <v>0.57999999999999996</v>
      </c>
      <c r="M396" s="34">
        <v>10</v>
      </c>
      <c r="N396" s="34">
        <v>1.1499999999999999</v>
      </c>
      <c r="O396" s="34">
        <v>4.0999999999999996</v>
      </c>
      <c r="P396" s="34">
        <v>1.21</v>
      </c>
      <c r="Q396" s="22"/>
      <c r="R396" s="22"/>
      <c r="S396" s="22"/>
      <c r="T396" s="22"/>
      <c r="U396" s="34">
        <v>0.77</v>
      </c>
      <c r="V396" s="34">
        <v>0.38</v>
      </c>
      <c r="W396" s="22"/>
      <c r="X396" s="34">
        <v>2.2999999999999998</v>
      </c>
      <c r="Y396" s="34">
        <v>5.37</v>
      </c>
      <c r="Z396" s="34">
        <v>0.21</v>
      </c>
      <c r="AA396" s="34">
        <v>0.11</v>
      </c>
      <c r="AB396" s="22"/>
      <c r="AC396" s="34">
        <v>8.75</v>
      </c>
      <c r="AD396" s="22"/>
      <c r="AE396" s="34">
        <v>0.97</v>
      </c>
      <c r="AF396" s="34"/>
      <c r="AG396" s="47">
        <f t="shared" si="353"/>
        <v>0.56699999999999995</v>
      </c>
      <c r="AH396" s="47">
        <f t="shared" si="347"/>
        <v>0.43064999999999998</v>
      </c>
      <c r="AI396" s="47">
        <f t="shared" si="348"/>
        <v>0.29474999999999996</v>
      </c>
      <c r="AJ396" s="47">
        <f t="shared" si="356"/>
        <v>0.1845</v>
      </c>
      <c r="AK396" s="47">
        <f t="shared" si="354"/>
        <v>0.94499999999999995</v>
      </c>
      <c r="AL396" s="47">
        <f t="shared" si="345"/>
        <v>0.54</v>
      </c>
      <c r="AM396" s="47">
        <f t="shared" si="338"/>
        <v>0</v>
      </c>
      <c r="AN396" s="47">
        <f t="shared" si="338"/>
        <v>39.375</v>
      </c>
      <c r="AO396" s="47">
        <f t="shared" si="338"/>
        <v>0</v>
      </c>
      <c r="AP396" s="47">
        <f t="shared" si="357"/>
        <v>2.2949999999999999</v>
      </c>
      <c r="AQ396" s="47">
        <f t="shared" si="358"/>
        <v>2.6549999999999998</v>
      </c>
      <c r="AR396" s="47">
        <f t="shared" si="359"/>
        <v>0</v>
      </c>
      <c r="AS396" s="47">
        <f t="shared" si="360"/>
        <v>2.61</v>
      </c>
      <c r="AT396" s="47">
        <f t="shared" si="361"/>
        <v>0.45</v>
      </c>
      <c r="AU396" s="47">
        <f t="shared" si="362"/>
        <v>5.1749999999999998</v>
      </c>
      <c r="AV396" s="47">
        <f t="shared" si="363"/>
        <v>18.45</v>
      </c>
      <c r="AW396" s="47">
        <f t="shared" si="364"/>
        <v>5.6718750000000009</v>
      </c>
      <c r="AX396" s="47">
        <f t="shared" si="365"/>
        <v>0</v>
      </c>
      <c r="AY396" s="47">
        <f t="shared" si="366"/>
        <v>3.78</v>
      </c>
      <c r="AZ396" s="47">
        <f t="shared" si="367"/>
        <v>0</v>
      </c>
      <c r="BA396" s="47">
        <f t="shared" si="368"/>
        <v>0</v>
      </c>
      <c r="BB396" s="47">
        <f t="shared" si="369"/>
        <v>3.4649999999999999</v>
      </c>
      <c r="BC396" s="47">
        <f t="shared" si="370"/>
        <v>1.71</v>
      </c>
      <c r="BD396" s="47">
        <f t="shared" si="371"/>
        <v>0</v>
      </c>
      <c r="BE396" s="47">
        <f t="shared" si="372"/>
        <v>10.35</v>
      </c>
      <c r="BF396" s="47">
        <f t="shared" si="373"/>
        <v>0.24165</v>
      </c>
      <c r="BG396" s="47">
        <f t="shared" si="374"/>
        <v>9.4500000000000001E-3</v>
      </c>
      <c r="BH396" s="47">
        <f t="shared" si="375"/>
        <v>0.495</v>
      </c>
      <c r="BI396" s="47">
        <v>6.5030674846625773</v>
      </c>
      <c r="BJ396" s="47">
        <f t="shared" si="376"/>
        <v>4.3650000000000002</v>
      </c>
      <c r="BK396" s="22"/>
      <c r="BL396" s="47">
        <f t="shared" si="355"/>
        <v>0.94499999999999995</v>
      </c>
      <c r="BM396" s="47">
        <f t="shared" ref="BM396:BM406" si="383">AT396</f>
        <v>0.45</v>
      </c>
      <c r="BN396" s="47">
        <f t="shared" si="349"/>
        <v>2.2949999999999999</v>
      </c>
      <c r="BO396" s="47">
        <f t="shared" si="352"/>
        <v>3.4649999999999999</v>
      </c>
      <c r="BP396" s="47">
        <f t="shared" si="333"/>
        <v>3.78</v>
      </c>
      <c r="BQ396" s="47">
        <v>0.22</v>
      </c>
      <c r="BR396" s="47">
        <v>0.45</v>
      </c>
      <c r="BS396" s="47">
        <f t="shared" si="381"/>
        <v>5.6718750000000009</v>
      </c>
      <c r="BT396" s="47">
        <f t="shared" ref="BT396:BT459" si="384">AS396</f>
        <v>2.61</v>
      </c>
      <c r="BU396" s="47">
        <f t="shared" si="346"/>
        <v>18.45</v>
      </c>
      <c r="BV396" s="47">
        <f t="shared" si="335"/>
        <v>0.495</v>
      </c>
      <c r="BW396" s="47">
        <f t="shared" ref="BW396:BW459" si="385">BC396</f>
        <v>1.71</v>
      </c>
      <c r="BX396" s="47">
        <f t="shared" si="334"/>
        <v>5.1749999999999998</v>
      </c>
      <c r="BY396" s="47">
        <f t="shared" si="377"/>
        <v>0</v>
      </c>
      <c r="BZ396" s="47">
        <f t="shared" si="339"/>
        <v>4.3650000000000002</v>
      </c>
      <c r="CA396" s="47">
        <f t="shared" ref="CA396:CA422" si="386">BI396</f>
        <v>6.5030674846625773</v>
      </c>
      <c r="CB396" s="47">
        <f t="shared" si="378"/>
        <v>5.6718750000000009</v>
      </c>
      <c r="CC396" s="47">
        <f>BG396</f>
        <v>9.4500000000000001E-3</v>
      </c>
      <c r="CD396" s="47">
        <f t="shared" si="382"/>
        <v>0</v>
      </c>
      <c r="CE396" s="47">
        <f t="shared" si="351"/>
        <v>1.035E-2</v>
      </c>
      <c r="CF396" s="47">
        <f t="shared" si="379"/>
        <v>0.24165</v>
      </c>
      <c r="CG396" s="47">
        <f t="shared" si="343"/>
        <v>3.0988023952095807</v>
      </c>
      <c r="CH396" s="47">
        <f t="shared" si="380"/>
        <v>1.06973058637084</v>
      </c>
      <c r="CI396" s="47">
        <v>0.84</v>
      </c>
      <c r="CJ396" s="46"/>
      <c r="CK396" s="47">
        <f t="shared" si="329"/>
        <v>1.148937759057157</v>
      </c>
      <c r="CL396" s="46"/>
      <c r="CM396" s="46">
        <f t="shared" si="330"/>
        <v>0.25531950201270154</v>
      </c>
      <c r="CN396" s="22"/>
    </row>
    <row r="397" spans="1:92">
      <c r="A397" s="42">
        <v>1701</v>
      </c>
      <c r="B397" s="22"/>
      <c r="C397" s="34">
        <v>10.81</v>
      </c>
      <c r="D397" s="34">
        <v>18</v>
      </c>
      <c r="E397" s="47">
        <f t="shared" si="344"/>
        <v>10.285714285714286</v>
      </c>
      <c r="F397" s="34">
        <v>7.22</v>
      </c>
      <c r="G397" s="34">
        <v>5.68</v>
      </c>
      <c r="H397" s="34">
        <v>4.42</v>
      </c>
      <c r="I397" s="34">
        <v>0.47</v>
      </c>
      <c r="J397" s="34">
        <v>0.47</v>
      </c>
      <c r="K397" s="22"/>
      <c r="L397" s="22"/>
      <c r="M397" s="34">
        <v>8.25</v>
      </c>
      <c r="N397" s="34">
        <v>0.54</v>
      </c>
      <c r="O397" s="34">
        <v>3.28</v>
      </c>
      <c r="P397" s="34">
        <v>1.9</v>
      </c>
      <c r="Q397" s="22"/>
      <c r="R397" s="22"/>
      <c r="S397" s="22"/>
      <c r="T397" s="22"/>
      <c r="U397" s="34">
        <v>0.93</v>
      </c>
      <c r="V397" s="34">
        <v>0.19</v>
      </c>
      <c r="W397" s="22"/>
      <c r="X397" s="22"/>
      <c r="Y397" s="34">
        <v>6.75</v>
      </c>
      <c r="Z397" s="22"/>
      <c r="AA397" s="34">
        <v>0.1</v>
      </c>
      <c r="AB397" s="34">
        <v>25</v>
      </c>
      <c r="AC397" s="34">
        <v>10.8</v>
      </c>
      <c r="AD397" s="22"/>
      <c r="AE397" s="34">
        <v>1.27</v>
      </c>
      <c r="AF397" s="34"/>
      <c r="AG397" s="47">
        <f t="shared" si="353"/>
        <v>0.48645000000000005</v>
      </c>
      <c r="AH397" s="47">
        <f t="shared" si="347"/>
        <v>0.32490000000000002</v>
      </c>
      <c r="AI397" s="47">
        <f t="shared" si="348"/>
        <v>0.25559999999999999</v>
      </c>
      <c r="AJ397" s="47">
        <f t="shared" si="356"/>
        <v>0.19889999999999999</v>
      </c>
      <c r="AK397" s="47">
        <f t="shared" si="354"/>
        <v>0.81</v>
      </c>
      <c r="AL397" s="47">
        <f t="shared" si="345"/>
        <v>0.46285714285714291</v>
      </c>
      <c r="AM397" s="47">
        <f t="shared" si="338"/>
        <v>112.5</v>
      </c>
      <c r="AN397" s="47">
        <f t="shared" si="338"/>
        <v>48.6</v>
      </c>
      <c r="AO397" s="47">
        <f t="shared" si="338"/>
        <v>0</v>
      </c>
      <c r="AP397" s="47">
        <f t="shared" si="357"/>
        <v>2.1149999999999998</v>
      </c>
      <c r="AQ397" s="47">
        <f t="shared" si="358"/>
        <v>2.1149999999999998</v>
      </c>
      <c r="AR397" s="47">
        <f t="shared" si="359"/>
        <v>0</v>
      </c>
      <c r="AS397" s="47">
        <f t="shared" si="360"/>
        <v>0</v>
      </c>
      <c r="AT397" s="47">
        <f t="shared" si="361"/>
        <v>0.37125000000000002</v>
      </c>
      <c r="AU397" s="47">
        <f t="shared" si="362"/>
        <v>2.4300000000000002</v>
      </c>
      <c r="AV397" s="47">
        <f t="shared" si="363"/>
        <v>14.76</v>
      </c>
      <c r="AW397" s="47">
        <f t="shared" si="364"/>
        <v>8.90625</v>
      </c>
      <c r="AX397" s="47">
        <f t="shared" si="365"/>
        <v>0</v>
      </c>
      <c r="AY397" s="47">
        <f t="shared" si="366"/>
        <v>2.6549999999999998</v>
      </c>
      <c r="AZ397" s="47">
        <f t="shared" si="367"/>
        <v>0</v>
      </c>
      <c r="BA397" s="47">
        <f t="shared" si="368"/>
        <v>0</v>
      </c>
      <c r="BB397" s="47">
        <f t="shared" si="369"/>
        <v>4.1850000000000005</v>
      </c>
      <c r="BC397" s="47">
        <f t="shared" si="370"/>
        <v>0.85499999999999998</v>
      </c>
      <c r="BD397" s="47">
        <f t="shared" si="371"/>
        <v>0</v>
      </c>
      <c r="BE397" s="47">
        <f t="shared" si="372"/>
        <v>0</v>
      </c>
      <c r="BF397" s="47">
        <f t="shared" si="373"/>
        <v>0.30375000000000002</v>
      </c>
      <c r="BG397" s="47">
        <f t="shared" si="374"/>
        <v>0</v>
      </c>
      <c r="BH397" s="47">
        <f t="shared" si="375"/>
        <v>0.45</v>
      </c>
      <c r="BI397" s="47">
        <v>6.0940695296523515</v>
      </c>
      <c r="BJ397" s="47">
        <f t="shared" si="376"/>
        <v>5.7149999999999999</v>
      </c>
      <c r="BK397" s="22"/>
      <c r="BL397" s="47">
        <f t="shared" si="355"/>
        <v>0.81</v>
      </c>
      <c r="BM397" s="47">
        <f t="shared" si="383"/>
        <v>0.37125000000000002</v>
      </c>
      <c r="BN397" s="47">
        <f t="shared" si="349"/>
        <v>2.1149999999999998</v>
      </c>
      <c r="BO397" s="47">
        <f t="shared" si="352"/>
        <v>4.1850000000000005</v>
      </c>
      <c r="BP397" s="47">
        <f t="shared" si="333"/>
        <v>2.6549999999999998</v>
      </c>
      <c r="BQ397" s="47">
        <v>0.22</v>
      </c>
      <c r="BR397" s="47">
        <v>0.45</v>
      </c>
      <c r="BS397" s="47">
        <f t="shared" si="381"/>
        <v>8.90625</v>
      </c>
      <c r="BT397" s="47">
        <f t="shared" si="384"/>
        <v>0</v>
      </c>
      <c r="BU397" s="47">
        <f t="shared" si="346"/>
        <v>14.76</v>
      </c>
      <c r="BV397" s="47">
        <f t="shared" si="335"/>
        <v>0.45</v>
      </c>
      <c r="BW397" s="47">
        <f t="shared" si="385"/>
        <v>0.85499999999999998</v>
      </c>
      <c r="BX397" s="47">
        <f t="shared" si="334"/>
        <v>2.4300000000000002</v>
      </c>
      <c r="BY397" s="47">
        <f t="shared" si="377"/>
        <v>0</v>
      </c>
      <c r="BZ397" s="47">
        <f t="shared" si="339"/>
        <v>5.7149999999999999</v>
      </c>
      <c r="CA397" s="47">
        <f t="shared" si="386"/>
        <v>6.0940695296523515</v>
      </c>
      <c r="CB397" s="47">
        <f t="shared" si="378"/>
        <v>8.90625</v>
      </c>
      <c r="CC397" s="47">
        <v>0.01</v>
      </c>
      <c r="CD397" s="47">
        <f t="shared" si="382"/>
        <v>0</v>
      </c>
      <c r="CE397" s="47">
        <v>0.01</v>
      </c>
      <c r="CF397" s="47">
        <f t="shared" si="379"/>
        <v>0.30375000000000002</v>
      </c>
      <c r="CG397" s="47">
        <f t="shared" si="343"/>
        <v>2.9940119760479043</v>
      </c>
      <c r="CH397" s="47">
        <f t="shared" si="380"/>
        <v>1.1319900384876613</v>
      </c>
      <c r="CI397" s="47">
        <v>0.59</v>
      </c>
      <c r="CJ397" s="46"/>
      <c r="CK397" s="47">
        <f t="shared" si="329"/>
        <v>1.0592629407251701</v>
      </c>
      <c r="CL397" s="46"/>
      <c r="CM397" s="46">
        <f t="shared" si="330"/>
        <v>0.23539176460559336</v>
      </c>
      <c r="CN397" s="22"/>
    </row>
    <row r="398" spans="1:92">
      <c r="A398" s="42">
        <v>1702</v>
      </c>
      <c r="B398" s="22"/>
      <c r="C398" s="34">
        <v>14.51</v>
      </c>
      <c r="D398" s="34">
        <v>24.33</v>
      </c>
      <c r="E398" s="47">
        <f t="shared" si="344"/>
        <v>13.902857142857142</v>
      </c>
      <c r="F398" s="34">
        <v>9.36</v>
      </c>
      <c r="G398" s="34">
        <v>6.55</v>
      </c>
      <c r="H398" s="34">
        <v>5.41</v>
      </c>
      <c r="I398" s="34">
        <v>0.47</v>
      </c>
      <c r="J398" s="34">
        <v>0.47</v>
      </c>
      <c r="K398" s="34">
        <v>0.09</v>
      </c>
      <c r="L398" s="22"/>
      <c r="M398" s="34">
        <v>14.04</v>
      </c>
      <c r="N398" s="34">
        <v>0.54</v>
      </c>
      <c r="O398" s="34">
        <v>3.28</v>
      </c>
      <c r="P398" s="34">
        <v>1.9</v>
      </c>
      <c r="Q398" s="22"/>
      <c r="R398" s="22"/>
      <c r="S398" s="22"/>
      <c r="T398" s="22"/>
      <c r="U398" s="34">
        <v>0.93</v>
      </c>
      <c r="V398" s="34">
        <v>0.19</v>
      </c>
      <c r="W398" s="22"/>
      <c r="X398" s="22"/>
      <c r="Y398" s="34">
        <v>6.1</v>
      </c>
      <c r="Z398" s="22"/>
      <c r="AA398" s="34">
        <v>0.1</v>
      </c>
      <c r="AB398" s="34">
        <v>25</v>
      </c>
      <c r="AC398" s="34">
        <v>10.8</v>
      </c>
      <c r="AD398" s="22"/>
      <c r="AE398" s="34">
        <v>1.27</v>
      </c>
      <c r="AF398" s="34"/>
      <c r="AG398" s="47">
        <f t="shared" si="353"/>
        <v>0.65295000000000003</v>
      </c>
      <c r="AH398" s="47">
        <f t="shared" si="347"/>
        <v>0.42119999999999996</v>
      </c>
      <c r="AI398" s="47">
        <f t="shared" si="348"/>
        <v>0.29474999999999996</v>
      </c>
      <c r="AJ398" s="47">
        <f t="shared" si="356"/>
        <v>0.24345</v>
      </c>
      <c r="AK398" s="47">
        <f t="shared" si="354"/>
        <v>1.0948499999999999</v>
      </c>
      <c r="AL398" s="47">
        <f t="shared" si="345"/>
        <v>0.62562857142857142</v>
      </c>
      <c r="AM398" s="47">
        <f t="shared" si="338"/>
        <v>112.5</v>
      </c>
      <c r="AN398" s="47">
        <f t="shared" si="338"/>
        <v>48.6</v>
      </c>
      <c r="AO398" s="47">
        <f t="shared" si="338"/>
        <v>0</v>
      </c>
      <c r="AP398" s="47">
        <f t="shared" si="357"/>
        <v>2.1149999999999998</v>
      </c>
      <c r="AQ398" s="47">
        <f t="shared" si="358"/>
        <v>2.1149999999999998</v>
      </c>
      <c r="AR398" s="47">
        <f t="shared" si="359"/>
        <v>0.40499999999999997</v>
      </c>
      <c r="AS398" s="47">
        <f t="shared" si="360"/>
        <v>0</v>
      </c>
      <c r="AT398" s="47">
        <f t="shared" si="361"/>
        <v>0.63179999999999992</v>
      </c>
      <c r="AU398" s="47">
        <f t="shared" si="362"/>
        <v>2.4300000000000002</v>
      </c>
      <c r="AV398" s="47">
        <f t="shared" si="363"/>
        <v>14.76</v>
      </c>
      <c r="AW398" s="47">
        <f t="shared" si="364"/>
        <v>8.90625</v>
      </c>
      <c r="AX398" s="47">
        <f t="shared" si="365"/>
        <v>0</v>
      </c>
      <c r="AY398" s="47">
        <f t="shared" si="366"/>
        <v>2.6549999999999998</v>
      </c>
      <c r="AZ398" s="47">
        <f t="shared" si="367"/>
        <v>0</v>
      </c>
      <c r="BA398" s="47">
        <f t="shared" si="368"/>
        <v>0</v>
      </c>
      <c r="BB398" s="47">
        <f t="shared" si="369"/>
        <v>4.1850000000000005</v>
      </c>
      <c r="BC398" s="47">
        <f t="shared" si="370"/>
        <v>0.85499999999999998</v>
      </c>
      <c r="BD398" s="47">
        <f t="shared" si="371"/>
        <v>0</v>
      </c>
      <c r="BE398" s="47">
        <f t="shared" si="372"/>
        <v>0</v>
      </c>
      <c r="BF398" s="47">
        <f t="shared" si="373"/>
        <v>0.27449999999999997</v>
      </c>
      <c r="BG398" s="47">
        <f t="shared" si="374"/>
        <v>0</v>
      </c>
      <c r="BH398" s="47">
        <f t="shared" si="375"/>
        <v>0.45</v>
      </c>
      <c r="BI398" s="47">
        <v>5.9509202453987733</v>
      </c>
      <c r="BJ398" s="47">
        <f t="shared" si="376"/>
        <v>5.7149999999999999</v>
      </c>
      <c r="BK398" s="22"/>
      <c r="BL398" s="47">
        <f t="shared" si="355"/>
        <v>1.0948499999999999</v>
      </c>
      <c r="BM398" s="47">
        <f t="shared" si="383"/>
        <v>0.63179999999999992</v>
      </c>
      <c r="BN398" s="47">
        <f t="shared" si="349"/>
        <v>2.1149999999999998</v>
      </c>
      <c r="BO398" s="47">
        <f t="shared" si="352"/>
        <v>4.1850000000000005</v>
      </c>
      <c r="BP398" s="47">
        <f t="shared" si="333"/>
        <v>2.6549999999999998</v>
      </c>
      <c r="BQ398" s="47">
        <v>0.22</v>
      </c>
      <c r="BR398" s="47">
        <f>AR398</f>
        <v>0.40499999999999997</v>
      </c>
      <c r="BS398" s="47">
        <f t="shared" si="381"/>
        <v>8.90625</v>
      </c>
      <c r="BT398" s="47">
        <f t="shared" si="384"/>
        <v>0</v>
      </c>
      <c r="BU398" s="47">
        <f t="shared" si="346"/>
        <v>14.76</v>
      </c>
      <c r="BV398" s="47">
        <f t="shared" si="335"/>
        <v>0.45</v>
      </c>
      <c r="BW398" s="47">
        <f t="shared" si="385"/>
        <v>0.85499999999999998</v>
      </c>
      <c r="BX398" s="47">
        <f t="shared" si="334"/>
        <v>2.4300000000000002</v>
      </c>
      <c r="BY398" s="47">
        <f t="shared" si="377"/>
        <v>0</v>
      </c>
      <c r="BZ398" s="47">
        <f t="shared" si="339"/>
        <v>5.7149999999999999</v>
      </c>
      <c r="CA398" s="47">
        <f t="shared" si="386"/>
        <v>5.9509202453987733</v>
      </c>
      <c r="CB398" s="47">
        <f t="shared" si="378"/>
        <v>8.90625</v>
      </c>
      <c r="CC398" s="47">
        <v>0.01</v>
      </c>
      <c r="CD398" s="47">
        <f t="shared" si="382"/>
        <v>0</v>
      </c>
      <c r="CE398" s="47">
        <v>0.01</v>
      </c>
      <c r="CF398" s="47">
        <f t="shared" si="379"/>
        <v>0.27449999999999997</v>
      </c>
      <c r="CG398" s="47">
        <f t="shared" si="343"/>
        <v>2.9940119760479043</v>
      </c>
      <c r="CH398" s="47">
        <f t="shared" si="380"/>
        <v>1.1319900384876613</v>
      </c>
      <c r="CI398" s="47">
        <v>0.59</v>
      </c>
      <c r="CJ398" s="46"/>
      <c r="CK398" s="47">
        <f t="shared" si="329"/>
        <v>1.2159737257275332</v>
      </c>
      <c r="CL398" s="46"/>
      <c r="CM398" s="46">
        <f t="shared" si="330"/>
        <v>0.27021638349500737</v>
      </c>
      <c r="CN398" s="22"/>
    </row>
    <row r="399" spans="1:92">
      <c r="A399" s="42">
        <v>1703</v>
      </c>
      <c r="B399" s="22"/>
      <c r="C399" s="34">
        <v>16.38</v>
      </c>
      <c r="D399" s="34">
        <v>27.33</v>
      </c>
      <c r="E399" s="47">
        <f t="shared" si="344"/>
        <v>15.617142857142856</v>
      </c>
      <c r="F399" s="34">
        <v>10.17</v>
      </c>
      <c r="G399" s="34">
        <v>7.95</v>
      </c>
      <c r="H399" s="34">
        <v>6.6</v>
      </c>
      <c r="I399" s="34">
        <v>0.47</v>
      </c>
      <c r="J399" s="34">
        <v>0.47</v>
      </c>
      <c r="K399" s="22"/>
      <c r="L399" s="22"/>
      <c r="M399" s="34">
        <v>15.62</v>
      </c>
      <c r="N399" s="34">
        <v>0.54</v>
      </c>
      <c r="O399" s="34">
        <v>3.28</v>
      </c>
      <c r="P399" s="34">
        <v>1.9</v>
      </c>
      <c r="Q399" s="22"/>
      <c r="R399" s="34">
        <v>0.57999999999999996</v>
      </c>
      <c r="S399" s="22"/>
      <c r="T399" s="22"/>
      <c r="U399" s="34">
        <v>0.93</v>
      </c>
      <c r="V399" s="34">
        <v>0.19</v>
      </c>
      <c r="W399" s="22"/>
      <c r="X399" s="22"/>
      <c r="Y399" s="34">
        <v>5.26</v>
      </c>
      <c r="Z399" s="34">
        <v>0.37</v>
      </c>
      <c r="AA399" s="34">
        <v>0.1</v>
      </c>
      <c r="AB399" s="34">
        <v>25</v>
      </c>
      <c r="AC399" s="34">
        <v>10.8</v>
      </c>
      <c r="AD399" s="22"/>
      <c r="AE399" s="34">
        <v>1.27</v>
      </c>
      <c r="AF399" s="34"/>
      <c r="AG399" s="47">
        <f t="shared" si="353"/>
        <v>0.73709999999999998</v>
      </c>
      <c r="AH399" s="47">
        <f t="shared" si="347"/>
        <v>0.45765</v>
      </c>
      <c r="AI399" s="47">
        <f t="shared" si="348"/>
        <v>0.35775000000000001</v>
      </c>
      <c r="AJ399" s="47">
        <f t="shared" si="356"/>
        <v>0.29699999999999999</v>
      </c>
      <c r="AK399" s="47">
        <f t="shared" si="354"/>
        <v>1.2298499999999999</v>
      </c>
      <c r="AL399" s="47">
        <f t="shared" si="345"/>
        <v>0.70277142857142849</v>
      </c>
      <c r="AM399" s="47">
        <f t="shared" si="338"/>
        <v>112.5</v>
      </c>
      <c r="AN399" s="47">
        <f t="shared" si="338"/>
        <v>48.6</v>
      </c>
      <c r="AO399" s="47">
        <f t="shared" si="338"/>
        <v>0</v>
      </c>
      <c r="AP399" s="47">
        <f t="shared" si="357"/>
        <v>2.1149999999999998</v>
      </c>
      <c r="AQ399" s="47">
        <f t="shared" si="358"/>
        <v>2.1149999999999998</v>
      </c>
      <c r="AR399" s="47">
        <f t="shared" si="359"/>
        <v>0</v>
      </c>
      <c r="AS399" s="47">
        <f t="shared" si="360"/>
        <v>0</v>
      </c>
      <c r="AT399" s="47">
        <f t="shared" si="361"/>
        <v>0.70289999999999997</v>
      </c>
      <c r="AU399" s="47">
        <f t="shared" si="362"/>
        <v>2.4300000000000002</v>
      </c>
      <c r="AV399" s="47">
        <f t="shared" si="363"/>
        <v>14.76</v>
      </c>
      <c r="AW399" s="47">
        <f t="shared" si="364"/>
        <v>8.90625</v>
      </c>
      <c r="AX399" s="47">
        <f t="shared" si="365"/>
        <v>0</v>
      </c>
      <c r="AY399" s="47">
        <f t="shared" si="366"/>
        <v>2.6549999999999998</v>
      </c>
      <c r="AZ399" s="47">
        <f t="shared" si="367"/>
        <v>0</v>
      </c>
      <c r="BA399" s="47">
        <f t="shared" si="368"/>
        <v>0</v>
      </c>
      <c r="BB399" s="47">
        <f t="shared" si="369"/>
        <v>4.1850000000000005</v>
      </c>
      <c r="BC399" s="47">
        <f t="shared" si="370"/>
        <v>0.85499999999999998</v>
      </c>
      <c r="BD399" s="47">
        <f t="shared" si="371"/>
        <v>0</v>
      </c>
      <c r="BE399" s="47">
        <f t="shared" si="372"/>
        <v>0</v>
      </c>
      <c r="BF399" s="47">
        <f t="shared" si="373"/>
        <v>0.23669999999999999</v>
      </c>
      <c r="BG399" s="47">
        <f t="shared" si="374"/>
        <v>1.6650000000000002E-2</v>
      </c>
      <c r="BH399" s="47">
        <f t="shared" si="375"/>
        <v>0.45</v>
      </c>
      <c r="BI399" s="47">
        <v>6.1349693251533743</v>
      </c>
      <c r="BJ399" s="47">
        <f t="shared" si="376"/>
        <v>5.7149999999999999</v>
      </c>
      <c r="BK399" s="22"/>
      <c r="BL399" s="47">
        <f t="shared" si="355"/>
        <v>1.2298499999999999</v>
      </c>
      <c r="BM399" s="47">
        <f t="shared" si="383"/>
        <v>0.70289999999999997</v>
      </c>
      <c r="BN399" s="47">
        <f t="shared" si="349"/>
        <v>2.1149999999999998</v>
      </c>
      <c r="BO399" s="47">
        <f t="shared" si="352"/>
        <v>4.1850000000000005</v>
      </c>
      <c r="BP399" s="47">
        <f t="shared" si="333"/>
        <v>2.6549999999999998</v>
      </c>
      <c r="BQ399" s="47">
        <v>0.22</v>
      </c>
      <c r="BR399" s="47">
        <v>0.54</v>
      </c>
      <c r="BS399" s="47">
        <f t="shared" si="381"/>
        <v>8.90625</v>
      </c>
      <c r="BT399" s="47">
        <f t="shared" si="384"/>
        <v>0</v>
      </c>
      <c r="BU399" s="47">
        <f t="shared" si="346"/>
        <v>14.76</v>
      </c>
      <c r="BV399" s="47">
        <f t="shared" si="335"/>
        <v>0.45</v>
      </c>
      <c r="BW399" s="47">
        <f t="shared" si="385"/>
        <v>0.85499999999999998</v>
      </c>
      <c r="BX399" s="47">
        <f t="shared" si="334"/>
        <v>2.4300000000000002</v>
      </c>
      <c r="BY399" s="47">
        <f t="shared" si="377"/>
        <v>0</v>
      </c>
      <c r="BZ399" s="47">
        <f t="shared" si="339"/>
        <v>5.7149999999999999</v>
      </c>
      <c r="CA399" s="47">
        <f t="shared" si="386"/>
        <v>6.1349693251533743</v>
      </c>
      <c r="CB399" s="47">
        <f t="shared" si="378"/>
        <v>8.90625</v>
      </c>
      <c r="CC399" s="47">
        <f>BG399</f>
        <v>1.6650000000000002E-2</v>
      </c>
      <c r="CD399" s="47">
        <f t="shared" si="382"/>
        <v>0</v>
      </c>
      <c r="CE399" s="47">
        <v>0.01</v>
      </c>
      <c r="CF399" s="47">
        <f t="shared" si="379"/>
        <v>0.23669999999999999</v>
      </c>
      <c r="CG399" s="47">
        <f t="shared" si="343"/>
        <v>2.9940119760479043</v>
      </c>
      <c r="CH399" s="47">
        <f t="shared" si="380"/>
        <v>1.8847634140819565</v>
      </c>
      <c r="CI399" s="47">
        <v>0.59</v>
      </c>
      <c r="CJ399" s="46"/>
      <c r="CK399" s="47">
        <f t="shared" si="329"/>
        <v>1.2852574395446081</v>
      </c>
      <c r="CL399" s="46"/>
      <c r="CM399" s="46">
        <f t="shared" si="330"/>
        <v>0.28561276434324623</v>
      </c>
      <c r="CN399" s="22"/>
    </row>
    <row r="400" spans="1:92">
      <c r="A400" s="42">
        <v>1704</v>
      </c>
      <c r="B400" s="22"/>
      <c r="C400" s="34">
        <v>15.57</v>
      </c>
      <c r="D400" s="34">
        <v>26</v>
      </c>
      <c r="E400" s="47">
        <f t="shared" si="344"/>
        <v>14.857142857142858</v>
      </c>
      <c r="F400" s="34">
        <v>8.9700000000000006</v>
      </c>
      <c r="G400" s="34">
        <v>7.55</v>
      </c>
      <c r="H400" s="34">
        <v>5.27</v>
      </c>
      <c r="I400" s="34">
        <v>0.47</v>
      </c>
      <c r="J400" s="34">
        <v>0.47</v>
      </c>
      <c r="K400" s="22"/>
      <c r="L400" s="22"/>
      <c r="M400" s="34">
        <v>12.98</v>
      </c>
      <c r="N400" s="34">
        <v>0.54</v>
      </c>
      <c r="O400" s="34">
        <v>3.28</v>
      </c>
      <c r="P400" s="34">
        <v>1.77</v>
      </c>
      <c r="Q400" s="22"/>
      <c r="R400" s="22"/>
      <c r="S400" s="22"/>
      <c r="T400" s="22"/>
      <c r="U400" s="34">
        <v>0.93</v>
      </c>
      <c r="V400" s="34">
        <v>0.19</v>
      </c>
      <c r="W400" s="22"/>
      <c r="X400" s="34">
        <v>2.4900000000000002</v>
      </c>
      <c r="Y400" s="34">
        <v>5.68</v>
      </c>
      <c r="Z400" s="22"/>
      <c r="AA400" s="34">
        <v>0.1</v>
      </c>
      <c r="AB400" s="34">
        <v>25</v>
      </c>
      <c r="AC400" s="34">
        <v>10.8</v>
      </c>
      <c r="AD400" s="22"/>
      <c r="AE400" s="34">
        <v>1.27</v>
      </c>
      <c r="AF400" s="34"/>
      <c r="AG400" s="47">
        <f t="shared" si="353"/>
        <v>0.70065</v>
      </c>
      <c r="AH400" s="47">
        <f t="shared" si="347"/>
        <v>0.40365000000000001</v>
      </c>
      <c r="AI400" s="47">
        <f t="shared" si="348"/>
        <v>0.33975</v>
      </c>
      <c r="AJ400" s="47">
        <f t="shared" si="356"/>
        <v>0.23714999999999997</v>
      </c>
      <c r="AK400" s="47">
        <f t="shared" si="354"/>
        <v>1.17</v>
      </c>
      <c r="AL400" s="47">
        <f t="shared" si="345"/>
        <v>0.66857142857142859</v>
      </c>
      <c r="AM400" s="47">
        <f t="shared" si="338"/>
        <v>112.5</v>
      </c>
      <c r="AN400" s="47">
        <f t="shared" si="338"/>
        <v>48.6</v>
      </c>
      <c r="AO400" s="47">
        <f t="shared" si="338"/>
        <v>0</v>
      </c>
      <c r="AP400" s="47">
        <f t="shared" si="357"/>
        <v>2.1149999999999998</v>
      </c>
      <c r="AQ400" s="47">
        <f t="shared" si="358"/>
        <v>2.1149999999999998</v>
      </c>
      <c r="AR400" s="47">
        <f t="shared" si="359"/>
        <v>0</v>
      </c>
      <c r="AS400" s="47">
        <f t="shared" si="360"/>
        <v>0</v>
      </c>
      <c r="AT400" s="47">
        <f t="shared" si="361"/>
        <v>0.58410000000000006</v>
      </c>
      <c r="AU400" s="47">
        <f t="shared" si="362"/>
        <v>2.4300000000000002</v>
      </c>
      <c r="AV400" s="47">
        <f t="shared" si="363"/>
        <v>14.76</v>
      </c>
      <c r="AW400" s="47">
        <f t="shared" si="364"/>
        <v>8.296875</v>
      </c>
      <c r="AX400" s="47">
        <f t="shared" si="365"/>
        <v>0</v>
      </c>
      <c r="AY400" s="47">
        <f t="shared" si="366"/>
        <v>2.6549999999999998</v>
      </c>
      <c r="AZ400" s="47">
        <f t="shared" si="367"/>
        <v>0</v>
      </c>
      <c r="BA400" s="47">
        <f t="shared" si="368"/>
        <v>0</v>
      </c>
      <c r="BB400" s="47">
        <f t="shared" si="369"/>
        <v>4.1850000000000005</v>
      </c>
      <c r="BC400" s="47">
        <f t="shared" si="370"/>
        <v>0.85499999999999998</v>
      </c>
      <c r="BD400" s="47">
        <f t="shared" si="371"/>
        <v>0</v>
      </c>
      <c r="BE400" s="47">
        <f t="shared" si="372"/>
        <v>11.205000000000002</v>
      </c>
      <c r="BF400" s="47">
        <f t="shared" si="373"/>
        <v>0.25559999999999999</v>
      </c>
      <c r="BG400" s="47">
        <f t="shared" si="374"/>
        <v>0</v>
      </c>
      <c r="BH400" s="47">
        <f t="shared" si="375"/>
        <v>0.45</v>
      </c>
      <c r="BI400" s="47">
        <v>4.5603271983640079</v>
      </c>
      <c r="BJ400" s="47">
        <f t="shared" si="376"/>
        <v>5.7149999999999999</v>
      </c>
      <c r="BK400" s="22"/>
      <c r="BL400" s="47">
        <f t="shared" si="355"/>
        <v>1.17</v>
      </c>
      <c r="BM400" s="47">
        <f t="shared" si="383"/>
        <v>0.58410000000000006</v>
      </c>
      <c r="BN400" s="47">
        <f t="shared" si="349"/>
        <v>2.1149999999999998</v>
      </c>
      <c r="BO400" s="47">
        <f t="shared" si="352"/>
        <v>4.1850000000000005</v>
      </c>
      <c r="BP400" s="47">
        <f t="shared" si="333"/>
        <v>2.6549999999999998</v>
      </c>
      <c r="BQ400" s="47">
        <v>0.22</v>
      </c>
      <c r="BR400" s="47">
        <v>0.54</v>
      </c>
      <c r="BS400" s="47">
        <f t="shared" si="381"/>
        <v>8.296875</v>
      </c>
      <c r="BT400" s="47">
        <f t="shared" si="384"/>
        <v>0</v>
      </c>
      <c r="BU400" s="47">
        <f t="shared" si="346"/>
        <v>14.76</v>
      </c>
      <c r="BV400" s="47">
        <f t="shared" si="335"/>
        <v>0.45</v>
      </c>
      <c r="BW400" s="47">
        <f t="shared" si="385"/>
        <v>0.85499999999999998</v>
      </c>
      <c r="BX400" s="47">
        <f t="shared" si="334"/>
        <v>2.4300000000000002</v>
      </c>
      <c r="BY400" s="47">
        <f t="shared" si="377"/>
        <v>0</v>
      </c>
      <c r="BZ400" s="47">
        <f t="shared" si="339"/>
        <v>5.7149999999999999</v>
      </c>
      <c r="CA400" s="47">
        <f t="shared" si="386"/>
        <v>4.5603271983640079</v>
      </c>
      <c r="CB400" s="47">
        <f t="shared" si="378"/>
        <v>8.296875</v>
      </c>
      <c r="CC400" s="47">
        <v>1.4999999999999999E-2</v>
      </c>
      <c r="CD400" s="47">
        <f t="shared" si="382"/>
        <v>0</v>
      </c>
      <c r="CE400" s="47">
        <f t="shared" si="382"/>
        <v>1.1205000000000001E-2</v>
      </c>
      <c r="CF400" s="47">
        <f t="shared" si="379"/>
        <v>0.25559999999999999</v>
      </c>
      <c r="CG400" s="47">
        <f t="shared" si="343"/>
        <v>3.3547904191616773</v>
      </c>
      <c r="CH400" s="47">
        <f t="shared" si="380"/>
        <v>1.6979850577314921</v>
      </c>
      <c r="CI400" s="47">
        <v>0.59</v>
      </c>
      <c r="CJ400" s="46"/>
      <c r="CK400" s="47">
        <f t="shared" si="329"/>
        <v>1.2347756019132581</v>
      </c>
      <c r="CL400" s="46"/>
      <c r="CM400" s="46">
        <f t="shared" si="330"/>
        <v>0.27439457820294622</v>
      </c>
      <c r="CN400" s="22"/>
    </row>
    <row r="401" spans="1:92">
      <c r="A401" s="42">
        <v>1705</v>
      </c>
      <c r="B401" s="22"/>
      <c r="C401" s="34">
        <v>14.75</v>
      </c>
      <c r="D401" s="34">
        <v>24.33</v>
      </c>
      <c r="E401" s="47">
        <f t="shared" si="344"/>
        <v>13.902857142857142</v>
      </c>
      <c r="F401" s="34">
        <v>9.5299999999999994</v>
      </c>
      <c r="G401" s="34">
        <v>6.36</v>
      </c>
      <c r="H401" s="34">
        <v>5.66</v>
      </c>
      <c r="I401" s="34">
        <v>0.47</v>
      </c>
      <c r="J401" s="34">
        <v>0.47</v>
      </c>
      <c r="K401" s="22"/>
      <c r="L401" s="22"/>
      <c r="M401" s="34">
        <v>13.62</v>
      </c>
      <c r="N401" s="34">
        <v>0.54</v>
      </c>
      <c r="O401" s="34">
        <v>3.28</v>
      </c>
      <c r="P401" s="34">
        <v>1.66</v>
      </c>
      <c r="Q401" s="34">
        <v>0.62</v>
      </c>
      <c r="R401" s="22"/>
      <c r="S401" s="22"/>
      <c r="T401" s="22"/>
      <c r="U401" s="34">
        <v>0.89</v>
      </c>
      <c r="V401" s="34">
        <v>0.19</v>
      </c>
      <c r="W401" s="22"/>
      <c r="X401" s="34">
        <v>2.59</v>
      </c>
      <c r="Y401" s="34">
        <v>7.54</v>
      </c>
      <c r="Z401" s="22"/>
      <c r="AA401" s="34">
        <v>0.1</v>
      </c>
      <c r="AB401" s="34">
        <v>25</v>
      </c>
      <c r="AC401" s="34">
        <v>10.8</v>
      </c>
      <c r="AD401" s="22"/>
      <c r="AE401" s="34">
        <v>1.27</v>
      </c>
      <c r="AF401" s="34"/>
      <c r="AG401" s="47">
        <f t="shared" si="353"/>
        <v>0.66374999999999995</v>
      </c>
      <c r="AH401" s="47">
        <f t="shared" si="347"/>
        <v>0.42884999999999995</v>
      </c>
      <c r="AI401" s="47">
        <f t="shared" si="348"/>
        <v>0.28620000000000001</v>
      </c>
      <c r="AJ401" s="47">
        <f t="shared" si="356"/>
        <v>0.25469999999999998</v>
      </c>
      <c r="AK401" s="47">
        <f t="shared" si="354"/>
        <v>1.0948499999999999</v>
      </c>
      <c r="AL401" s="47">
        <f t="shared" si="345"/>
        <v>0.62562857142857142</v>
      </c>
      <c r="AM401" s="47">
        <f t="shared" si="338"/>
        <v>112.5</v>
      </c>
      <c r="AN401" s="47">
        <f t="shared" si="338"/>
        <v>48.6</v>
      </c>
      <c r="AO401" s="47">
        <f t="shared" si="338"/>
        <v>0</v>
      </c>
      <c r="AP401" s="47">
        <f t="shared" si="357"/>
        <v>2.1149999999999998</v>
      </c>
      <c r="AQ401" s="47">
        <f t="shared" si="358"/>
        <v>2.1149999999999998</v>
      </c>
      <c r="AR401" s="47">
        <f t="shared" si="359"/>
        <v>0</v>
      </c>
      <c r="AS401" s="47">
        <f t="shared" si="360"/>
        <v>0</v>
      </c>
      <c r="AT401" s="47">
        <f t="shared" si="361"/>
        <v>0.6129</v>
      </c>
      <c r="AU401" s="47">
        <f t="shared" si="362"/>
        <v>2.4300000000000002</v>
      </c>
      <c r="AV401" s="47">
        <f t="shared" si="363"/>
        <v>14.76</v>
      </c>
      <c r="AW401" s="47">
        <f t="shared" si="364"/>
        <v>7.78125</v>
      </c>
      <c r="AX401" s="47">
        <f t="shared" si="365"/>
        <v>2.79</v>
      </c>
      <c r="AY401" s="47">
        <f t="shared" si="366"/>
        <v>2.6549999999999998</v>
      </c>
      <c r="AZ401" s="47">
        <f t="shared" si="367"/>
        <v>0</v>
      </c>
      <c r="BA401" s="47">
        <f t="shared" si="368"/>
        <v>0</v>
      </c>
      <c r="BB401" s="47">
        <f t="shared" si="369"/>
        <v>4.0049999999999999</v>
      </c>
      <c r="BC401" s="47">
        <f t="shared" si="370"/>
        <v>0.85499999999999998</v>
      </c>
      <c r="BD401" s="47">
        <f t="shared" si="371"/>
        <v>0</v>
      </c>
      <c r="BE401" s="47">
        <f t="shared" si="372"/>
        <v>11.654999999999999</v>
      </c>
      <c r="BF401" s="47">
        <f t="shared" si="373"/>
        <v>0.33929999999999999</v>
      </c>
      <c r="BG401" s="47">
        <f t="shared" si="374"/>
        <v>0</v>
      </c>
      <c r="BH401" s="47">
        <f t="shared" si="375"/>
        <v>0.45</v>
      </c>
      <c r="BI401" s="47">
        <v>4.2740286298568506</v>
      </c>
      <c r="BJ401" s="47">
        <f t="shared" si="376"/>
        <v>5.7149999999999999</v>
      </c>
      <c r="BK401" s="22"/>
      <c r="BL401" s="47">
        <f t="shared" si="355"/>
        <v>1.0948499999999999</v>
      </c>
      <c r="BM401" s="47">
        <f t="shared" si="383"/>
        <v>0.6129</v>
      </c>
      <c r="BN401" s="47">
        <f t="shared" si="349"/>
        <v>2.1149999999999998</v>
      </c>
      <c r="BO401" s="47">
        <f t="shared" si="352"/>
        <v>4.0049999999999999</v>
      </c>
      <c r="BP401" s="47">
        <f t="shared" si="333"/>
        <v>2.6549999999999998</v>
      </c>
      <c r="BQ401" s="47">
        <v>0.22</v>
      </c>
      <c r="BR401" s="47">
        <v>0.54</v>
      </c>
      <c r="BS401" s="47">
        <f t="shared" si="381"/>
        <v>7.78125</v>
      </c>
      <c r="BT401" s="47">
        <f t="shared" si="384"/>
        <v>0</v>
      </c>
      <c r="BU401" s="47">
        <f t="shared" si="346"/>
        <v>14.76</v>
      </c>
      <c r="BV401" s="47">
        <f t="shared" si="335"/>
        <v>0.45</v>
      </c>
      <c r="BW401" s="47">
        <f t="shared" si="385"/>
        <v>0.85499999999999998</v>
      </c>
      <c r="BX401" s="47">
        <f t="shared" si="334"/>
        <v>2.4300000000000002</v>
      </c>
      <c r="BY401" s="47">
        <f t="shared" si="377"/>
        <v>0</v>
      </c>
      <c r="BZ401" s="47">
        <f t="shared" si="339"/>
        <v>5.7149999999999999</v>
      </c>
      <c r="CA401" s="47">
        <f t="shared" si="386"/>
        <v>4.2740286298568506</v>
      </c>
      <c r="CB401" s="47">
        <f t="shared" si="378"/>
        <v>7.78125</v>
      </c>
      <c r="CC401" s="47">
        <v>1.4999999999999999E-2</v>
      </c>
      <c r="CD401" s="47">
        <f t="shared" si="382"/>
        <v>0</v>
      </c>
      <c r="CE401" s="47">
        <f t="shared" si="382"/>
        <v>1.1654999999999999E-2</v>
      </c>
      <c r="CF401" s="47">
        <f t="shared" si="379"/>
        <v>0.33929999999999999</v>
      </c>
      <c r="CG401" s="47">
        <f t="shared" si="343"/>
        <v>3.4895209580838324</v>
      </c>
      <c r="CH401" s="47">
        <f t="shared" si="380"/>
        <v>1.6979850577314921</v>
      </c>
      <c r="CI401" s="47">
        <v>0.59</v>
      </c>
      <c r="CJ401" s="46"/>
      <c r="CK401" s="47">
        <f t="shared" si="329"/>
        <v>1.1997621247658323</v>
      </c>
      <c r="CL401" s="46"/>
      <c r="CM401" s="46">
        <f t="shared" si="330"/>
        <v>0.26661380550351832</v>
      </c>
      <c r="CN401" s="22"/>
    </row>
    <row r="402" spans="1:92">
      <c r="A402" s="42">
        <v>1706</v>
      </c>
      <c r="B402" s="22"/>
      <c r="C402" s="34">
        <v>12.72</v>
      </c>
      <c r="D402" s="34">
        <v>21</v>
      </c>
      <c r="E402" s="47">
        <f t="shared" si="344"/>
        <v>12</v>
      </c>
      <c r="F402" s="34">
        <v>7.92</v>
      </c>
      <c r="G402" s="34">
        <v>6.72</v>
      </c>
      <c r="H402" s="34">
        <v>5.31</v>
      </c>
      <c r="I402" s="34">
        <v>0.47</v>
      </c>
      <c r="J402" s="34">
        <v>0.47</v>
      </c>
      <c r="K402" s="22"/>
      <c r="L402" s="22"/>
      <c r="M402" s="34">
        <v>12</v>
      </c>
      <c r="N402" s="34">
        <v>0.54</v>
      </c>
      <c r="O402" s="34">
        <v>3.28</v>
      </c>
      <c r="P402" s="22"/>
      <c r="Q402" s="22"/>
      <c r="R402" s="22"/>
      <c r="S402" s="22"/>
      <c r="T402" s="22"/>
      <c r="U402" s="34">
        <v>1.03</v>
      </c>
      <c r="V402" s="34">
        <v>0.19</v>
      </c>
      <c r="W402" s="22"/>
      <c r="X402" s="34">
        <v>2.29</v>
      </c>
      <c r="Y402" s="34">
        <v>5.68</v>
      </c>
      <c r="Z402" s="34">
        <v>0.3</v>
      </c>
      <c r="AA402" s="34">
        <v>0.1</v>
      </c>
      <c r="AB402" s="34">
        <v>25</v>
      </c>
      <c r="AC402" s="34">
        <v>10.8</v>
      </c>
      <c r="AD402" s="22"/>
      <c r="AE402" s="34">
        <v>1.27</v>
      </c>
      <c r="AF402" s="34"/>
      <c r="AG402" s="47">
        <f t="shared" si="353"/>
        <v>0.57240000000000002</v>
      </c>
      <c r="AH402" s="47">
        <f t="shared" si="347"/>
        <v>0.35639999999999999</v>
      </c>
      <c r="AI402" s="47">
        <f t="shared" si="348"/>
        <v>0.3024</v>
      </c>
      <c r="AJ402" s="47">
        <f t="shared" si="356"/>
        <v>0.23895</v>
      </c>
      <c r="AK402" s="47">
        <f t="shared" si="354"/>
        <v>0.94499999999999995</v>
      </c>
      <c r="AL402" s="47">
        <f t="shared" si="345"/>
        <v>0.54</v>
      </c>
      <c r="AM402" s="47">
        <f t="shared" si="338"/>
        <v>112.5</v>
      </c>
      <c r="AN402" s="47">
        <f t="shared" si="338"/>
        <v>48.6</v>
      </c>
      <c r="AO402" s="47">
        <f t="shared" si="338"/>
        <v>0</v>
      </c>
      <c r="AP402" s="47">
        <f t="shared" si="357"/>
        <v>2.1149999999999998</v>
      </c>
      <c r="AQ402" s="47">
        <f t="shared" si="358"/>
        <v>2.1149999999999998</v>
      </c>
      <c r="AR402" s="47">
        <f t="shared" si="359"/>
        <v>0</v>
      </c>
      <c r="AS402" s="47">
        <f t="shared" si="360"/>
        <v>0</v>
      </c>
      <c r="AT402" s="47">
        <f t="shared" si="361"/>
        <v>0.54</v>
      </c>
      <c r="AU402" s="47">
        <f t="shared" si="362"/>
        <v>2.4300000000000002</v>
      </c>
      <c r="AV402" s="47">
        <f t="shared" si="363"/>
        <v>14.76</v>
      </c>
      <c r="AW402" s="47">
        <f t="shared" si="364"/>
        <v>0</v>
      </c>
      <c r="AX402" s="47">
        <f t="shared" si="365"/>
        <v>0</v>
      </c>
      <c r="AY402" s="47">
        <f t="shared" si="366"/>
        <v>2.6549999999999998</v>
      </c>
      <c r="AZ402" s="47">
        <f t="shared" si="367"/>
        <v>0</v>
      </c>
      <c r="BA402" s="47">
        <f t="shared" si="368"/>
        <v>0</v>
      </c>
      <c r="BB402" s="47">
        <f t="shared" si="369"/>
        <v>4.6349999999999998</v>
      </c>
      <c r="BC402" s="47">
        <f t="shared" si="370"/>
        <v>0.85499999999999998</v>
      </c>
      <c r="BD402" s="47">
        <f t="shared" si="371"/>
        <v>0</v>
      </c>
      <c r="BE402" s="47">
        <f t="shared" si="372"/>
        <v>10.305</v>
      </c>
      <c r="BF402" s="47">
        <f t="shared" si="373"/>
        <v>0.25559999999999999</v>
      </c>
      <c r="BG402" s="47">
        <f t="shared" si="374"/>
        <v>1.3499999999999998E-2</v>
      </c>
      <c r="BH402" s="47">
        <f t="shared" si="375"/>
        <v>0.45</v>
      </c>
      <c r="BI402" s="47">
        <v>4.6012269938650308</v>
      </c>
      <c r="BJ402" s="47">
        <f t="shared" si="376"/>
        <v>5.7149999999999999</v>
      </c>
      <c r="BK402" s="22"/>
      <c r="BL402" s="47">
        <f t="shared" si="355"/>
        <v>0.94499999999999995</v>
      </c>
      <c r="BM402" s="47">
        <f t="shared" si="383"/>
        <v>0.54</v>
      </c>
      <c r="BN402" s="47">
        <f t="shared" si="349"/>
        <v>2.1149999999999998</v>
      </c>
      <c r="BO402" s="47">
        <f t="shared" si="352"/>
        <v>4.6349999999999998</v>
      </c>
      <c r="BP402" s="47">
        <f t="shared" si="333"/>
        <v>2.6549999999999998</v>
      </c>
      <c r="BQ402" s="47">
        <v>0.22</v>
      </c>
      <c r="BR402" s="47">
        <v>0.54</v>
      </c>
      <c r="BS402" s="47">
        <v>9</v>
      </c>
      <c r="BT402" s="47">
        <f t="shared" si="384"/>
        <v>0</v>
      </c>
      <c r="BU402" s="47">
        <f t="shared" si="346"/>
        <v>14.76</v>
      </c>
      <c r="BV402" s="47">
        <f t="shared" si="335"/>
        <v>0.45</v>
      </c>
      <c r="BW402" s="47">
        <f t="shared" si="385"/>
        <v>0.85499999999999998</v>
      </c>
      <c r="BX402" s="47">
        <f t="shared" si="334"/>
        <v>2.4300000000000002</v>
      </c>
      <c r="BY402" s="47">
        <f t="shared" si="377"/>
        <v>0</v>
      </c>
      <c r="BZ402" s="47">
        <f t="shared" si="339"/>
        <v>5.7149999999999999</v>
      </c>
      <c r="CA402" s="47">
        <f t="shared" si="386"/>
        <v>4.6012269938650308</v>
      </c>
      <c r="CB402" s="47">
        <f t="shared" si="378"/>
        <v>9</v>
      </c>
      <c r="CC402" s="47">
        <f>BG402</f>
        <v>1.3499999999999998E-2</v>
      </c>
      <c r="CD402" s="47">
        <f t="shared" si="382"/>
        <v>0</v>
      </c>
      <c r="CE402" s="47">
        <f t="shared" si="382"/>
        <v>1.0305E-2</v>
      </c>
      <c r="CF402" s="47">
        <f t="shared" si="379"/>
        <v>0.25559999999999999</v>
      </c>
      <c r="CG402" s="47">
        <f t="shared" si="343"/>
        <v>3.0853293413173652</v>
      </c>
      <c r="CH402" s="47">
        <f t="shared" si="380"/>
        <v>1.5281865519583426</v>
      </c>
      <c r="CI402" s="47">
        <v>0.59</v>
      </c>
      <c r="CJ402" s="46"/>
      <c r="CK402" s="47">
        <f t="shared" ref="CK402:CK465" si="387">(182*$BL402+$BM$4*$BM402+$BN$4*$BN402+$BO$4*$BO402+$BP$4*$BP402+$BQ$4*$BQ402+$BV$4*$BV402+$BX$4*$BX402+$BZ$4*$BZ402+$CA$4*$CA402+$CB$4*$CB402+5*$CG402)/$CI$582</f>
        <v>1.137604812585697</v>
      </c>
      <c r="CL402" s="46"/>
      <c r="CM402" s="46">
        <f t="shared" si="330"/>
        <v>0.25280106946348824</v>
      </c>
      <c r="CN402" s="22"/>
    </row>
    <row r="403" spans="1:92">
      <c r="A403" s="42">
        <v>1707</v>
      </c>
      <c r="B403" s="22"/>
      <c r="C403" s="34">
        <v>10.42</v>
      </c>
      <c r="D403" s="34">
        <v>18</v>
      </c>
      <c r="E403" s="47">
        <f t="shared" si="344"/>
        <v>10.285714285714286</v>
      </c>
      <c r="F403" s="34">
        <v>5.7</v>
      </c>
      <c r="G403" s="34">
        <v>5.21</v>
      </c>
      <c r="H403" s="34">
        <v>4.46</v>
      </c>
      <c r="I403" s="34">
        <v>0.47</v>
      </c>
      <c r="J403" s="34">
        <v>0.47</v>
      </c>
      <c r="K403" s="22"/>
      <c r="L403" s="22"/>
      <c r="M403" s="34">
        <v>10.66</v>
      </c>
      <c r="N403" s="34">
        <v>0.54</v>
      </c>
      <c r="O403" s="34">
        <v>3.28</v>
      </c>
      <c r="P403" s="22"/>
      <c r="Q403" s="22"/>
      <c r="R403" s="22"/>
      <c r="S403" s="22"/>
      <c r="T403" s="22"/>
      <c r="U403" s="34">
        <v>0.95</v>
      </c>
      <c r="V403" s="34">
        <v>0.19</v>
      </c>
      <c r="W403" s="22"/>
      <c r="X403" s="34">
        <v>2.3199999999999998</v>
      </c>
      <c r="Y403" s="34">
        <v>5.76</v>
      </c>
      <c r="Z403" s="22"/>
      <c r="AA403" s="34">
        <v>0.1</v>
      </c>
      <c r="AB403" s="34">
        <v>25</v>
      </c>
      <c r="AC403" s="34">
        <v>10.8</v>
      </c>
      <c r="AD403" s="22"/>
      <c r="AE403" s="34">
        <v>1.27</v>
      </c>
      <c r="AF403" s="34"/>
      <c r="AG403" s="47">
        <f t="shared" si="353"/>
        <v>0.46889999999999998</v>
      </c>
      <c r="AH403" s="47">
        <f t="shared" si="347"/>
        <v>0.25650000000000001</v>
      </c>
      <c r="AI403" s="47">
        <f t="shared" si="348"/>
        <v>0.23444999999999999</v>
      </c>
      <c r="AJ403" s="47">
        <f t="shared" si="356"/>
        <v>0.20069999999999999</v>
      </c>
      <c r="AK403" s="47">
        <f t="shared" si="354"/>
        <v>0.81</v>
      </c>
      <c r="AL403" s="47">
        <f t="shared" si="345"/>
        <v>0.46285714285714291</v>
      </c>
      <c r="AM403" s="47">
        <f t="shared" si="338"/>
        <v>112.5</v>
      </c>
      <c r="AN403" s="47">
        <f t="shared" si="338"/>
        <v>48.6</v>
      </c>
      <c r="AO403" s="47">
        <f t="shared" si="338"/>
        <v>0</v>
      </c>
      <c r="AP403" s="47">
        <f t="shared" si="357"/>
        <v>2.1149999999999998</v>
      </c>
      <c r="AQ403" s="47">
        <f t="shared" si="358"/>
        <v>2.1149999999999998</v>
      </c>
      <c r="AR403" s="47">
        <f t="shared" si="359"/>
        <v>0</v>
      </c>
      <c r="AS403" s="47">
        <f t="shared" si="360"/>
        <v>0</v>
      </c>
      <c r="AT403" s="47">
        <f t="shared" si="361"/>
        <v>0.47970000000000002</v>
      </c>
      <c r="AU403" s="47">
        <f t="shared" si="362"/>
        <v>2.4300000000000002</v>
      </c>
      <c r="AV403" s="47">
        <f t="shared" si="363"/>
        <v>14.76</v>
      </c>
      <c r="AW403" s="47">
        <f t="shared" si="364"/>
        <v>0</v>
      </c>
      <c r="AX403" s="47">
        <f t="shared" si="365"/>
        <v>0</v>
      </c>
      <c r="AY403" s="47">
        <f t="shared" si="366"/>
        <v>2.6549999999999998</v>
      </c>
      <c r="AZ403" s="47">
        <f t="shared" si="367"/>
        <v>0</v>
      </c>
      <c r="BA403" s="47">
        <f t="shared" si="368"/>
        <v>0</v>
      </c>
      <c r="BB403" s="47">
        <f t="shared" si="369"/>
        <v>4.2749999999999995</v>
      </c>
      <c r="BC403" s="47">
        <f t="shared" si="370"/>
        <v>0.85499999999999998</v>
      </c>
      <c r="BD403" s="47">
        <f t="shared" si="371"/>
        <v>0</v>
      </c>
      <c r="BE403" s="47">
        <f t="shared" si="372"/>
        <v>10.44</v>
      </c>
      <c r="BF403" s="47">
        <f t="shared" si="373"/>
        <v>0.25919999999999999</v>
      </c>
      <c r="BG403" s="47">
        <f t="shared" si="374"/>
        <v>0</v>
      </c>
      <c r="BH403" s="47">
        <f t="shared" si="375"/>
        <v>0.45</v>
      </c>
      <c r="BI403" s="47">
        <v>5.4192229038854807</v>
      </c>
      <c r="BJ403" s="47">
        <f t="shared" si="376"/>
        <v>5.7149999999999999</v>
      </c>
      <c r="BK403" s="22"/>
      <c r="BL403" s="47">
        <f t="shared" si="355"/>
        <v>0.81</v>
      </c>
      <c r="BM403" s="47">
        <f t="shared" si="383"/>
        <v>0.47970000000000002</v>
      </c>
      <c r="BN403" s="47">
        <f t="shared" si="349"/>
        <v>2.1149999999999998</v>
      </c>
      <c r="BO403" s="47">
        <f t="shared" si="352"/>
        <v>4.2749999999999995</v>
      </c>
      <c r="BP403" s="47">
        <f t="shared" si="333"/>
        <v>2.6549999999999998</v>
      </c>
      <c r="BQ403" s="47">
        <v>0.22</v>
      </c>
      <c r="BR403" s="47">
        <v>0.54</v>
      </c>
      <c r="BS403" s="47">
        <v>9</v>
      </c>
      <c r="BT403" s="47">
        <f t="shared" si="384"/>
        <v>0</v>
      </c>
      <c r="BU403" s="47">
        <f t="shared" si="346"/>
        <v>14.76</v>
      </c>
      <c r="BV403" s="47">
        <f t="shared" si="335"/>
        <v>0.45</v>
      </c>
      <c r="BW403" s="47">
        <f t="shared" si="385"/>
        <v>0.85499999999999998</v>
      </c>
      <c r="BX403" s="47">
        <f t="shared" si="334"/>
        <v>2.4300000000000002</v>
      </c>
      <c r="BY403" s="47">
        <f t="shared" si="377"/>
        <v>0</v>
      </c>
      <c r="BZ403" s="47">
        <f t="shared" si="339"/>
        <v>5.7149999999999999</v>
      </c>
      <c r="CA403" s="47">
        <f t="shared" si="386"/>
        <v>5.4192229038854807</v>
      </c>
      <c r="CB403" s="47">
        <f t="shared" si="378"/>
        <v>9</v>
      </c>
      <c r="CC403" s="47">
        <v>1.4999999999999999E-2</v>
      </c>
      <c r="CD403" s="47">
        <f t="shared" si="382"/>
        <v>0</v>
      </c>
      <c r="CE403" s="47">
        <f t="shared" si="382"/>
        <v>1.044E-2</v>
      </c>
      <c r="CF403" s="47">
        <f t="shared" si="379"/>
        <v>0.25919999999999999</v>
      </c>
      <c r="CG403" s="47">
        <f t="shared" si="343"/>
        <v>3.125748502994012</v>
      </c>
      <c r="CH403" s="47">
        <f t="shared" si="380"/>
        <v>1.6979850577314921</v>
      </c>
      <c r="CI403" s="47">
        <v>0.59</v>
      </c>
      <c r="CJ403" s="46"/>
      <c r="CK403" s="47">
        <f t="shared" si="387"/>
        <v>1.0719292386136563</v>
      </c>
      <c r="CL403" s="46"/>
      <c r="CM403" s="46">
        <f t="shared" ref="CM403:CM466" si="388">CK403/4.5</f>
        <v>0.23820649746970141</v>
      </c>
      <c r="CN403" s="22"/>
    </row>
    <row r="404" spans="1:92">
      <c r="A404" s="42">
        <v>1708</v>
      </c>
      <c r="B404" s="22"/>
      <c r="C404" s="34">
        <v>11.5</v>
      </c>
      <c r="D404" s="34">
        <v>19.670000000000002</v>
      </c>
      <c r="E404" s="47">
        <f t="shared" ref="E404:E435" si="389">4*D404/7</f>
        <v>11.24</v>
      </c>
      <c r="F404" s="34">
        <v>6</v>
      </c>
      <c r="G404" s="34">
        <v>5.75</v>
      </c>
      <c r="H404" s="34">
        <v>6.44</v>
      </c>
      <c r="I404" s="34">
        <v>0.47</v>
      </c>
      <c r="J404" s="34">
        <v>0.47</v>
      </c>
      <c r="K404" s="22"/>
      <c r="L404" s="22"/>
      <c r="M404" s="34">
        <v>9.98</v>
      </c>
      <c r="N404" s="34">
        <v>0.54</v>
      </c>
      <c r="O404" s="34">
        <v>3.28</v>
      </c>
      <c r="P404" s="34">
        <v>2.36</v>
      </c>
      <c r="Q404" s="22"/>
      <c r="R404" s="22"/>
      <c r="S404" s="22"/>
      <c r="T404" s="22"/>
      <c r="U404" s="34">
        <v>0.94</v>
      </c>
      <c r="V404" s="34">
        <v>0.19</v>
      </c>
      <c r="W404" s="22"/>
      <c r="X404" s="34">
        <v>2.85</v>
      </c>
      <c r="Y404" s="34">
        <v>7.3</v>
      </c>
      <c r="Z404" s="34">
        <v>0.34</v>
      </c>
      <c r="AA404" s="34">
        <v>0.1</v>
      </c>
      <c r="AB404" s="34">
        <v>25</v>
      </c>
      <c r="AC404" s="34">
        <v>10.8</v>
      </c>
      <c r="AD404" s="22"/>
      <c r="AE404" s="34">
        <v>1.27</v>
      </c>
      <c r="AF404" s="34"/>
      <c r="AG404" s="47">
        <f t="shared" si="353"/>
        <v>0.51749999999999996</v>
      </c>
      <c r="AH404" s="47">
        <f t="shared" si="347"/>
        <v>0.27</v>
      </c>
      <c r="AI404" s="47">
        <f t="shared" si="348"/>
        <v>0.25874999999999998</v>
      </c>
      <c r="AJ404" s="47">
        <f t="shared" si="356"/>
        <v>0.2898</v>
      </c>
      <c r="AK404" s="47">
        <f t="shared" si="354"/>
        <v>0.8851500000000001</v>
      </c>
      <c r="AL404" s="47">
        <f t="shared" ref="AL404:AL435" si="390">4.5*E404/100</f>
        <v>0.50580000000000003</v>
      </c>
      <c r="AM404" s="47">
        <f t="shared" si="338"/>
        <v>112.5</v>
      </c>
      <c r="AN404" s="47">
        <f t="shared" si="338"/>
        <v>48.6</v>
      </c>
      <c r="AO404" s="47">
        <f t="shared" si="338"/>
        <v>0</v>
      </c>
      <c r="AP404" s="47">
        <f t="shared" si="357"/>
        <v>2.1149999999999998</v>
      </c>
      <c r="AQ404" s="47">
        <f t="shared" si="358"/>
        <v>2.1149999999999998</v>
      </c>
      <c r="AR404" s="47">
        <f t="shared" si="359"/>
        <v>0</v>
      </c>
      <c r="AS404" s="47">
        <f t="shared" si="360"/>
        <v>0</v>
      </c>
      <c r="AT404" s="47">
        <f t="shared" si="361"/>
        <v>0.44910000000000005</v>
      </c>
      <c r="AU404" s="47">
        <f t="shared" si="362"/>
        <v>2.4300000000000002</v>
      </c>
      <c r="AV404" s="47">
        <f t="shared" si="363"/>
        <v>14.76</v>
      </c>
      <c r="AW404" s="47">
        <f t="shared" si="364"/>
        <v>11.0625</v>
      </c>
      <c r="AX404" s="47">
        <f t="shared" si="365"/>
        <v>0</v>
      </c>
      <c r="AY404" s="47">
        <f t="shared" si="366"/>
        <v>2.6549999999999998</v>
      </c>
      <c r="AZ404" s="47">
        <f t="shared" si="367"/>
        <v>0</v>
      </c>
      <c r="BA404" s="47">
        <f t="shared" si="368"/>
        <v>0</v>
      </c>
      <c r="BB404" s="47">
        <f t="shared" si="369"/>
        <v>4.2299999999999995</v>
      </c>
      <c r="BC404" s="47">
        <f t="shared" si="370"/>
        <v>0.85499999999999998</v>
      </c>
      <c r="BD404" s="47">
        <f t="shared" si="371"/>
        <v>0</v>
      </c>
      <c r="BE404" s="47">
        <f t="shared" si="372"/>
        <v>12.825000000000001</v>
      </c>
      <c r="BF404" s="47">
        <f t="shared" si="373"/>
        <v>0.32850000000000001</v>
      </c>
      <c r="BG404" s="47">
        <f t="shared" si="374"/>
        <v>1.5300000000000001E-2</v>
      </c>
      <c r="BH404" s="47">
        <f t="shared" si="375"/>
        <v>0.45</v>
      </c>
      <c r="BI404" s="47">
        <v>5.4192229038854807</v>
      </c>
      <c r="BJ404" s="47">
        <f t="shared" si="376"/>
        <v>5.7149999999999999</v>
      </c>
      <c r="BK404" s="22"/>
      <c r="BL404" s="47">
        <f t="shared" si="355"/>
        <v>0.8851500000000001</v>
      </c>
      <c r="BM404" s="47">
        <f t="shared" si="383"/>
        <v>0.44910000000000005</v>
      </c>
      <c r="BN404" s="47">
        <f t="shared" si="349"/>
        <v>2.1149999999999998</v>
      </c>
      <c r="BO404" s="47">
        <f t="shared" si="352"/>
        <v>4.2299999999999995</v>
      </c>
      <c r="BP404" s="47">
        <f t="shared" si="333"/>
        <v>2.6549999999999998</v>
      </c>
      <c r="BQ404" s="47">
        <v>0.22</v>
      </c>
      <c r="BR404" s="47">
        <v>0.54</v>
      </c>
      <c r="BS404" s="47">
        <f t="shared" ref="BS404:BS418" si="391">AW404</f>
        <v>11.0625</v>
      </c>
      <c r="BT404" s="47">
        <f t="shared" si="384"/>
        <v>0</v>
      </c>
      <c r="BU404" s="47">
        <f t="shared" si="346"/>
        <v>14.76</v>
      </c>
      <c r="BV404" s="47">
        <f t="shared" si="335"/>
        <v>0.45</v>
      </c>
      <c r="BW404" s="47">
        <f t="shared" si="385"/>
        <v>0.85499999999999998</v>
      </c>
      <c r="BX404" s="47">
        <f t="shared" si="334"/>
        <v>2.4300000000000002</v>
      </c>
      <c r="BY404" s="47">
        <f t="shared" si="377"/>
        <v>0</v>
      </c>
      <c r="BZ404" s="47">
        <f t="shared" si="339"/>
        <v>5.7149999999999999</v>
      </c>
      <c r="CA404" s="47">
        <f t="shared" si="386"/>
        <v>5.4192229038854807</v>
      </c>
      <c r="CB404" s="47">
        <f t="shared" si="378"/>
        <v>11.0625</v>
      </c>
      <c r="CC404" s="47">
        <f>BG404</f>
        <v>1.5300000000000001E-2</v>
      </c>
      <c r="CD404" s="47">
        <f t="shared" si="382"/>
        <v>0</v>
      </c>
      <c r="CE404" s="47">
        <f t="shared" si="382"/>
        <v>1.2825000000000001E-2</v>
      </c>
      <c r="CF404" s="47">
        <f t="shared" si="379"/>
        <v>0.32850000000000001</v>
      </c>
      <c r="CG404" s="47">
        <f t="shared" si="343"/>
        <v>3.8398203592814375</v>
      </c>
      <c r="CH404" s="47">
        <f t="shared" si="380"/>
        <v>1.7319447588861219</v>
      </c>
      <c r="CI404" s="47">
        <v>0.59</v>
      </c>
      <c r="CJ404" s="46"/>
      <c r="CK404" s="47">
        <f t="shared" si="387"/>
        <v>1.1220256978240273</v>
      </c>
      <c r="CL404" s="46"/>
      <c r="CM404" s="46">
        <f t="shared" si="388"/>
        <v>0.24933904396089496</v>
      </c>
      <c r="CN404" s="22"/>
    </row>
    <row r="405" spans="1:92">
      <c r="A405" s="42">
        <v>1709</v>
      </c>
      <c r="B405" s="22"/>
      <c r="C405" s="34">
        <v>18.059999999999999</v>
      </c>
      <c r="D405" s="34">
        <v>30.33</v>
      </c>
      <c r="E405" s="47">
        <f t="shared" si="389"/>
        <v>17.331428571428571</v>
      </c>
      <c r="F405" s="34">
        <v>14.84</v>
      </c>
      <c r="G405" s="34">
        <v>10.75</v>
      </c>
      <c r="H405" s="34">
        <v>6.28</v>
      </c>
      <c r="I405" s="34">
        <v>0.47</v>
      </c>
      <c r="J405" s="34">
        <v>0.47</v>
      </c>
      <c r="K405" s="22"/>
      <c r="L405" s="22"/>
      <c r="M405" s="34">
        <v>15.05</v>
      </c>
      <c r="N405" s="34">
        <v>0.54</v>
      </c>
      <c r="O405" s="34">
        <v>3.28</v>
      </c>
      <c r="P405" s="34">
        <v>1.89</v>
      </c>
      <c r="Q405" s="34">
        <v>0.88</v>
      </c>
      <c r="R405" s="34">
        <v>0.68</v>
      </c>
      <c r="S405" s="22"/>
      <c r="T405" s="22"/>
      <c r="U405" s="34">
        <v>1</v>
      </c>
      <c r="V405" s="34">
        <v>0.19</v>
      </c>
      <c r="W405" s="22"/>
      <c r="X405" s="34">
        <v>1.73</v>
      </c>
      <c r="Y405" s="34">
        <v>4.28</v>
      </c>
      <c r="Z405" s="22"/>
      <c r="AA405" s="34">
        <v>0.1</v>
      </c>
      <c r="AB405" s="34">
        <v>25</v>
      </c>
      <c r="AC405" s="34">
        <v>10.8</v>
      </c>
      <c r="AD405" s="22"/>
      <c r="AE405" s="34">
        <v>1.27</v>
      </c>
      <c r="AF405" s="34"/>
      <c r="AG405" s="47">
        <f t="shared" si="353"/>
        <v>0.81269999999999998</v>
      </c>
      <c r="AH405" s="47">
        <f t="shared" si="347"/>
        <v>0.66780000000000006</v>
      </c>
      <c r="AI405" s="47">
        <f t="shared" si="348"/>
        <v>0.48375000000000001</v>
      </c>
      <c r="AJ405" s="47">
        <f t="shared" si="356"/>
        <v>0.28260000000000002</v>
      </c>
      <c r="AK405" s="47">
        <f t="shared" si="354"/>
        <v>1.3648499999999999</v>
      </c>
      <c r="AL405" s="47">
        <f t="shared" si="390"/>
        <v>0.77991428571428567</v>
      </c>
      <c r="AM405" s="47">
        <f t="shared" si="338"/>
        <v>112.5</v>
      </c>
      <c r="AN405" s="47">
        <f t="shared" si="338"/>
        <v>48.6</v>
      </c>
      <c r="AO405" s="47">
        <f t="shared" si="338"/>
        <v>0</v>
      </c>
      <c r="AP405" s="47">
        <f t="shared" si="357"/>
        <v>2.1149999999999998</v>
      </c>
      <c r="AQ405" s="47">
        <f t="shared" si="358"/>
        <v>2.1149999999999998</v>
      </c>
      <c r="AR405" s="47">
        <f t="shared" si="359"/>
        <v>0</v>
      </c>
      <c r="AS405" s="47">
        <f t="shared" si="360"/>
        <v>0</v>
      </c>
      <c r="AT405" s="47">
        <f t="shared" si="361"/>
        <v>0.67725000000000013</v>
      </c>
      <c r="AU405" s="47">
        <f t="shared" si="362"/>
        <v>2.4300000000000002</v>
      </c>
      <c r="AV405" s="47">
        <f t="shared" si="363"/>
        <v>14.76</v>
      </c>
      <c r="AW405" s="47">
        <f t="shared" si="364"/>
        <v>8.859375</v>
      </c>
      <c r="AX405" s="47">
        <f t="shared" si="365"/>
        <v>3.96</v>
      </c>
      <c r="AY405" s="47">
        <f t="shared" si="366"/>
        <v>2.6549999999999998</v>
      </c>
      <c r="AZ405" s="47">
        <f t="shared" si="367"/>
        <v>0</v>
      </c>
      <c r="BA405" s="47">
        <f t="shared" si="368"/>
        <v>0</v>
      </c>
      <c r="BB405" s="47">
        <f t="shared" si="369"/>
        <v>4.5</v>
      </c>
      <c r="BC405" s="47">
        <f t="shared" si="370"/>
        <v>0.85499999999999998</v>
      </c>
      <c r="BD405" s="47">
        <f t="shared" si="371"/>
        <v>0</v>
      </c>
      <c r="BE405" s="47">
        <f t="shared" si="372"/>
        <v>7.7850000000000001</v>
      </c>
      <c r="BF405" s="47">
        <f t="shared" si="373"/>
        <v>0.19260000000000002</v>
      </c>
      <c r="BG405" s="47">
        <f t="shared" si="374"/>
        <v>0</v>
      </c>
      <c r="BH405" s="47">
        <f t="shared" si="375"/>
        <v>0.45</v>
      </c>
      <c r="BI405" s="47">
        <v>3.9877300613496933</v>
      </c>
      <c r="BJ405" s="47">
        <f t="shared" si="376"/>
        <v>5.7149999999999999</v>
      </c>
      <c r="BK405" s="22"/>
      <c r="BL405" s="47">
        <f t="shared" si="355"/>
        <v>1.3648499999999999</v>
      </c>
      <c r="BM405" s="47">
        <f t="shared" si="383"/>
        <v>0.67725000000000013</v>
      </c>
      <c r="BN405" s="47">
        <f t="shared" si="349"/>
        <v>2.1149999999999998</v>
      </c>
      <c r="BO405" s="47">
        <f t="shared" si="352"/>
        <v>4.5</v>
      </c>
      <c r="BP405" s="47">
        <f t="shared" si="333"/>
        <v>2.6549999999999998</v>
      </c>
      <c r="BQ405" s="47">
        <v>0.22</v>
      </c>
      <c r="BR405" s="47">
        <v>0.54</v>
      </c>
      <c r="BS405" s="47">
        <f t="shared" si="391"/>
        <v>8.859375</v>
      </c>
      <c r="BT405" s="47">
        <f t="shared" si="384"/>
        <v>0</v>
      </c>
      <c r="BU405" s="47">
        <f t="shared" si="346"/>
        <v>14.76</v>
      </c>
      <c r="BV405" s="47">
        <f t="shared" si="335"/>
        <v>0.45</v>
      </c>
      <c r="BW405" s="47">
        <f t="shared" si="385"/>
        <v>0.85499999999999998</v>
      </c>
      <c r="BX405" s="47">
        <f t="shared" si="334"/>
        <v>2.4300000000000002</v>
      </c>
      <c r="BY405" s="47">
        <f t="shared" si="377"/>
        <v>0</v>
      </c>
      <c r="BZ405" s="47">
        <f t="shared" si="339"/>
        <v>5.7149999999999999</v>
      </c>
      <c r="CA405" s="47">
        <f t="shared" si="386"/>
        <v>3.9877300613496933</v>
      </c>
      <c r="CB405" s="47">
        <f t="shared" si="378"/>
        <v>8.859375</v>
      </c>
      <c r="CC405" s="47">
        <v>0.01</v>
      </c>
      <c r="CD405" s="47">
        <f t="shared" si="382"/>
        <v>0</v>
      </c>
      <c r="CE405" s="47">
        <f t="shared" si="382"/>
        <v>7.7850000000000003E-3</v>
      </c>
      <c r="CF405" s="47">
        <f t="shared" si="379"/>
        <v>0.19260000000000002</v>
      </c>
      <c r="CG405" s="47">
        <f t="shared" si="343"/>
        <v>2.3308383233532934</v>
      </c>
      <c r="CH405" s="47">
        <f t="shared" si="380"/>
        <v>1.1319900384876613</v>
      </c>
      <c r="CI405" s="47">
        <v>0.59</v>
      </c>
      <c r="CJ405" s="46"/>
      <c r="CK405" s="47">
        <f t="shared" si="387"/>
        <v>1.3234682895567647</v>
      </c>
      <c r="CL405" s="46"/>
      <c r="CM405" s="46">
        <f t="shared" si="388"/>
        <v>0.29410406434594771</v>
      </c>
      <c r="CN405" s="22"/>
    </row>
    <row r="406" spans="1:92">
      <c r="A406" s="42">
        <v>1710</v>
      </c>
      <c r="B406" s="22"/>
      <c r="C406" s="34">
        <v>13.43</v>
      </c>
      <c r="D406" s="34">
        <v>22.5</v>
      </c>
      <c r="E406" s="47">
        <f t="shared" si="389"/>
        <v>12.857142857142858</v>
      </c>
      <c r="F406" s="34">
        <v>10.3</v>
      </c>
      <c r="G406" s="34">
        <v>6.99</v>
      </c>
      <c r="H406" s="34">
        <v>4.1100000000000003</v>
      </c>
      <c r="I406" s="34">
        <v>0.47</v>
      </c>
      <c r="J406" s="34">
        <v>0.47</v>
      </c>
      <c r="K406" s="22"/>
      <c r="L406" s="22"/>
      <c r="M406" s="34">
        <v>8.1</v>
      </c>
      <c r="N406" s="34">
        <v>0.54</v>
      </c>
      <c r="O406" s="34">
        <v>3.28</v>
      </c>
      <c r="P406" s="34">
        <v>1.57</v>
      </c>
      <c r="Q406" s="34">
        <v>0.84</v>
      </c>
      <c r="R406" s="22"/>
      <c r="S406" s="22"/>
      <c r="T406" s="22"/>
      <c r="U406" s="34">
        <v>0.67</v>
      </c>
      <c r="V406" s="34">
        <v>0.19</v>
      </c>
      <c r="W406" s="22"/>
      <c r="X406" s="34">
        <v>1.73</v>
      </c>
      <c r="Y406" s="34">
        <v>4.28</v>
      </c>
      <c r="Z406" s="22"/>
      <c r="AA406" s="34">
        <v>0.1</v>
      </c>
      <c r="AB406" s="34">
        <v>25</v>
      </c>
      <c r="AC406" s="34">
        <v>10.8</v>
      </c>
      <c r="AD406" s="22"/>
      <c r="AE406" s="34">
        <v>1.27</v>
      </c>
      <c r="AF406" s="34"/>
      <c r="AG406" s="47">
        <f t="shared" si="353"/>
        <v>0.60435000000000005</v>
      </c>
      <c r="AH406" s="47">
        <f t="shared" si="347"/>
        <v>0.46350000000000002</v>
      </c>
      <c r="AI406" s="47">
        <f t="shared" si="348"/>
        <v>0.31455</v>
      </c>
      <c r="AJ406" s="47">
        <f t="shared" si="356"/>
        <v>0.18495</v>
      </c>
      <c r="AK406" s="47">
        <f t="shared" si="354"/>
        <v>1.0125</v>
      </c>
      <c r="AL406" s="47">
        <f t="shared" si="390"/>
        <v>0.57857142857142863</v>
      </c>
      <c r="AM406" s="47">
        <f t="shared" si="338"/>
        <v>112.5</v>
      </c>
      <c r="AN406" s="47">
        <f t="shared" si="338"/>
        <v>48.6</v>
      </c>
      <c r="AO406" s="47">
        <f t="shared" si="338"/>
        <v>0</v>
      </c>
      <c r="AP406" s="47">
        <f t="shared" si="357"/>
        <v>2.1149999999999998</v>
      </c>
      <c r="AQ406" s="47">
        <f t="shared" si="358"/>
        <v>2.1149999999999998</v>
      </c>
      <c r="AR406" s="47">
        <f t="shared" si="359"/>
        <v>0</v>
      </c>
      <c r="AS406" s="47">
        <f t="shared" si="360"/>
        <v>0</v>
      </c>
      <c r="AT406" s="47">
        <f t="shared" si="361"/>
        <v>0.36449999999999994</v>
      </c>
      <c r="AU406" s="47">
        <f t="shared" si="362"/>
        <v>2.4300000000000002</v>
      </c>
      <c r="AV406" s="47">
        <f t="shared" si="363"/>
        <v>14.76</v>
      </c>
      <c r="AW406" s="47">
        <f t="shared" si="364"/>
        <v>7.3593750000000009</v>
      </c>
      <c r="AX406" s="47">
        <f t="shared" si="365"/>
        <v>3.78</v>
      </c>
      <c r="AY406" s="47">
        <f t="shared" si="366"/>
        <v>2.6549999999999998</v>
      </c>
      <c r="AZ406" s="47">
        <f t="shared" si="367"/>
        <v>0</v>
      </c>
      <c r="BA406" s="47">
        <f t="shared" si="368"/>
        <v>0</v>
      </c>
      <c r="BB406" s="47">
        <f t="shared" si="369"/>
        <v>3.0150000000000001</v>
      </c>
      <c r="BC406" s="47">
        <f t="shared" si="370"/>
        <v>0.85499999999999998</v>
      </c>
      <c r="BD406" s="47">
        <f t="shared" si="371"/>
        <v>0</v>
      </c>
      <c r="BE406" s="47">
        <f t="shared" si="372"/>
        <v>7.7850000000000001</v>
      </c>
      <c r="BF406" s="47">
        <f t="shared" si="373"/>
        <v>0.19260000000000002</v>
      </c>
      <c r="BG406" s="47">
        <f t="shared" si="374"/>
        <v>0</v>
      </c>
      <c r="BH406" s="47">
        <f t="shared" si="375"/>
        <v>0.45</v>
      </c>
      <c r="BI406" s="47">
        <v>4.2740286298568506</v>
      </c>
      <c r="BJ406" s="47">
        <f t="shared" si="376"/>
        <v>5.7149999999999999</v>
      </c>
      <c r="BK406" s="22"/>
      <c r="BL406" s="47">
        <f t="shared" si="355"/>
        <v>1.0125</v>
      </c>
      <c r="BM406" s="47">
        <f t="shared" si="383"/>
        <v>0.36449999999999994</v>
      </c>
      <c r="BN406" s="47">
        <f t="shared" si="349"/>
        <v>2.1149999999999998</v>
      </c>
      <c r="BO406" s="47">
        <f t="shared" si="352"/>
        <v>3.0150000000000001</v>
      </c>
      <c r="BP406" s="47">
        <f t="shared" si="333"/>
        <v>2.6549999999999998</v>
      </c>
      <c r="BQ406" s="47">
        <v>0.22</v>
      </c>
      <c r="BR406" s="47">
        <v>0.54</v>
      </c>
      <c r="BS406" s="47">
        <f t="shared" si="391"/>
        <v>7.3593750000000009</v>
      </c>
      <c r="BT406" s="47">
        <f t="shared" si="384"/>
        <v>0</v>
      </c>
      <c r="BU406" s="47">
        <f t="shared" si="346"/>
        <v>14.76</v>
      </c>
      <c r="BV406" s="47">
        <f t="shared" si="335"/>
        <v>0.45</v>
      </c>
      <c r="BW406" s="47">
        <f t="shared" si="385"/>
        <v>0.85499999999999998</v>
      </c>
      <c r="BX406" s="47">
        <f t="shared" si="334"/>
        <v>2.4300000000000002</v>
      </c>
      <c r="BY406" s="47">
        <f t="shared" si="377"/>
        <v>0</v>
      </c>
      <c r="BZ406" s="47">
        <f t="shared" si="339"/>
        <v>5.7149999999999999</v>
      </c>
      <c r="CA406" s="47">
        <f t="shared" si="386"/>
        <v>4.2740286298568506</v>
      </c>
      <c r="CB406" s="47">
        <f t="shared" si="378"/>
        <v>7.3593750000000009</v>
      </c>
      <c r="CC406" s="47">
        <v>0.01</v>
      </c>
      <c r="CD406" s="47">
        <f t="shared" si="382"/>
        <v>0</v>
      </c>
      <c r="CE406" s="47">
        <f t="shared" si="382"/>
        <v>7.7850000000000003E-3</v>
      </c>
      <c r="CF406" s="47">
        <f t="shared" si="379"/>
        <v>0.19260000000000002</v>
      </c>
      <c r="CG406" s="47">
        <f t="shared" si="343"/>
        <v>2.3308383233532934</v>
      </c>
      <c r="CH406" s="47">
        <f t="shared" si="380"/>
        <v>1.1319900384876613</v>
      </c>
      <c r="CI406" s="47">
        <v>0.59</v>
      </c>
      <c r="CJ406" s="46"/>
      <c r="CK406" s="47">
        <f t="shared" si="387"/>
        <v>1.1034909590928279</v>
      </c>
      <c r="CL406" s="46"/>
      <c r="CM406" s="46">
        <f t="shared" si="388"/>
        <v>0.24522021313173953</v>
      </c>
      <c r="CN406" s="22"/>
    </row>
    <row r="407" spans="1:92">
      <c r="A407" s="42">
        <v>1711</v>
      </c>
      <c r="B407" s="22"/>
      <c r="C407" s="34">
        <v>10.32</v>
      </c>
      <c r="D407" s="34">
        <v>18</v>
      </c>
      <c r="E407" s="47">
        <f t="shared" si="389"/>
        <v>10.285714285714286</v>
      </c>
      <c r="F407" s="34">
        <v>7.3</v>
      </c>
      <c r="G407" s="34">
        <v>5.34</v>
      </c>
      <c r="H407" s="34">
        <v>3.67</v>
      </c>
      <c r="I407" s="34">
        <v>0.47</v>
      </c>
      <c r="J407" s="34">
        <v>0.47</v>
      </c>
      <c r="K407" s="22"/>
      <c r="L407" s="22"/>
      <c r="M407" s="22"/>
      <c r="N407" s="34">
        <v>0.54</v>
      </c>
      <c r="O407" s="34">
        <v>3.28</v>
      </c>
      <c r="P407" s="34">
        <v>1.85</v>
      </c>
      <c r="Q407" s="22"/>
      <c r="R407" s="22"/>
      <c r="S407" s="22"/>
      <c r="T407" s="22"/>
      <c r="U407" s="34">
        <v>0.64</v>
      </c>
      <c r="V407" s="34">
        <v>0.19</v>
      </c>
      <c r="W407" s="22"/>
      <c r="X407" s="22"/>
      <c r="Y407" s="34">
        <v>4.8</v>
      </c>
      <c r="Z407" s="34">
        <v>0.21</v>
      </c>
      <c r="AA407" s="34">
        <v>0.1</v>
      </c>
      <c r="AB407" s="34">
        <v>25</v>
      </c>
      <c r="AC407" s="34">
        <v>10.8</v>
      </c>
      <c r="AD407" s="22"/>
      <c r="AE407" s="34">
        <v>1.27</v>
      </c>
      <c r="AF407" s="34"/>
      <c r="AG407" s="47">
        <f t="shared" si="353"/>
        <v>0.46439999999999998</v>
      </c>
      <c r="AH407" s="47">
        <f t="shared" si="347"/>
        <v>0.32850000000000001</v>
      </c>
      <c r="AI407" s="47">
        <f t="shared" si="348"/>
        <v>0.24030000000000001</v>
      </c>
      <c r="AJ407" s="47">
        <f t="shared" si="356"/>
        <v>0.16515000000000002</v>
      </c>
      <c r="AK407" s="47">
        <f t="shared" si="354"/>
        <v>0.81</v>
      </c>
      <c r="AL407" s="47">
        <f t="shared" si="390"/>
        <v>0.46285714285714291</v>
      </c>
      <c r="AM407" s="47">
        <f t="shared" si="338"/>
        <v>112.5</v>
      </c>
      <c r="AN407" s="47">
        <f t="shared" si="338"/>
        <v>48.6</v>
      </c>
      <c r="AO407" s="47">
        <f t="shared" si="338"/>
        <v>0</v>
      </c>
      <c r="AP407" s="47">
        <f t="shared" si="357"/>
        <v>2.1149999999999998</v>
      </c>
      <c r="AQ407" s="47">
        <f t="shared" si="358"/>
        <v>2.1149999999999998</v>
      </c>
      <c r="AR407" s="47">
        <f t="shared" si="359"/>
        <v>0</v>
      </c>
      <c r="AS407" s="47">
        <f t="shared" si="360"/>
        <v>0</v>
      </c>
      <c r="AT407" s="47">
        <f t="shared" si="361"/>
        <v>0</v>
      </c>
      <c r="AU407" s="47">
        <f t="shared" si="362"/>
        <v>2.4300000000000002</v>
      </c>
      <c r="AV407" s="47">
        <f t="shared" si="363"/>
        <v>14.76</v>
      </c>
      <c r="AW407" s="47">
        <f t="shared" si="364"/>
        <v>8.6718750000000018</v>
      </c>
      <c r="AX407" s="47">
        <f t="shared" si="365"/>
        <v>0</v>
      </c>
      <c r="AY407" s="47">
        <f t="shared" si="366"/>
        <v>2.6549999999999998</v>
      </c>
      <c r="AZ407" s="47">
        <f t="shared" si="367"/>
        <v>0</v>
      </c>
      <c r="BA407" s="47">
        <f t="shared" si="368"/>
        <v>0</v>
      </c>
      <c r="BB407" s="47">
        <f t="shared" si="369"/>
        <v>2.88</v>
      </c>
      <c r="BC407" s="47">
        <f t="shared" si="370"/>
        <v>0.85499999999999998</v>
      </c>
      <c r="BD407" s="47">
        <f t="shared" si="371"/>
        <v>0</v>
      </c>
      <c r="BE407" s="47">
        <f t="shared" si="372"/>
        <v>0</v>
      </c>
      <c r="BF407" s="47">
        <f t="shared" si="373"/>
        <v>0.21599999999999997</v>
      </c>
      <c r="BG407" s="47">
        <f t="shared" si="374"/>
        <v>9.4500000000000001E-3</v>
      </c>
      <c r="BH407" s="47">
        <f t="shared" si="375"/>
        <v>0.45</v>
      </c>
      <c r="BI407" s="47">
        <v>4.4171779141104297</v>
      </c>
      <c r="BJ407" s="47">
        <f t="shared" si="376"/>
        <v>5.7149999999999999</v>
      </c>
      <c r="BK407" s="22"/>
      <c r="BL407" s="47">
        <f t="shared" si="355"/>
        <v>0.81</v>
      </c>
      <c r="BM407" s="47">
        <v>0.36</v>
      </c>
      <c r="BN407" s="47">
        <f t="shared" si="349"/>
        <v>2.1149999999999998</v>
      </c>
      <c r="BO407" s="47">
        <f t="shared" si="352"/>
        <v>2.88</v>
      </c>
      <c r="BP407" s="47">
        <f t="shared" si="333"/>
        <v>2.6549999999999998</v>
      </c>
      <c r="BQ407" s="47">
        <v>0.22</v>
      </c>
      <c r="BR407" s="47">
        <v>0.54</v>
      </c>
      <c r="BS407" s="47">
        <f t="shared" si="391"/>
        <v>8.6718750000000018</v>
      </c>
      <c r="BT407" s="47">
        <f t="shared" si="384"/>
        <v>0</v>
      </c>
      <c r="BU407" s="47">
        <f t="shared" si="346"/>
        <v>14.76</v>
      </c>
      <c r="BV407" s="47">
        <f t="shared" si="335"/>
        <v>0.45</v>
      </c>
      <c r="BW407" s="47">
        <f t="shared" si="385"/>
        <v>0.85499999999999998</v>
      </c>
      <c r="BX407" s="47">
        <f t="shared" si="334"/>
        <v>2.4300000000000002</v>
      </c>
      <c r="BY407" s="47">
        <f t="shared" si="377"/>
        <v>0</v>
      </c>
      <c r="BZ407" s="47">
        <f t="shared" si="339"/>
        <v>5.7149999999999999</v>
      </c>
      <c r="CA407" s="47">
        <f t="shared" si="386"/>
        <v>4.4171779141104297</v>
      </c>
      <c r="CB407" s="47">
        <f t="shared" si="378"/>
        <v>8.6718750000000018</v>
      </c>
      <c r="CC407" s="47">
        <f>BG407</f>
        <v>9.4500000000000001E-3</v>
      </c>
      <c r="CD407" s="47">
        <f t="shared" si="382"/>
        <v>0</v>
      </c>
      <c r="CE407" s="47">
        <v>8.0000000000000002E-3</v>
      </c>
      <c r="CF407" s="47">
        <f t="shared" si="379"/>
        <v>0.21599999999999997</v>
      </c>
      <c r="CG407" s="47">
        <f t="shared" si="343"/>
        <v>2.3952095808383236</v>
      </c>
      <c r="CH407" s="47">
        <f t="shared" si="380"/>
        <v>1.06973058637084</v>
      </c>
      <c r="CI407" s="47">
        <v>0.59</v>
      </c>
      <c r="CJ407" s="46"/>
      <c r="CK407" s="47">
        <f t="shared" si="387"/>
        <v>1.0223037923626415</v>
      </c>
      <c r="CL407" s="46"/>
      <c r="CM407" s="46">
        <f t="shared" si="388"/>
        <v>0.22717862052503143</v>
      </c>
      <c r="CN407" s="22"/>
    </row>
    <row r="408" spans="1:92">
      <c r="A408" s="42">
        <v>1712</v>
      </c>
      <c r="B408" s="22"/>
      <c r="C408" s="34">
        <v>12.38</v>
      </c>
      <c r="D408" s="34">
        <v>21</v>
      </c>
      <c r="E408" s="47">
        <f t="shared" si="389"/>
        <v>12</v>
      </c>
      <c r="F408" s="34">
        <v>9.2899999999999991</v>
      </c>
      <c r="G408" s="34">
        <v>6.19</v>
      </c>
      <c r="H408" s="34">
        <v>4.13</v>
      </c>
      <c r="I408" s="34">
        <v>0.47</v>
      </c>
      <c r="J408" s="34">
        <v>0.47</v>
      </c>
      <c r="K408" s="22"/>
      <c r="L408" s="22"/>
      <c r="M408" s="34">
        <v>8.26</v>
      </c>
      <c r="N408" s="34">
        <v>0.54</v>
      </c>
      <c r="O408" s="34">
        <v>3.28</v>
      </c>
      <c r="P408" s="34">
        <v>1.75</v>
      </c>
      <c r="Q408" s="34">
        <v>0.83</v>
      </c>
      <c r="R408" s="22"/>
      <c r="S408" s="22"/>
      <c r="T408" s="22"/>
      <c r="U408" s="34">
        <v>0.65</v>
      </c>
      <c r="V408" s="34">
        <v>0.19</v>
      </c>
      <c r="W408" s="22"/>
      <c r="X408" s="34">
        <v>1.95</v>
      </c>
      <c r="Y408" s="34">
        <v>4.4000000000000004</v>
      </c>
      <c r="Z408" s="22"/>
      <c r="AA408" s="34">
        <v>0.1</v>
      </c>
      <c r="AB408" s="34">
        <v>25</v>
      </c>
      <c r="AC408" s="34">
        <v>10.8</v>
      </c>
      <c r="AD408" s="22"/>
      <c r="AE408" s="34">
        <v>1.27</v>
      </c>
      <c r="AF408" s="34"/>
      <c r="AG408" s="47">
        <f t="shared" si="353"/>
        <v>0.55710000000000004</v>
      </c>
      <c r="AH408" s="47">
        <f t="shared" si="347"/>
        <v>0.41804999999999992</v>
      </c>
      <c r="AI408" s="47">
        <f t="shared" si="348"/>
        <v>0.27855000000000002</v>
      </c>
      <c r="AJ408" s="47">
        <f t="shared" si="356"/>
        <v>0.18585000000000002</v>
      </c>
      <c r="AK408" s="47">
        <f t="shared" si="354"/>
        <v>0.94499999999999995</v>
      </c>
      <c r="AL408" s="47">
        <f t="shared" si="390"/>
        <v>0.54</v>
      </c>
      <c r="AM408" s="47">
        <f t="shared" si="338"/>
        <v>112.5</v>
      </c>
      <c r="AN408" s="47">
        <f t="shared" si="338"/>
        <v>48.6</v>
      </c>
      <c r="AO408" s="47">
        <f t="shared" si="338"/>
        <v>0</v>
      </c>
      <c r="AP408" s="47">
        <f t="shared" si="357"/>
        <v>2.1149999999999998</v>
      </c>
      <c r="AQ408" s="47">
        <f t="shared" si="358"/>
        <v>2.1149999999999998</v>
      </c>
      <c r="AR408" s="47">
        <f t="shared" si="359"/>
        <v>0</v>
      </c>
      <c r="AS408" s="47">
        <f t="shared" si="360"/>
        <v>0</v>
      </c>
      <c r="AT408" s="47">
        <f t="shared" si="361"/>
        <v>0.37170000000000003</v>
      </c>
      <c r="AU408" s="47">
        <f t="shared" si="362"/>
        <v>2.4300000000000002</v>
      </c>
      <c r="AV408" s="47">
        <f t="shared" si="363"/>
        <v>14.76</v>
      </c>
      <c r="AW408" s="47">
        <f t="shared" si="364"/>
        <v>8.203125</v>
      </c>
      <c r="AX408" s="47">
        <f t="shared" si="365"/>
        <v>3.7349999999999999</v>
      </c>
      <c r="AY408" s="47">
        <f t="shared" si="366"/>
        <v>2.6549999999999998</v>
      </c>
      <c r="AZ408" s="47">
        <f t="shared" si="367"/>
        <v>0</v>
      </c>
      <c r="BA408" s="47">
        <f t="shared" si="368"/>
        <v>0</v>
      </c>
      <c r="BB408" s="47">
        <f t="shared" si="369"/>
        <v>2.9250000000000003</v>
      </c>
      <c r="BC408" s="47">
        <f t="shared" si="370"/>
        <v>0.85499999999999998</v>
      </c>
      <c r="BD408" s="47">
        <f t="shared" si="371"/>
        <v>0</v>
      </c>
      <c r="BE408" s="47">
        <f t="shared" si="372"/>
        <v>8.7750000000000004</v>
      </c>
      <c r="BF408" s="47">
        <f t="shared" si="373"/>
        <v>0.19800000000000001</v>
      </c>
      <c r="BG408" s="47">
        <f t="shared" si="374"/>
        <v>0</v>
      </c>
      <c r="BH408" s="47">
        <f t="shared" si="375"/>
        <v>0.45</v>
      </c>
      <c r="BI408" s="47">
        <v>5.4805725971370149</v>
      </c>
      <c r="BJ408" s="47">
        <f t="shared" si="376"/>
        <v>5.7149999999999999</v>
      </c>
      <c r="BK408" s="22"/>
      <c r="BL408" s="47">
        <f t="shared" si="355"/>
        <v>0.94499999999999995</v>
      </c>
      <c r="BM408" s="47">
        <f>AT408</f>
        <v>0.37170000000000003</v>
      </c>
      <c r="BN408" s="47">
        <f t="shared" si="349"/>
        <v>2.1149999999999998</v>
      </c>
      <c r="BO408" s="47">
        <f t="shared" si="352"/>
        <v>2.9250000000000003</v>
      </c>
      <c r="BP408" s="47">
        <f t="shared" si="333"/>
        <v>2.6549999999999998</v>
      </c>
      <c r="BQ408" s="47">
        <v>0.22</v>
      </c>
      <c r="BR408" s="47">
        <v>0.54</v>
      </c>
      <c r="BS408" s="47">
        <f t="shared" si="391"/>
        <v>8.203125</v>
      </c>
      <c r="BT408" s="47">
        <f t="shared" si="384"/>
        <v>0</v>
      </c>
      <c r="BU408" s="47">
        <f t="shared" si="346"/>
        <v>14.76</v>
      </c>
      <c r="BV408" s="47">
        <f t="shared" si="335"/>
        <v>0.45</v>
      </c>
      <c r="BW408" s="47">
        <f t="shared" si="385"/>
        <v>0.85499999999999998</v>
      </c>
      <c r="BX408" s="47">
        <f t="shared" si="334"/>
        <v>2.4300000000000002</v>
      </c>
      <c r="BY408" s="47">
        <f t="shared" si="377"/>
        <v>0</v>
      </c>
      <c r="BZ408" s="47">
        <f t="shared" si="339"/>
        <v>5.7149999999999999</v>
      </c>
      <c r="CA408" s="47">
        <f t="shared" si="386"/>
        <v>5.4805725971370149</v>
      </c>
      <c r="CB408" s="47">
        <f t="shared" si="378"/>
        <v>8.203125</v>
      </c>
      <c r="CC408" s="47">
        <v>8.9999999999999993E-3</v>
      </c>
      <c r="CD408" s="47">
        <f t="shared" si="382"/>
        <v>0</v>
      </c>
      <c r="CE408" s="47">
        <f t="shared" si="382"/>
        <v>8.7749999999999998E-3</v>
      </c>
      <c r="CF408" s="47">
        <f t="shared" si="379"/>
        <v>0.19800000000000001</v>
      </c>
      <c r="CG408" s="47">
        <f t="shared" si="343"/>
        <v>2.6272455089820363</v>
      </c>
      <c r="CH408" s="47">
        <f t="shared" si="380"/>
        <v>1.0187910346388953</v>
      </c>
      <c r="CI408" s="47">
        <v>0.59</v>
      </c>
      <c r="CJ408" s="46"/>
      <c r="CK408" s="47">
        <f t="shared" si="387"/>
        <v>1.0900761211458012</v>
      </c>
      <c r="CL408" s="46"/>
      <c r="CM408" s="46">
        <f t="shared" si="388"/>
        <v>0.24223913803240027</v>
      </c>
      <c r="CN408" s="22"/>
    </row>
    <row r="409" spans="1:92">
      <c r="A409" s="42">
        <v>1713</v>
      </c>
      <c r="B409" s="22"/>
      <c r="C409" s="34">
        <v>17.89</v>
      </c>
      <c r="D409" s="34">
        <v>28.67</v>
      </c>
      <c r="E409" s="47">
        <f t="shared" si="389"/>
        <v>16.382857142857144</v>
      </c>
      <c r="F409" s="34">
        <v>14.45</v>
      </c>
      <c r="G409" s="34">
        <v>10.32</v>
      </c>
      <c r="H409" s="34">
        <v>6.49</v>
      </c>
      <c r="I409" s="34">
        <v>0.47</v>
      </c>
      <c r="J409" s="34">
        <v>0.47</v>
      </c>
      <c r="K409" s="34">
        <v>0.15</v>
      </c>
      <c r="L409" s="22"/>
      <c r="M409" s="22"/>
      <c r="N409" s="34">
        <v>0.54</v>
      </c>
      <c r="O409" s="34">
        <v>3.28</v>
      </c>
      <c r="P409" s="34">
        <v>2.13</v>
      </c>
      <c r="Q409" s="34">
        <v>1.01</v>
      </c>
      <c r="R409" s="22"/>
      <c r="S409" s="22"/>
      <c r="T409" s="22"/>
      <c r="U409" s="34">
        <v>0.84</v>
      </c>
      <c r="V409" s="34">
        <v>0.19</v>
      </c>
      <c r="W409" s="22"/>
      <c r="X409" s="34">
        <v>1.95</v>
      </c>
      <c r="Y409" s="34">
        <v>4.8</v>
      </c>
      <c r="Z409" s="34">
        <v>0.2</v>
      </c>
      <c r="AA409" s="34">
        <v>0.1</v>
      </c>
      <c r="AB409" s="34">
        <v>25</v>
      </c>
      <c r="AC409" s="34">
        <v>10.8</v>
      </c>
      <c r="AD409" s="22"/>
      <c r="AE409" s="34">
        <v>1.27</v>
      </c>
      <c r="AF409" s="34"/>
      <c r="AG409" s="47">
        <f t="shared" si="353"/>
        <v>0.80504999999999993</v>
      </c>
      <c r="AH409" s="47">
        <f t="shared" si="347"/>
        <v>0.65024999999999988</v>
      </c>
      <c r="AI409" s="47">
        <f t="shared" si="348"/>
        <v>0.46439999999999998</v>
      </c>
      <c r="AJ409" s="47">
        <f t="shared" si="356"/>
        <v>0.29205000000000003</v>
      </c>
      <c r="AK409" s="47">
        <f t="shared" si="354"/>
        <v>1.2901500000000001</v>
      </c>
      <c r="AL409" s="47">
        <f t="shared" si="390"/>
        <v>0.73722857142857157</v>
      </c>
      <c r="AM409" s="47">
        <f t="shared" si="338"/>
        <v>112.5</v>
      </c>
      <c r="AN409" s="47">
        <f t="shared" si="338"/>
        <v>48.6</v>
      </c>
      <c r="AO409" s="47">
        <f t="shared" si="338"/>
        <v>0</v>
      </c>
      <c r="AP409" s="47">
        <f t="shared" si="357"/>
        <v>2.1149999999999998</v>
      </c>
      <c r="AQ409" s="47">
        <f t="shared" si="358"/>
        <v>2.1149999999999998</v>
      </c>
      <c r="AR409" s="47">
        <f t="shared" si="359"/>
        <v>0.67499999999999993</v>
      </c>
      <c r="AS409" s="47">
        <f t="shared" si="360"/>
        <v>0</v>
      </c>
      <c r="AT409" s="47">
        <f t="shared" si="361"/>
        <v>0</v>
      </c>
      <c r="AU409" s="47">
        <f t="shared" si="362"/>
        <v>2.4300000000000002</v>
      </c>
      <c r="AV409" s="47">
        <f t="shared" si="363"/>
        <v>14.76</v>
      </c>
      <c r="AW409" s="47">
        <f t="shared" si="364"/>
        <v>9.984375</v>
      </c>
      <c r="AX409" s="47">
        <f t="shared" si="365"/>
        <v>4.5449999999999999</v>
      </c>
      <c r="AY409" s="47">
        <f t="shared" si="366"/>
        <v>2.6549999999999998</v>
      </c>
      <c r="AZ409" s="47">
        <f t="shared" si="367"/>
        <v>0</v>
      </c>
      <c r="BA409" s="47">
        <f t="shared" si="368"/>
        <v>0</v>
      </c>
      <c r="BB409" s="47">
        <f t="shared" si="369"/>
        <v>3.78</v>
      </c>
      <c r="BC409" s="47">
        <f t="shared" si="370"/>
        <v>0.85499999999999998</v>
      </c>
      <c r="BD409" s="47">
        <f t="shared" si="371"/>
        <v>0</v>
      </c>
      <c r="BE409" s="47">
        <f t="shared" si="372"/>
        <v>8.7750000000000004</v>
      </c>
      <c r="BF409" s="47">
        <f t="shared" si="373"/>
        <v>0.21599999999999997</v>
      </c>
      <c r="BG409" s="47">
        <f t="shared" si="374"/>
        <v>9.0000000000000011E-3</v>
      </c>
      <c r="BH409" s="47">
        <f t="shared" si="375"/>
        <v>0.45</v>
      </c>
      <c r="BI409" s="47">
        <v>6.2985685071574649</v>
      </c>
      <c r="BJ409" s="47">
        <f t="shared" si="376"/>
        <v>5.7149999999999999</v>
      </c>
      <c r="BK409" s="22"/>
      <c r="BL409" s="47">
        <f t="shared" si="355"/>
        <v>1.2901500000000001</v>
      </c>
      <c r="BM409" s="47">
        <v>0.36</v>
      </c>
      <c r="BN409" s="47">
        <f t="shared" si="349"/>
        <v>2.1149999999999998</v>
      </c>
      <c r="BO409" s="47">
        <f t="shared" si="352"/>
        <v>3.78</v>
      </c>
      <c r="BP409" s="47">
        <f t="shared" si="333"/>
        <v>2.6549999999999998</v>
      </c>
      <c r="BQ409" s="47">
        <v>0.22</v>
      </c>
      <c r="BR409" s="47">
        <f>AR409</f>
        <v>0.67499999999999993</v>
      </c>
      <c r="BS409" s="47">
        <f t="shared" si="391"/>
        <v>9.984375</v>
      </c>
      <c r="BT409" s="47">
        <f t="shared" si="384"/>
        <v>0</v>
      </c>
      <c r="BU409" s="47">
        <f t="shared" si="346"/>
        <v>14.76</v>
      </c>
      <c r="BV409" s="47">
        <f t="shared" si="335"/>
        <v>0.45</v>
      </c>
      <c r="BW409" s="47">
        <f t="shared" si="385"/>
        <v>0.85499999999999998</v>
      </c>
      <c r="BX409" s="47">
        <f t="shared" si="334"/>
        <v>2.4300000000000002</v>
      </c>
      <c r="BY409" s="47">
        <f t="shared" si="377"/>
        <v>0</v>
      </c>
      <c r="BZ409" s="47">
        <f t="shared" si="339"/>
        <v>5.7149999999999999</v>
      </c>
      <c r="CA409" s="47">
        <f t="shared" si="386"/>
        <v>6.2985685071574649</v>
      </c>
      <c r="CB409" s="47">
        <f t="shared" si="378"/>
        <v>9.984375</v>
      </c>
      <c r="CC409" s="47">
        <f>BG409</f>
        <v>9.0000000000000011E-3</v>
      </c>
      <c r="CD409" s="47">
        <f t="shared" si="382"/>
        <v>0</v>
      </c>
      <c r="CE409" s="47">
        <f t="shared" si="382"/>
        <v>8.7749999999999998E-3</v>
      </c>
      <c r="CF409" s="47">
        <f t="shared" si="379"/>
        <v>0.21599999999999997</v>
      </c>
      <c r="CG409" s="47">
        <f t="shared" si="343"/>
        <v>2.6272455089820363</v>
      </c>
      <c r="CH409" s="47">
        <f t="shared" si="380"/>
        <v>1.0187910346388955</v>
      </c>
      <c r="CI409" s="47">
        <v>0.59</v>
      </c>
      <c r="CJ409" s="46"/>
      <c r="CK409" s="47">
        <f t="shared" si="387"/>
        <v>1.2670179314552141</v>
      </c>
      <c r="CL409" s="46"/>
      <c r="CM409" s="46">
        <f t="shared" si="388"/>
        <v>0.28155954032338093</v>
      </c>
      <c r="CN409" s="22"/>
    </row>
    <row r="410" spans="1:92">
      <c r="A410" s="42">
        <v>1714</v>
      </c>
      <c r="B410" s="22"/>
      <c r="C410" s="34">
        <v>17.989999999999998</v>
      </c>
      <c r="D410" s="34">
        <v>28.67</v>
      </c>
      <c r="E410" s="47">
        <f t="shared" si="389"/>
        <v>16.382857142857144</v>
      </c>
      <c r="F410" s="34">
        <v>12.98</v>
      </c>
      <c r="G410" s="34">
        <v>10.38</v>
      </c>
      <c r="H410" s="34">
        <v>6.07</v>
      </c>
      <c r="I410" s="34">
        <v>0.47</v>
      </c>
      <c r="J410" s="34">
        <v>0.47</v>
      </c>
      <c r="K410" s="22"/>
      <c r="L410" s="22"/>
      <c r="M410" s="22"/>
      <c r="N410" s="34">
        <v>0.54</v>
      </c>
      <c r="O410" s="34">
        <v>3.28</v>
      </c>
      <c r="P410" s="34">
        <v>2.2200000000000002</v>
      </c>
      <c r="Q410" s="34">
        <v>1.77</v>
      </c>
      <c r="R410" s="34">
        <v>0.49</v>
      </c>
      <c r="S410" s="22"/>
      <c r="T410" s="22"/>
      <c r="U410" s="34">
        <v>1.0900000000000001</v>
      </c>
      <c r="V410" s="34">
        <v>0.19</v>
      </c>
      <c r="W410" s="22"/>
      <c r="X410" s="34">
        <v>1.98</v>
      </c>
      <c r="Y410" s="34">
        <v>4.9000000000000004</v>
      </c>
      <c r="Z410" s="22"/>
      <c r="AA410" s="34">
        <v>0.1</v>
      </c>
      <c r="AB410" s="34">
        <v>25</v>
      </c>
      <c r="AC410" s="34">
        <v>10.8</v>
      </c>
      <c r="AD410" s="22"/>
      <c r="AE410" s="34">
        <v>1.27</v>
      </c>
      <c r="AF410" s="34"/>
      <c r="AG410" s="47">
        <f t="shared" si="353"/>
        <v>0.80954999999999999</v>
      </c>
      <c r="AH410" s="47">
        <f t="shared" si="347"/>
        <v>0.58410000000000006</v>
      </c>
      <c r="AI410" s="47">
        <f t="shared" si="348"/>
        <v>0.46710000000000002</v>
      </c>
      <c r="AJ410" s="47">
        <f t="shared" si="356"/>
        <v>0.27315</v>
      </c>
      <c r="AK410" s="47">
        <f t="shared" si="354"/>
        <v>1.2901500000000001</v>
      </c>
      <c r="AL410" s="47">
        <f t="shared" si="390"/>
        <v>0.73722857142857157</v>
      </c>
      <c r="AM410" s="47">
        <f t="shared" si="338"/>
        <v>112.5</v>
      </c>
      <c r="AN410" s="47">
        <f t="shared" si="338"/>
        <v>48.6</v>
      </c>
      <c r="AO410" s="47">
        <f t="shared" si="338"/>
        <v>0</v>
      </c>
      <c r="AP410" s="47">
        <f t="shared" si="357"/>
        <v>2.1149999999999998</v>
      </c>
      <c r="AQ410" s="47">
        <f t="shared" si="358"/>
        <v>2.1149999999999998</v>
      </c>
      <c r="AR410" s="47">
        <f t="shared" si="359"/>
        <v>0</v>
      </c>
      <c r="AS410" s="47">
        <f t="shared" si="360"/>
        <v>0</v>
      </c>
      <c r="AT410" s="47">
        <f t="shared" si="361"/>
        <v>0</v>
      </c>
      <c r="AU410" s="47">
        <f t="shared" si="362"/>
        <v>2.4300000000000002</v>
      </c>
      <c r="AV410" s="47">
        <f t="shared" si="363"/>
        <v>14.76</v>
      </c>
      <c r="AW410" s="47">
        <f t="shared" si="364"/>
        <v>10.40625</v>
      </c>
      <c r="AX410" s="47">
        <f t="shared" si="365"/>
        <v>7.9649999999999999</v>
      </c>
      <c r="AY410" s="47">
        <f t="shared" si="366"/>
        <v>2.6549999999999998</v>
      </c>
      <c r="AZ410" s="47">
        <f t="shared" si="367"/>
        <v>0</v>
      </c>
      <c r="BA410" s="47">
        <f t="shared" si="368"/>
        <v>0</v>
      </c>
      <c r="BB410" s="47">
        <f t="shared" si="369"/>
        <v>4.9050000000000002</v>
      </c>
      <c r="BC410" s="47">
        <f t="shared" si="370"/>
        <v>0.85499999999999998</v>
      </c>
      <c r="BD410" s="47">
        <f t="shared" si="371"/>
        <v>0</v>
      </c>
      <c r="BE410" s="47">
        <f t="shared" si="372"/>
        <v>8.91</v>
      </c>
      <c r="BF410" s="47">
        <f t="shared" si="373"/>
        <v>0.2205</v>
      </c>
      <c r="BG410" s="47">
        <f t="shared" si="374"/>
        <v>0</v>
      </c>
      <c r="BH410" s="47">
        <f t="shared" si="375"/>
        <v>0.45</v>
      </c>
      <c r="BI410" s="47">
        <v>5.9918200408997961</v>
      </c>
      <c r="BJ410" s="47">
        <f t="shared" si="376"/>
        <v>5.7149999999999999</v>
      </c>
      <c r="BK410" s="22"/>
      <c r="BL410" s="47">
        <f t="shared" si="355"/>
        <v>1.2901500000000001</v>
      </c>
      <c r="BM410" s="47">
        <v>0.36</v>
      </c>
      <c r="BN410" s="47">
        <f t="shared" si="349"/>
        <v>2.1149999999999998</v>
      </c>
      <c r="BO410" s="47">
        <f t="shared" si="352"/>
        <v>4.9050000000000002</v>
      </c>
      <c r="BP410" s="47">
        <f t="shared" si="333"/>
        <v>2.6549999999999998</v>
      </c>
      <c r="BQ410" s="47">
        <v>0.22</v>
      </c>
      <c r="BR410" s="47">
        <v>0.4</v>
      </c>
      <c r="BS410" s="47">
        <f t="shared" si="391"/>
        <v>10.40625</v>
      </c>
      <c r="BT410" s="47">
        <f t="shared" si="384"/>
        <v>0</v>
      </c>
      <c r="BU410" s="47">
        <f t="shared" si="346"/>
        <v>14.76</v>
      </c>
      <c r="BV410" s="47">
        <f t="shared" si="335"/>
        <v>0.45</v>
      </c>
      <c r="BW410" s="47">
        <f t="shared" si="385"/>
        <v>0.85499999999999998</v>
      </c>
      <c r="BX410" s="47">
        <f t="shared" si="334"/>
        <v>2.4300000000000002</v>
      </c>
      <c r="BY410" s="47">
        <f t="shared" si="377"/>
        <v>0</v>
      </c>
      <c r="BZ410" s="47">
        <f t="shared" si="339"/>
        <v>5.7149999999999999</v>
      </c>
      <c r="CA410" s="47">
        <f t="shared" si="386"/>
        <v>5.9918200408997961</v>
      </c>
      <c r="CB410" s="47">
        <f t="shared" si="378"/>
        <v>10.40625</v>
      </c>
      <c r="CC410" s="47">
        <v>0.01</v>
      </c>
      <c r="CD410" s="47">
        <f t="shared" si="382"/>
        <v>0</v>
      </c>
      <c r="CE410" s="47">
        <f t="shared" si="382"/>
        <v>8.9099999999999995E-3</v>
      </c>
      <c r="CF410" s="47">
        <f t="shared" si="379"/>
        <v>0.2205</v>
      </c>
      <c r="CG410" s="47">
        <f t="shared" si="343"/>
        <v>2.6676646706586826</v>
      </c>
      <c r="CH410" s="47">
        <f t="shared" si="380"/>
        <v>1.1319900384876613</v>
      </c>
      <c r="CI410" s="47">
        <v>0.59</v>
      </c>
      <c r="CJ410" s="46"/>
      <c r="CK410" s="47">
        <f t="shared" si="387"/>
        <v>1.282326303673696</v>
      </c>
      <c r="CL410" s="46"/>
      <c r="CM410" s="46">
        <f t="shared" si="388"/>
        <v>0.28496140081637689</v>
      </c>
      <c r="CN410" s="22"/>
    </row>
    <row r="411" spans="1:92">
      <c r="A411" s="42">
        <v>1715</v>
      </c>
      <c r="B411" s="22"/>
      <c r="C411" s="34">
        <v>9.3000000000000007</v>
      </c>
      <c r="D411" s="34">
        <v>16.5</v>
      </c>
      <c r="E411" s="47">
        <f t="shared" si="389"/>
        <v>9.4285714285714288</v>
      </c>
      <c r="F411" s="34">
        <v>5.5</v>
      </c>
      <c r="G411" s="34">
        <v>4.4400000000000004</v>
      </c>
      <c r="H411" s="34">
        <v>3.08</v>
      </c>
      <c r="I411" s="34">
        <v>0.47</v>
      </c>
      <c r="J411" s="34">
        <v>0.47</v>
      </c>
      <c r="K411" s="22"/>
      <c r="L411" s="22"/>
      <c r="M411" s="22"/>
      <c r="N411" s="34">
        <v>0.54</v>
      </c>
      <c r="O411" s="34">
        <v>3.28</v>
      </c>
      <c r="P411" s="34">
        <v>2.42</v>
      </c>
      <c r="Q411" s="34">
        <v>1.51</v>
      </c>
      <c r="R411" s="34">
        <v>0.68</v>
      </c>
      <c r="S411" s="22"/>
      <c r="T411" s="34">
        <v>5.8</v>
      </c>
      <c r="U411" s="34">
        <v>0.84</v>
      </c>
      <c r="V411" s="34">
        <v>0.19</v>
      </c>
      <c r="W411" s="22"/>
      <c r="X411" s="34">
        <v>2.19</v>
      </c>
      <c r="Y411" s="34">
        <v>6.53</v>
      </c>
      <c r="Z411" s="22"/>
      <c r="AA411" s="34">
        <v>0.1</v>
      </c>
      <c r="AB411" s="34">
        <v>25</v>
      </c>
      <c r="AC411" s="34">
        <v>10.8</v>
      </c>
      <c r="AD411" s="22"/>
      <c r="AE411" s="34">
        <v>1.27</v>
      </c>
      <c r="AF411" s="34"/>
      <c r="AG411" s="47">
        <f t="shared" si="353"/>
        <v>0.41850000000000004</v>
      </c>
      <c r="AH411" s="47">
        <f t="shared" si="347"/>
        <v>0.2475</v>
      </c>
      <c r="AI411" s="47">
        <f t="shared" si="348"/>
        <v>0.19980000000000001</v>
      </c>
      <c r="AJ411" s="47">
        <f t="shared" si="356"/>
        <v>0.1386</v>
      </c>
      <c r="AK411" s="47">
        <f t="shared" si="354"/>
        <v>0.74250000000000005</v>
      </c>
      <c r="AL411" s="47">
        <f t="shared" si="390"/>
        <v>0.42428571428571432</v>
      </c>
      <c r="AM411" s="47">
        <f t="shared" si="338"/>
        <v>112.5</v>
      </c>
      <c r="AN411" s="47">
        <f t="shared" si="338"/>
        <v>48.6</v>
      </c>
      <c r="AO411" s="47">
        <f t="shared" si="338"/>
        <v>0</v>
      </c>
      <c r="AP411" s="47">
        <f t="shared" si="357"/>
        <v>2.1149999999999998</v>
      </c>
      <c r="AQ411" s="47">
        <f t="shared" si="358"/>
        <v>2.1149999999999998</v>
      </c>
      <c r="AR411" s="47">
        <f t="shared" si="359"/>
        <v>0</v>
      </c>
      <c r="AS411" s="47">
        <f t="shared" si="360"/>
        <v>0</v>
      </c>
      <c r="AT411" s="47">
        <f t="shared" si="361"/>
        <v>0</v>
      </c>
      <c r="AU411" s="47">
        <f t="shared" si="362"/>
        <v>2.4300000000000002</v>
      </c>
      <c r="AV411" s="47">
        <f t="shared" si="363"/>
        <v>14.76</v>
      </c>
      <c r="AW411" s="47">
        <f t="shared" si="364"/>
        <v>11.343750000000002</v>
      </c>
      <c r="AX411" s="47">
        <f t="shared" si="365"/>
        <v>6.7949999999999999</v>
      </c>
      <c r="AY411" s="47">
        <f t="shared" si="366"/>
        <v>2.6549999999999998</v>
      </c>
      <c r="AZ411" s="47">
        <f t="shared" si="367"/>
        <v>0</v>
      </c>
      <c r="BA411" s="47">
        <f t="shared" si="368"/>
        <v>0.26099999999999995</v>
      </c>
      <c r="BB411" s="47">
        <f t="shared" si="369"/>
        <v>3.78</v>
      </c>
      <c r="BC411" s="47">
        <f t="shared" si="370"/>
        <v>0.85499999999999998</v>
      </c>
      <c r="BD411" s="47">
        <f t="shared" si="371"/>
        <v>0</v>
      </c>
      <c r="BE411" s="47">
        <f t="shared" si="372"/>
        <v>9.8550000000000004</v>
      </c>
      <c r="BF411" s="47">
        <f t="shared" si="373"/>
        <v>0.29385</v>
      </c>
      <c r="BG411" s="47">
        <f t="shared" si="374"/>
        <v>0</v>
      </c>
      <c r="BH411" s="47">
        <f t="shared" si="375"/>
        <v>0.45</v>
      </c>
      <c r="BI411" s="47">
        <v>5.705521472392638</v>
      </c>
      <c r="BJ411" s="47">
        <f t="shared" si="376"/>
        <v>5.7149999999999999</v>
      </c>
      <c r="BK411" s="22"/>
      <c r="BL411" s="47">
        <f t="shared" si="355"/>
        <v>0.74250000000000005</v>
      </c>
      <c r="BM411" s="47">
        <v>0.36</v>
      </c>
      <c r="BN411" s="47">
        <f t="shared" si="349"/>
        <v>2.1149999999999998</v>
      </c>
      <c r="BO411" s="47">
        <f t="shared" si="352"/>
        <v>3.78</v>
      </c>
      <c r="BP411" s="47">
        <f t="shared" ref="BP411:BP474" si="392">AY411</f>
        <v>2.6549999999999998</v>
      </c>
      <c r="BQ411" s="47">
        <f>BA411</f>
        <v>0.26099999999999995</v>
      </c>
      <c r="BR411" s="47">
        <v>0.4</v>
      </c>
      <c r="BS411" s="47">
        <f t="shared" si="391"/>
        <v>11.343750000000002</v>
      </c>
      <c r="BT411" s="47">
        <f t="shared" si="384"/>
        <v>0</v>
      </c>
      <c r="BU411" s="47">
        <f t="shared" si="346"/>
        <v>14.76</v>
      </c>
      <c r="BV411" s="47">
        <f t="shared" si="335"/>
        <v>0.45</v>
      </c>
      <c r="BW411" s="47">
        <f t="shared" si="385"/>
        <v>0.85499999999999998</v>
      </c>
      <c r="BX411" s="47">
        <f t="shared" ref="BX411:BX471" si="393">AU411</f>
        <v>2.4300000000000002</v>
      </c>
      <c r="BY411" s="47">
        <f t="shared" si="377"/>
        <v>0</v>
      </c>
      <c r="BZ411" s="47">
        <f t="shared" si="339"/>
        <v>5.7149999999999999</v>
      </c>
      <c r="CA411" s="47">
        <f t="shared" si="386"/>
        <v>5.705521472392638</v>
      </c>
      <c r="CB411" s="47">
        <f t="shared" si="378"/>
        <v>11.343750000000002</v>
      </c>
      <c r="CC411" s="47">
        <v>0.01</v>
      </c>
      <c r="CD411" s="47">
        <f t="shared" si="382"/>
        <v>0</v>
      </c>
      <c r="CE411" s="47">
        <f t="shared" si="382"/>
        <v>9.8550000000000009E-3</v>
      </c>
      <c r="CF411" s="47">
        <f t="shared" si="379"/>
        <v>0.29385</v>
      </c>
      <c r="CG411" s="47">
        <f t="shared" si="343"/>
        <v>2.9505988023952097</v>
      </c>
      <c r="CH411" s="47">
        <f t="shared" si="380"/>
        <v>1.1319900384876613</v>
      </c>
      <c r="CI411" s="47">
        <v>0.59</v>
      </c>
      <c r="CJ411" s="46"/>
      <c r="CK411" s="47">
        <f t="shared" si="387"/>
        <v>1.0406227533201196</v>
      </c>
      <c r="CL411" s="46"/>
      <c r="CM411" s="46">
        <f t="shared" si="388"/>
        <v>0.23124950073780434</v>
      </c>
      <c r="CN411" s="22"/>
    </row>
    <row r="412" spans="1:92">
      <c r="A412" s="42">
        <v>1716</v>
      </c>
      <c r="B412" s="22"/>
      <c r="C412" s="34">
        <v>7.2</v>
      </c>
      <c r="D412" s="34">
        <v>13.5</v>
      </c>
      <c r="E412" s="47">
        <f t="shared" si="389"/>
        <v>7.7142857142857144</v>
      </c>
      <c r="F412" s="34">
        <v>4.4000000000000004</v>
      </c>
      <c r="G412" s="34">
        <v>3.6</v>
      </c>
      <c r="H412" s="34">
        <v>2.5499999999999998</v>
      </c>
      <c r="I412" s="34">
        <v>0.47</v>
      </c>
      <c r="J412" s="34">
        <v>0.47</v>
      </c>
      <c r="K412" s="22"/>
      <c r="L412" s="22"/>
      <c r="M412" s="22"/>
      <c r="N412" s="34">
        <v>0.54</v>
      </c>
      <c r="O412" s="34">
        <v>3.28</v>
      </c>
      <c r="P412" s="34">
        <v>2.09</v>
      </c>
      <c r="Q412" s="34">
        <v>1.02</v>
      </c>
      <c r="R412" s="22"/>
      <c r="S412" s="22"/>
      <c r="T412" s="34">
        <v>4.93</v>
      </c>
      <c r="U412" s="34">
        <v>0.43</v>
      </c>
      <c r="V412" s="34">
        <v>0.19</v>
      </c>
      <c r="W412" s="22"/>
      <c r="X412" s="34">
        <v>1.88</v>
      </c>
      <c r="Y412" s="34">
        <v>5.56</v>
      </c>
      <c r="Z412" s="34">
        <v>0.24</v>
      </c>
      <c r="AA412" s="34">
        <v>0.1</v>
      </c>
      <c r="AB412" s="34">
        <v>25</v>
      </c>
      <c r="AC412" s="34">
        <v>10.8</v>
      </c>
      <c r="AD412" s="22"/>
      <c r="AE412" s="34">
        <v>1.27</v>
      </c>
      <c r="AF412" s="34"/>
      <c r="AG412" s="47">
        <f t="shared" si="353"/>
        <v>0.32400000000000001</v>
      </c>
      <c r="AH412" s="47">
        <f t="shared" si="347"/>
        <v>0.19800000000000001</v>
      </c>
      <c r="AI412" s="47">
        <f t="shared" si="348"/>
        <v>0.16200000000000001</v>
      </c>
      <c r="AJ412" s="47">
        <f t="shared" si="356"/>
        <v>0.11474999999999999</v>
      </c>
      <c r="AK412" s="47">
        <f t="shared" si="354"/>
        <v>0.60750000000000004</v>
      </c>
      <c r="AL412" s="47">
        <f t="shared" si="390"/>
        <v>0.34714285714285714</v>
      </c>
      <c r="AM412" s="47">
        <f t="shared" si="338"/>
        <v>112.5</v>
      </c>
      <c r="AN412" s="47">
        <f t="shared" si="338"/>
        <v>48.6</v>
      </c>
      <c r="AO412" s="47">
        <f t="shared" si="338"/>
        <v>0</v>
      </c>
      <c r="AP412" s="47">
        <f t="shared" si="357"/>
        <v>2.1149999999999998</v>
      </c>
      <c r="AQ412" s="47">
        <f t="shared" si="358"/>
        <v>2.1149999999999998</v>
      </c>
      <c r="AR412" s="47">
        <f t="shared" si="359"/>
        <v>0</v>
      </c>
      <c r="AS412" s="47">
        <f t="shared" si="360"/>
        <v>0</v>
      </c>
      <c r="AT412" s="47">
        <f t="shared" si="361"/>
        <v>0</v>
      </c>
      <c r="AU412" s="47">
        <f t="shared" si="362"/>
        <v>2.4300000000000002</v>
      </c>
      <c r="AV412" s="47">
        <f t="shared" si="363"/>
        <v>14.76</v>
      </c>
      <c r="AW412" s="47">
        <f t="shared" si="364"/>
        <v>9.796875</v>
      </c>
      <c r="AX412" s="47">
        <f t="shared" si="365"/>
        <v>4.59</v>
      </c>
      <c r="AY412" s="47">
        <f t="shared" si="366"/>
        <v>2.6549999999999998</v>
      </c>
      <c r="AZ412" s="47">
        <f t="shared" si="367"/>
        <v>0</v>
      </c>
      <c r="BA412" s="47">
        <f t="shared" si="368"/>
        <v>0.22184999999999999</v>
      </c>
      <c r="BB412" s="47">
        <f t="shared" si="369"/>
        <v>1.9350000000000001</v>
      </c>
      <c r="BC412" s="47">
        <f t="shared" si="370"/>
        <v>0.85499999999999998</v>
      </c>
      <c r="BD412" s="47">
        <f t="shared" si="371"/>
        <v>0</v>
      </c>
      <c r="BE412" s="47">
        <f t="shared" si="372"/>
        <v>8.4599999999999991</v>
      </c>
      <c r="BF412" s="47">
        <f t="shared" si="373"/>
        <v>0.25019999999999998</v>
      </c>
      <c r="BG412" s="47">
        <f t="shared" si="374"/>
        <v>1.0800000000000001E-2</v>
      </c>
      <c r="BH412" s="47">
        <f t="shared" si="375"/>
        <v>0.45</v>
      </c>
      <c r="BI412" s="47">
        <v>3.701431492842536</v>
      </c>
      <c r="BJ412" s="47">
        <f t="shared" si="376"/>
        <v>5.7149999999999999</v>
      </c>
      <c r="BK412" s="22"/>
      <c r="BL412" s="47">
        <f t="shared" si="355"/>
        <v>0.60750000000000004</v>
      </c>
      <c r="BM412" s="47">
        <v>0.36</v>
      </c>
      <c r="BN412" s="47">
        <f t="shared" si="349"/>
        <v>2.1149999999999998</v>
      </c>
      <c r="BO412" s="47">
        <f t="shared" si="352"/>
        <v>1.9350000000000001</v>
      </c>
      <c r="BP412" s="47">
        <f t="shared" si="392"/>
        <v>2.6549999999999998</v>
      </c>
      <c r="BQ412" s="47">
        <f>BA412</f>
        <v>0.22184999999999999</v>
      </c>
      <c r="BR412" s="47">
        <v>0.4</v>
      </c>
      <c r="BS412" s="47">
        <f t="shared" si="391"/>
        <v>9.796875</v>
      </c>
      <c r="BT412" s="47">
        <f t="shared" si="384"/>
        <v>0</v>
      </c>
      <c r="BU412" s="47">
        <f t="shared" si="346"/>
        <v>14.76</v>
      </c>
      <c r="BV412" s="47">
        <f t="shared" si="335"/>
        <v>0.45</v>
      </c>
      <c r="BW412" s="47">
        <f t="shared" si="385"/>
        <v>0.85499999999999998</v>
      </c>
      <c r="BX412" s="47">
        <f t="shared" si="393"/>
        <v>2.4300000000000002</v>
      </c>
      <c r="BY412" s="47">
        <f t="shared" si="377"/>
        <v>0</v>
      </c>
      <c r="BZ412" s="47">
        <f t="shared" si="339"/>
        <v>5.7149999999999999</v>
      </c>
      <c r="CA412" s="47">
        <f t="shared" si="386"/>
        <v>3.701431492842536</v>
      </c>
      <c r="CB412" s="47">
        <f t="shared" si="378"/>
        <v>9.796875</v>
      </c>
      <c r="CC412" s="47">
        <f t="shared" ref="CC412:CC422" si="394">BG412</f>
        <v>1.0800000000000001E-2</v>
      </c>
      <c r="CD412" s="47">
        <f t="shared" si="382"/>
        <v>0</v>
      </c>
      <c r="CE412" s="47">
        <f t="shared" si="382"/>
        <v>8.4599999999999988E-3</v>
      </c>
      <c r="CF412" s="47">
        <f t="shared" si="379"/>
        <v>0.25019999999999998</v>
      </c>
      <c r="CG412" s="47">
        <f t="shared" si="343"/>
        <v>2.5329341317365266</v>
      </c>
      <c r="CH412" s="47">
        <f t="shared" si="380"/>
        <v>1.2225492415666743</v>
      </c>
      <c r="CI412" s="47">
        <v>0.59</v>
      </c>
      <c r="CJ412" s="46"/>
      <c r="CK412" s="47">
        <f t="shared" si="387"/>
        <v>0.92608726708511435</v>
      </c>
      <c r="CL412" s="46"/>
      <c r="CM412" s="46">
        <f t="shared" si="388"/>
        <v>0.20579717046335874</v>
      </c>
      <c r="CN412" s="22"/>
    </row>
    <row r="413" spans="1:92">
      <c r="A413" s="42">
        <v>1717</v>
      </c>
      <c r="B413" s="22"/>
      <c r="C413" s="34">
        <v>6.2</v>
      </c>
      <c r="D413" s="34">
        <v>12.67</v>
      </c>
      <c r="E413" s="47">
        <f t="shared" si="389"/>
        <v>7.24</v>
      </c>
      <c r="F413" s="34">
        <v>4.2</v>
      </c>
      <c r="G413" s="34">
        <v>3.8</v>
      </c>
      <c r="H413" s="34">
        <v>2.72</v>
      </c>
      <c r="I413" s="34">
        <v>0.47</v>
      </c>
      <c r="J413" s="34">
        <v>0.47</v>
      </c>
      <c r="K413" s="22"/>
      <c r="L413" s="22"/>
      <c r="M413" s="22"/>
      <c r="N413" s="34">
        <v>0.54</v>
      </c>
      <c r="O413" s="34">
        <v>3.28</v>
      </c>
      <c r="P413" s="34">
        <v>1.86</v>
      </c>
      <c r="Q413" s="34">
        <v>1.1399999999999999</v>
      </c>
      <c r="R413" s="34">
        <v>0.39</v>
      </c>
      <c r="S413" s="22"/>
      <c r="T413" s="22"/>
      <c r="U413" s="34">
        <v>0.31</v>
      </c>
      <c r="V413" s="34">
        <v>0.19</v>
      </c>
      <c r="W413" s="22"/>
      <c r="X413" s="34">
        <v>1.65</v>
      </c>
      <c r="Y413" s="34">
        <v>5.0999999999999996</v>
      </c>
      <c r="Z413" s="34">
        <v>0.17</v>
      </c>
      <c r="AA413" s="34">
        <v>0.1</v>
      </c>
      <c r="AB413" s="34">
        <v>25</v>
      </c>
      <c r="AC413" s="34">
        <v>10.8</v>
      </c>
      <c r="AD413" s="22"/>
      <c r="AE413" s="34">
        <v>1.27</v>
      </c>
      <c r="AF413" s="34"/>
      <c r="AG413" s="47">
        <f t="shared" si="353"/>
        <v>0.27900000000000003</v>
      </c>
      <c r="AH413" s="47">
        <f t="shared" si="347"/>
        <v>0.18900000000000003</v>
      </c>
      <c r="AI413" s="47">
        <f t="shared" si="348"/>
        <v>0.17099999999999999</v>
      </c>
      <c r="AJ413" s="47">
        <f t="shared" si="356"/>
        <v>0.12240000000000001</v>
      </c>
      <c r="AK413" s="47">
        <f t="shared" si="354"/>
        <v>0.57015000000000005</v>
      </c>
      <c r="AL413" s="47">
        <f t="shared" si="390"/>
        <v>0.32579999999999998</v>
      </c>
      <c r="AM413" s="47">
        <f t="shared" si="338"/>
        <v>112.5</v>
      </c>
      <c r="AN413" s="47">
        <f t="shared" si="338"/>
        <v>48.6</v>
      </c>
      <c r="AO413" s="47">
        <f t="shared" si="338"/>
        <v>0</v>
      </c>
      <c r="AP413" s="47">
        <f t="shared" si="357"/>
        <v>2.1149999999999998</v>
      </c>
      <c r="AQ413" s="47">
        <f t="shared" si="358"/>
        <v>2.1149999999999998</v>
      </c>
      <c r="AR413" s="47">
        <f t="shared" si="359"/>
        <v>0</v>
      </c>
      <c r="AS413" s="47">
        <f t="shared" si="360"/>
        <v>0</v>
      </c>
      <c r="AT413" s="47">
        <f t="shared" si="361"/>
        <v>0</v>
      </c>
      <c r="AU413" s="47">
        <f t="shared" si="362"/>
        <v>2.4300000000000002</v>
      </c>
      <c r="AV413" s="47">
        <f t="shared" si="363"/>
        <v>14.76</v>
      </c>
      <c r="AW413" s="47">
        <f t="shared" si="364"/>
        <v>8.7187500000000018</v>
      </c>
      <c r="AX413" s="47">
        <f t="shared" si="365"/>
        <v>5.13</v>
      </c>
      <c r="AY413" s="47">
        <f t="shared" si="366"/>
        <v>2.6549999999999998</v>
      </c>
      <c r="AZ413" s="47">
        <f t="shared" si="367"/>
        <v>0</v>
      </c>
      <c r="BA413" s="47">
        <f t="shared" si="368"/>
        <v>0</v>
      </c>
      <c r="BB413" s="47">
        <f t="shared" si="369"/>
        <v>1.395</v>
      </c>
      <c r="BC413" s="47">
        <f t="shared" si="370"/>
        <v>0.85499999999999998</v>
      </c>
      <c r="BD413" s="47">
        <f t="shared" si="371"/>
        <v>0</v>
      </c>
      <c r="BE413" s="47">
        <f t="shared" si="372"/>
        <v>7.4249999999999998</v>
      </c>
      <c r="BF413" s="47">
        <f t="shared" si="373"/>
        <v>0.22949999999999998</v>
      </c>
      <c r="BG413" s="47">
        <f t="shared" si="374"/>
        <v>7.6500000000000005E-3</v>
      </c>
      <c r="BH413" s="47">
        <f t="shared" si="375"/>
        <v>0.45</v>
      </c>
      <c r="BI413" s="47">
        <v>5.1329243353783225</v>
      </c>
      <c r="BJ413" s="47">
        <f t="shared" si="376"/>
        <v>5.7149999999999999</v>
      </c>
      <c r="BK413" s="22"/>
      <c r="BL413" s="47">
        <f t="shared" si="355"/>
        <v>0.57015000000000005</v>
      </c>
      <c r="BM413" s="47">
        <v>0.36</v>
      </c>
      <c r="BN413" s="47">
        <f t="shared" si="349"/>
        <v>2.1149999999999998</v>
      </c>
      <c r="BO413" s="47">
        <f t="shared" si="352"/>
        <v>1.395</v>
      </c>
      <c r="BP413" s="47">
        <f t="shared" si="392"/>
        <v>2.6549999999999998</v>
      </c>
      <c r="BQ413" s="47">
        <v>0.21</v>
      </c>
      <c r="BR413" s="47">
        <v>0.4</v>
      </c>
      <c r="BS413" s="47">
        <f t="shared" si="391"/>
        <v>8.7187500000000018</v>
      </c>
      <c r="BT413" s="47">
        <f t="shared" si="384"/>
        <v>0</v>
      </c>
      <c r="BU413" s="47">
        <f t="shared" si="346"/>
        <v>14.76</v>
      </c>
      <c r="BV413" s="47">
        <f t="shared" si="335"/>
        <v>0.45</v>
      </c>
      <c r="BW413" s="47">
        <f t="shared" si="385"/>
        <v>0.85499999999999998</v>
      </c>
      <c r="BX413" s="47">
        <f t="shared" si="393"/>
        <v>2.4300000000000002</v>
      </c>
      <c r="BY413" s="47">
        <f t="shared" si="377"/>
        <v>0</v>
      </c>
      <c r="BZ413" s="47">
        <f t="shared" si="339"/>
        <v>5.7149999999999999</v>
      </c>
      <c r="CA413" s="47">
        <f t="shared" si="386"/>
        <v>5.1329243353783225</v>
      </c>
      <c r="CB413" s="47">
        <f t="shared" si="378"/>
        <v>8.7187500000000018</v>
      </c>
      <c r="CC413" s="47">
        <f t="shared" si="394"/>
        <v>7.6500000000000005E-3</v>
      </c>
      <c r="CD413" s="47">
        <f t="shared" si="382"/>
        <v>0</v>
      </c>
      <c r="CE413" s="47">
        <f t="shared" si="382"/>
        <v>7.4250000000000002E-3</v>
      </c>
      <c r="CF413" s="47">
        <f t="shared" si="379"/>
        <v>0.22949999999999998</v>
      </c>
      <c r="CG413" s="47">
        <f t="shared" si="343"/>
        <v>2.2230538922155687</v>
      </c>
      <c r="CH413" s="47">
        <f t="shared" si="380"/>
        <v>0.86597237944306094</v>
      </c>
      <c r="CI413" s="47">
        <v>0.59</v>
      </c>
      <c r="CJ413" s="46"/>
      <c r="CK413" s="47">
        <f t="shared" si="387"/>
        <v>0.89993017623438842</v>
      </c>
      <c r="CL413" s="46"/>
      <c r="CM413" s="46">
        <f t="shared" si="388"/>
        <v>0.19998448360764187</v>
      </c>
      <c r="CN413" s="22"/>
    </row>
    <row r="414" spans="1:92">
      <c r="A414" s="42">
        <v>1718</v>
      </c>
      <c r="B414" s="22"/>
      <c r="C414" s="34">
        <v>6.19</v>
      </c>
      <c r="D414" s="34">
        <v>12.67</v>
      </c>
      <c r="E414" s="47">
        <f t="shared" si="389"/>
        <v>7.24</v>
      </c>
      <c r="F414" s="34">
        <v>3.78</v>
      </c>
      <c r="G414" s="34">
        <v>3.1</v>
      </c>
      <c r="H414" s="34">
        <v>2.21</v>
      </c>
      <c r="I414" s="34">
        <v>0.47</v>
      </c>
      <c r="J414" s="34">
        <v>0.47</v>
      </c>
      <c r="K414" s="22"/>
      <c r="L414" s="22"/>
      <c r="M414" s="22"/>
      <c r="N414" s="34">
        <v>0.54</v>
      </c>
      <c r="O414" s="34">
        <v>3.28</v>
      </c>
      <c r="P414" s="34">
        <v>1.62</v>
      </c>
      <c r="Q414" s="34">
        <v>0.93</v>
      </c>
      <c r="R414" s="22"/>
      <c r="S414" s="22"/>
      <c r="T414" s="22"/>
      <c r="U414" s="34">
        <v>0.4</v>
      </c>
      <c r="V414" s="34">
        <v>0.19</v>
      </c>
      <c r="W414" s="22"/>
      <c r="X414" s="34">
        <v>1.19</v>
      </c>
      <c r="Y414" s="34">
        <v>3.7</v>
      </c>
      <c r="Z414" s="34">
        <v>0.2</v>
      </c>
      <c r="AA414" s="34">
        <v>0.1</v>
      </c>
      <c r="AB414" s="34">
        <v>25</v>
      </c>
      <c r="AC414" s="34">
        <v>10.8</v>
      </c>
      <c r="AD414" s="22"/>
      <c r="AE414" s="34">
        <v>1.27</v>
      </c>
      <c r="AF414" s="34"/>
      <c r="AG414" s="47">
        <f t="shared" si="353"/>
        <v>0.27855000000000002</v>
      </c>
      <c r="AH414" s="47">
        <f t="shared" si="347"/>
        <v>0.17009999999999997</v>
      </c>
      <c r="AI414" s="47">
        <f t="shared" si="348"/>
        <v>0.13950000000000001</v>
      </c>
      <c r="AJ414" s="47">
        <f t="shared" si="356"/>
        <v>9.9449999999999997E-2</v>
      </c>
      <c r="AK414" s="47">
        <f t="shared" si="354"/>
        <v>0.57015000000000005</v>
      </c>
      <c r="AL414" s="47">
        <f t="shared" si="390"/>
        <v>0.32579999999999998</v>
      </c>
      <c r="AM414" s="47">
        <f t="shared" si="338"/>
        <v>112.5</v>
      </c>
      <c r="AN414" s="47">
        <f t="shared" si="338"/>
        <v>48.6</v>
      </c>
      <c r="AO414" s="47">
        <f t="shared" si="338"/>
        <v>0</v>
      </c>
      <c r="AP414" s="47">
        <f t="shared" si="357"/>
        <v>2.1149999999999998</v>
      </c>
      <c r="AQ414" s="47">
        <f t="shared" si="358"/>
        <v>2.1149999999999998</v>
      </c>
      <c r="AR414" s="47">
        <f t="shared" si="359"/>
        <v>0</v>
      </c>
      <c r="AS414" s="47">
        <f t="shared" si="360"/>
        <v>0</v>
      </c>
      <c r="AT414" s="47">
        <f t="shared" si="361"/>
        <v>0</v>
      </c>
      <c r="AU414" s="47">
        <f t="shared" si="362"/>
        <v>2.4300000000000002</v>
      </c>
      <c r="AV414" s="47">
        <f t="shared" si="363"/>
        <v>14.76</v>
      </c>
      <c r="AW414" s="47">
        <f t="shared" si="364"/>
        <v>7.5937500000000009</v>
      </c>
      <c r="AX414" s="47">
        <f t="shared" si="365"/>
        <v>4.1850000000000005</v>
      </c>
      <c r="AY414" s="47">
        <f t="shared" si="366"/>
        <v>2.6549999999999998</v>
      </c>
      <c r="AZ414" s="47">
        <f t="shared" si="367"/>
        <v>0</v>
      </c>
      <c r="BA414" s="47">
        <f t="shared" si="368"/>
        <v>0</v>
      </c>
      <c r="BB414" s="47">
        <f t="shared" si="369"/>
        <v>1.8</v>
      </c>
      <c r="BC414" s="47">
        <f t="shared" si="370"/>
        <v>0.85499999999999998</v>
      </c>
      <c r="BD414" s="47">
        <f t="shared" si="371"/>
        <v>0</v>
      </c>
      <c r="BE414" s="47">
        <f t="shared" si="372"/>
        <v>5.3549999999999995</v>
      </c>
      <c r="BF414" s="47">
        <f t="shared" si="373"/>
        <v>0.16650000000000001</v>
      </c>
      <c r="BG414" s="47">
        <f t="shared" si="374"/>
        <v>9.0000000000000011E-3</v>
      </c>
      <c r="BH414" s="47">
        <f t="shared" si="375"/>
        <v>0.45</v>
      </c>
      <c r="BI414" s="47">
        <v>3.4355828220858897</v>
      </c>
      <c r="BJ414" s="47">
        <f t="shared" si="376"/>
        <v>5.7149999999999999</v>
      </c>
      <c r="BK414" s="22"/>
      <c r="BL414" s="47">
        <f t="shared" si="355"/>
        <v>0.57015000000000005</v>
      </c>
      <c r="BM414" s="47">
        <v>0.36</v>
      </c>
      <c r="BN414" s="47">
        <f t="shared" si="349"/>
        <v>2.1149999999999998</v>
      </c>
      <c r="BO414" s="47">
        <f t="shared" si="352"/>
        <v>1.8</v>
      </c>
      <c r="BP414" s="47">
        <f t="shared" si="392"/>
        <v>2.6549999999999998</v>
      </c>
      <c r="BQ414" s="47">
        <v>0.21</v>
      </c>
      <c r="BR414" s="47">
        <v>0.4</v>
      </c>
      <c r="BS414" s="47">
        <f t="shared" si="391"/>
        <v>7.5937500000000009</v>
      </c>
      <c r="BT414" s="47">
        <f t="shared" si="384"/>
        <v>0</v>
      </c>
      <c r="BU414" s="47">
        <f t="shared" si="346"/>
        <v>14.76</v>
      </c>
      <c r="BV414" s="47">
        <f t="shared" ref="BV414:BV477" si="395">BH414</f>
        <v>0.45</v>
      </c>
      <c r="BW414" s="47">
        <f t="shared" si="385"/>
        <v>0.85499999999999998</v>
      </c>
      <c r="BX414" s="47">
        <f t="shared" si="393"/>
        <v>2.4300000000000002</v>
      </c>
      <c r="BY414" s="47">
        <f t="shared" si="377"/>
        <v>0</v>
      </c>
      <c r="BZ414" s="47">
        <f t="shared" si="339"/>
        <v>5.7149999999999999</v>
      </c>
      <c r="CA414" s="47">
        <f t="shared" si="386"/>
        <v>3.4355828220858897</v>
      </c>
      <c r="CB414" s="47">
        <f t="shared" si="378"/>
        <v>7.5937500000000009</v>
      </c>
      <c r="CC414" s="47">
        <f t="shared" si="394"/>
        <v>9.0000000000000011E-3</v>
      </c>
      <c r="CD414" s="47">
        <f t="shared" si="382"/>
        <v>0</v>
      </c>
      <c r="CE414" s="47">
        <f t="shared" si="382"/>
        <v>5.3549999999999995E-3</v>
      </c>
      <c r="CF414" s="47">
        <f t="shared" si="379"/>
        <v>0.16650000000000001</v>
      </c>
      <c r="CG414" s="47">
        <f t="shared" si="343"/>
        <v>1.6032934131736527</v>
      </c>
      <c r="CH414" s="47">
        <f t="shared" si="380"/>
        <v>1.0187910346388955</v>
      </c>
      <c r="CI414" s="47">
        <v>0.59</v>
      </c>
      <c r="CJ414" s="46"/>
      <c r="CK414" s="47">
        <f t="shared" si="387"/>
        <v>0.87985084377381806</v>
      </c>
      <c r="CL414" s="46"/>
      <c r="CM414" s="46">
        <f t="shared" si="388"/>
        <v>0.19552240972751511</v>
      </c>
      <c r="CN414" s="22"/>
    </row>
    <row r="415" spans="1:92">
      <c r="A415" s="42">
        <v>1719</v>
      </c>
      <c r="B415" s="22"/>
      <c r="C415" s="34">
        <v>6.69</v>
      </c>
      <c r="D415" s="34">
        <v>13.4</v>
      </c>
      <c r="E415" s="47">
        <f t="shared" si="389"/>
        <v>7.6571428571428575</v>
      </c>
      <c r="F415" s="34">
        <v>4.22</v>
      </c>
      <c r="G415" s="34">
        <v>4.07</v>
      </c>
      <c r="H415" s="34">
        <v>2.73</v>
      </c>
      <c r="I415" s="34">
        <v>0.47</v>
      </c>
      <c r="J415" s="34">
        <v>0.47</v>
      </c>
      <c r="K415" s="34">
        <v>0.08</v>
      </c>
      <c r="L415" s="22"/>
      <c r="M415" s="22"/>
      <c r="N415" s="34">
        <v>0.54</v>
      </c>
      <c r="O415" s="34">
        <v>3.28</v>
      </c>
      <c r="P415" s="34">
        <v>1.51</v>
      </c>
      <c r="Q415" s="34">
        <v>0.61</v>
      </c>
      <c r="R415" s="34">
        <v>0.5</v>
      </c>
      <c r="S415" s="22"/>
      <c r="T415" s="22"/>
      <c r="U415" s="34">
        <v>0.5</v>
      </c>
      <c r="V415" s="34">
        <v>0.19</v>
      </c>
      <c r="W415" s="22"/>
      <c r="X415" s="34">
        <v>1.57</v>
      </c>
      <c r="Y415" s="34">
        <v>4.59</v>
      </c>
      <c r="Z415" s="34">
        <v>0.15</v>
      </c>
      <c r="AA415" s="34">
        <v>0.1</v>
      </c>
      <c r="AB415" s="34">
        <v>25</v>
      </c>
      <c r="AC415" s="34">
        <v>10.8</v>
      </c>
      <c r="AD415" s="22"/>
      <c r="AE415" s="34">
        <v>1.27</v>
      </c>
      <c r="AF415" s="34"/>
      <c r="AG415" s="47">
        <f t="shared" si="353"/>
        <v>0.30104999999999998</v>
      </c>
      <c r="AH415" s="47">
        <f t="shared" si="347"/>
        <v>0.18989999999999999</v>
      </c>
      <c r="AI415" s="47">
        <f t="shared" si="348"/>
        <v>0.18315000000000001</v>
      </c>
      <c r="AJ415" s="47">
        <f t="shared" si="356"/>
        <v>0.12285</v>
      </c>
      <c r="AK415" s="47">
        <f t="shared" si="354"/>
        <v>0.60300000000000009</v>
      </c>
      <c r="AL415" s="47">
        <f t="shared" si="390"/>
        <v>0.34457142857142853</v>
      </c>
      <c r="AM415" s="47">
        <f t="shared" si="338"/>
        <v>112.5</v>
      </c>
      <c r="AN415" s="47">
        <f t="shared" si="338"/>
        <v>48.6</v>
      </c>
      <c r="AO415" s="47">
        <f t="shared" si="338"/>
        <v>0</v>
      </c>
      <c r="AP415" s="47">
        <f t="shared" si="357"/>
        <v>2.1149999999999998</v>
      </c>
      <c r="AQ415" s="47">
        <f t="shared" si="358"/>
        <v>2.1149999999999998</v>
      </c>
      <c r="AR415" s="47">
        <f t="shared" si="359"/>
        <v>0.36</v>
      </c>
      <c r="AS415" s="47">
        <f t="shared" si="360"/>
        <v>0</v>
      </c>
      <c r="AT415" s="47">
        <f t="shared" si="361"/>
        <v>0</v>
      </c>
      <c r="AU415" s="47">
        <f t="shared" si="362"/>
        <v>2.4300000000000002</v>
      </c>
      <c r="AV415" s="47">
        <f t="shared" si="363"/>
        <v>14.76</v>
      </c>
      <c r="AW415" s="47">
        <f t="shared" si="364"/>
        <v>7.078125</v>
      </c>
      <c r="AX415" s="47">
        <f t="shared" si="365"/>
        <v>2.7450000000000001</v>
      </c>
      <c r="AY415" s="47">
        <f t="shared" si="366"/>
        <v>2.6549999999999998</v>
      </c>
      <c r="AZ415" s="47">
        <f t="shared" si="367"/>
        <v>0</v>
      </c>
      <c r="BA415" s="47">
        <f t="shared" si="368"/>
        <v>0</v>
      </c>
      <c r="BB415" s="47">
        <f t="shared" si="369"/>
        <v>2.25</v>
      </c>
      <c r="BC415" s="47">
        <f t="shared" si="370"/>
        <v>0.85499999999999998</v>
      </c>
      <c r="BD415" s="47">
        <f t="shared" si="371"/>
        <v>0</v>
      </c>
      <c r="BE415" s="47">
        <f t="shared" si="372"/>
        <v>7.0650000000000004</v>
      </c>
      <c r="BF415" s="47">
        <f t="shared" si="373"/>
        <v>0.20655000000000001</v>
      </c>
      <c r="BG415" s="47">
        <f t="shared" si="374"/>
        <v>6.7499999999999991E-3</v>
      </c>
      <c r="BH415" s="47">
        <f t="shared" si="375"/>
        <v>0.45</v>
      </c>
      <c r="BI415" s="47">
        <v>3.701431492842536</v>
      </c>
      <c r="BJ415" s="47">
        <f t="shared" si="376"/>
        <v>5.7149999999999999</v>
      </c>
      <c r="BK415" s="22"/>
      <c r="BL415" s="47">
        <f t="shared" si="355"/>
        <v>0.60300000000000009</v>
      </c>
      <c r="BM415" s="47">
        <v>0.36</v>
      </c>
      <c r="BN415" s="47">
        <f t="shared" si="349"/>
        <v>2.1149999999999998</v>
      </c>
      <c r="BO415" s="47">
        <f t="shared" si="352"/>
        <v>2.25</v>
      </c>
      <c r="BP415" s="47">
        <f t="shared" si="392"/>
        <v>2.6549999999999998</v>
      </c>
      <c r="BQ415" s="47">
        <v>0.21</v>
      </c>
      <c r="BR415" s="47">
        <f>AR415</f>
        <v>0.36</v>
      </c>
      <c r="BS415" s="47">
        <f t="shared" si="391"/>
        <v>7.078125</v>
      </c>
      <c r="BT415" s="47">
        <f t="shared" si="384"/>
        <v>0</v>
      </c>
      <c r="BU415" s="47">
        <f t="shared" si="346"/>
        <v>14.76</v>
      </c>
      <c r="BV415" s="47">
        <f t="shared" si="395"/>
        <v>0.45</v>
      </c>
      <c r="BW415" s="47">
        <f t="shared" si="385"/>
        <v>0.85499999999999998</v>
      </c>
      <c r="BX415" s="47">
        <f t="shared" si="393"/>
        <v>2.4300000000000002</v>
      </c>
      <c r="BY415" s="47">
        <f t="shared" si="377"/>
        <v>0</v>
      </c>
      <c r="BZ415" s="47">
        <f t="shared" si="339"/>
        <v>5.7149999999999999</v>
      </c>
      <c r="CA415" s="47">
        <f t="shared" si="386"/>
        <v>3.701431492842536</v>
      </c>
      <c r="CB415" s="47">
        <f t="shared" si="378"/>
        <v>7.078125</v>
      </c>
      <c r="CC415" s="47">
        <f t="shared" si="394"/>
        <v>6.7499999999999991E-3</v>
      </c>
      <c r="CD415" s="47">
        <f t="shared" si="382"/>
        <v>0</v>
      </c>
      <c r="CE415" s="47">
        <f t="shared" si="382"/>
        <v>7.0650000000000001E-3</v>
      </c>
      <c r="CF415" s="47">
        <f t="shared" si="379"/>
        <v>0.20655000000000001</v>
      </c>
      <c r="CG415" s="47">
        <f t="shared" si="343"/>
        <v>2.1152694610778444</v>
      </c>
      <c r="CH415" s="47">
        <f t="shared" si="380"/>
        <v>0.76409327597917132</v>
      </c>
      <c r="CI415" s="47">
        <v>0.59</v>
      </c>
      <c r="CJ415" s="46"/>
      <c r="CK415" s="47">
        <f t="shared" si="387"/>
        <v>0.90450544035512914</v>
      </c>
      <c r="CL415" s="46"/>
      <c r="CM415" s="46">
        <f t="shared" si="388"/>
        <v>0.20100120896780649</v>
      </c>
      <c r="CN415" s="22"/>
    </row>
    <row r="416" spans="1:92">
      <c r="A416" s="42">
        <v>1720</v>
      </c>
      <c r="B416" s="22"/>
      <c r="C416" s="34">
        <v>11.99</v>
      </c>
      <c r="D416" s="34">
        <v>20.25</v>
      </c>
      <c r="E416" s="47">
        <f t="shared" si="389"/>
        <v>11.571428571428571</v>
      </c>
      <c r="F416" s="34">
        <v>7.13</v>
      </c>
      <c r="G416" s="34">
        <v>4.97</v>
      </c>
      <c r="H416" s="34">
        <v>3.26</v>
      </c>
      <c r="I416" s="34">
        <v>0.47</v>
      </c>
      <c r="J416" s="34">
        <v>0.47</v>
      </c>
      <c r="K416" s="22"/>
      <c r="L416" s="22"/>
      <c r="M416" s="34">
        <v>8.1</v>
      </c>
      <c r="N416" s="34">
        <v>0.54</v>
      </c>
      <c r="O416" s="34">
        <v>3.28</v>
      </c>
      <c r="P416" s="34">
        <v>1.67</v>
      </c>
      <c r="Q416" s="34">
        <v>0.63</v>
      </c>
      <c r="R416" s="22"/>
      <c r="S416" s="22"/>
      <c r="T416" s="22"/>
      <c r="U416" s="34">
        <v>0.56000000000000005</v>
      </c>
      <c r="V416" s="34">
        <v>0.19</v>
      </c>
      <c r="W416" s="22"/>
      <c r="X416" s="34">
        <v>2</v>
      </c>
      <c r="Y416" s="34">
        <v>6</v>
      </c>
      <c r="Z416" s="34">
        <v>0.22</v>
      </c>
      <c r="AA416" s="34">
        <v>0.1</v>
      </c>
      <c r="AB416" s="34">
        <v>25</v>
      </c>
      <c r="AC416" s="34">
        <v>10.8</v>
      </c>
      <c r="AD416" s="22"/>
      <c r="AE416" s="34">
        <v>1.27</v>
      </c>
      <c r="AF416" s="34"/>
      <c r="AG416" s="47">
        <f t="shared" si="353"/>
        <v>0.53954999999999997</v>
      </c>
      <c r="AH416" s="47">
        <f t="shared" si="347"/>
        <v>0.32085000000000002</v>
      </c>
      <c r="AI416" s="47">
        <f t="shared" si="348"/>
        <v>0.22364999999999999</v>
      </c>
      <c r="AJ416" s="47">
        <f t="shared" si="356"/>
        <v>0.14669999999999997</v>
      </c>
      <c r="AK416" s="47">
        <f t="shared" si="354"/>
        <v>0.91125</v>
      </c>
      <c r="AL416" s="47">
        <f t="shared" si="390"/>
        <v>0.52071428571428569</v>
      </c>
      <c r="AM416" s="47">
        <f t="shared" si="338"/>
        <v>112.5</v>
      </c>
      <c r="AN416" s="47">
        <f t="shared" si="338"/>
        <v>48.6</v>
      </c>
      <c r="AO416" s="47">
        <f t="shared" si="338"/>
        <v>0</v>
      </c>
      <c r="AP416" s="47">
        <f t="shared" si="357"/>
        <v>2.1149999999999998</v>
      </c>
      <c r="AQ416" s="47">
        <f t="shared" si="358"/>
        <v>2.1149999999999998</v>
      </c>
      <c r="AR416" s="47">
        <f t="shared" si="359"/>
        <v>0</v>
      </c>
      <c r="AS416" s="47">
        <f t="shared" si="360"/>
        <v>0</v>
      </c>
      <c r="AT416" s="47">
        <f t="shared" si="361"/>
        <v>0.36449999999999994</v>
      </c>
      <c r="AU416" s="47">
        <f t="shared" si="362"/>
        <v>2.4300000000000002</v>
      </c>
      <c r="AV416" s="47">
        <f t="shared" si="363"/>
        <v>14.76</v>
      </c>
      <c r="AW416" s="47">
        <f t="shared" si="364"/>
        <v>7.828125</v>
      </c>
      <c r="AX416" s="47">
        <f t="shared" si="365"/>
        <v>2.835</v>
      </c>
      <c r="AY416" s="47">
        <f t="shared" si="366"/>
        <v>2.6549999999999998</v>
      </c>
      <c r="AZ416" s="47">
        <f t="shared" si="367"/>
        <v>0</v>
      </c>
      <c r="BA416" s="47">
        <f t="shared" si="368"/>
        <v>0</v>
      </c>
      <c r="BB416" s="47">
        <f t="shared" si="369"/>
        <v>2.5200000000000005</v>
      </c>
      <c r="BC416" s="47">
        <f t="shared" si="370"/>
        <v>0.85499999999999998</v>
      </c>
      <c r="BD416" s="47">
        <f t="shared" si="371"/>
        <v>0</v>
      </c>
      <c r="BE416" s="47">
        <f t="shared" si="372"/>
        <v>9</v>
      </c>
      <c r="BF416" s="47">
        <f t="shared" si="373"/>
        <v>0.27</v>
      </c>
      <c r="BG416" s="47">
        <f t="shared" si="374"/>
        <v>9.8999999999999991E-3</v>
      </c>
      <c r="BH416" s="47">
        <f t="shared" si="375"/>
        <v>0.45</v>
      </c>
      <c r="BI416" s="47">
        <v>3.8036809815950923</v>
      </c>
      <c r="BJ416" s="47">
        <f t="shared" si="376"/>
        <v>5.7149999999999999</v>
      </c>
      <c r="BK416" s="22"/>
      <c r="BL416" s="47">
        <f t="shared" si="355"/>
        <v>0.91125</v>
      </c>
      <c r="BM416" s="47">
        <f t="shared" ref="BM416:BM479" si="396">AT416</f>
        <v>0.36449999999999994</v>
      </c>
      <c r="BN416" s="47">
        <f t="shared" si="349"/>
        <v>2.1149999999999998</v>
      </c>
      <c r="BO416" s="47">
        <f t="shared" si="352"/>
        <v>2.5200000000000005</v>
      </c>
      <c r="BP416" s="47">
        <f t="shared" si="392"/>
        <v>2.6549999999999998</v>
      </c>
      <c r="BQ416" s="47">
        <v>0.21</v>
      </c>
      <c r="BR416" s="47">
        <v>0.36</v>
      </c>
      <c r="BS416" s="47">
        <f t="shared" si="391"/>
        <v>7.828125</v>
      </c>
      <c r="BT416" s="47">
        <f t="shared" si="384"/>
        <v>0</v>
      </c>
      <c r="BU416" s="47">
        <f t="shared" si="346"/>
        <v>14.76</v>
      </c>
      <c r="BV416" s="47">
        <f t="shared" si="395"/>
        <v>0.45</v>
      </c>
      <c r="BW416" s="47">
        <f t="shared" si="385"/>
        <v>0.85499999999999998</v>
      </c>
      <c r="BX416" s="47">
        <f t="shared" si="393"/>
        <v>2.4300000000000002</v>
      </c>
      <c r="BY416" s="47">
        <f t="shared" si="377"/>
        <v>0</v>
      </c>
      <c r="BZ416" s="47">
        <f t="shared" si="339"/>
        <v>5.7149999999999999</v>
      </c>
      <c r="CA416" s="47">
        <f t="shared" si="386"/>
        <v>3.8036809815950923</v>
      </c>
      <c r="CB416" s="47">
        <f t="shared" si="378"/>
        <v>7.828125</v>
      </c>
      <c r="CC416" s="47">
        <f t="shared" si="394"/>
        <v>9.8999999999999991E-3</v>
      </c>
      <c r="CD416" s="47">
        <f t="shared" si="382"/>
        <v>0</v>
      </c>
      <c r="CE416" s="47">
        <f t="shared" si="382"/>
        <v>8.9999999999999993E-3</v>
      </c>
      <c r="CF416" s="47">
        <f t="shared" si="379"/>
        <v>0.27</v>
      </c>
      <c r="CG416" s="47">
        <f t="shared" si="343"/>
        <v>2.6946107784431139</v>
      </c>
      <c r="CH416" s="47">
        <f t="shared" si="380"/>
        <v>1.1206701381027846</v>
      </c>
      <c r="CI416" s="47">
        <v>0.59</v>
      </c>
      <c r="CJ416" s="46"/>
      <c r="CK416" s="47">
        <f t="shared" si="387"/>
        <v>1.0559931281521189</v>
      </c>
      <c r="CL416" s="46"/>
      <c r="CM416" s="46">
        <f t="shared" si="388"/>
        <v>0.23466513958935975</v>
      </c>
      <c r="CN416" s="22"/>
    </row>
    <row r="417" spans="1:92">
      <c r="A417" s="42">
        <v>1721</v>
      </c>
      <c r="B417" s="22"/>
      <c r="C417" s="34">
        <v>6.1</v>
      </c>
      <c r="D417" s="34">
        <v>12.67</v>
      </c>
      <c r="E417" s="47">
        <f t="shared" si="389"/>
        <v>7.24</v>
      </c>
      <c r="F417" s="34">
        <v>3.91</v>
      </c>
      <c r="G417" s="34">
        <v>2.41</v>
      </c>
      <c r="H417" s="34">
        <v>2.56</v>
      </c>
      <c r="I417" s="34">
        <v>0.47</v>
      </c>
      <c r="J417" s="34">
        <v>0.47</v>
      </c>
      <c r="K417" s="34">
        <v>0.08</v>
      </c>
      <c r="L417" s="22"/>
      <c r="M417" s="34">
        <v>6.84</v>
      </c>
      <c r="N417" s="34">
        <v>0.54</v>
      </c>
      <c r="O417" s="34">
        <v>3.28</v>
      </c>
      <c r="P417" s="34">
        <v>1.34</v>
      </c>
      <c r="Q417" s="34">
        <v>0.54</v>
      </c>
      <c r="R417" s="22"/>
      <c r="S417" s="22"/>
      <c r="T417" s="22"/>
      <c r="U417" s="22"/>
      <c r="V417" s="34">
        <v>0.19</v>
      </c>
      <c r="W417" s="22"/>
      <c r="X417" s="34">
        <v>1.94</v>
      </c>
      <c r="Y417" s="34">
        <v>4.1900000000000004</v>
      </c>
      <c r="Z417" s="34">
        <v>0.15</v>
      </c>
      <c r="AA417" s="34">
        <v>0.1</v>
      </c>
      <c r="AB417" s="34">
        <v>25</v>
      </c>
      <c r="AC417" s="34">
        <v>10.8</v>
      </c>
      <c r="AD417" s="22"/>
      <c r="AE417" s="34">
        <v>1.27</v>
      </c>
      <c r="AF417" s="34"/>
      <c r="AG417" s="47">
        <f t="shared" si="353"/>
        <v>0.27449999999999997</v>
      </c>
      <c r="AH417" s="47">
        <f t="shared" si="347"/>
        <v>0.17595</v>
      </c>
      <c r="AI417" s="47">
        <f t="shared" si="348"/>
        <v>0.10845</v>
      </c>
      <c r="AJ417" s="47">
        <f t="shared" si="356"/>
        <v>0.1152</v>
      </c>
      <c r="AK417" s="47">
        <f t="shared" si="354"/>
        <v>0.57015000000000005</v>
      </c>
      <c r="AL417" s="47">
        <f t="shared" si="390"/>
        <v>0.32579999999999998</v>
      </c>
      <c r="AM417" s="47">
        <f t="shared" ref="AM417:AO480" si="397">AB417*4.5</f>
        <v>112.5</v>
      </c>
      <c r="AN417" s="47">
        <f t="shared" si="397"/>
        <v>48.6</v>
      </c>
      <c r="AO417" s="47">
        <f t="shared" si="397"/>
        <v>0</v>
      </c>
      <c r="AP417" s="47">
        <f t="shared" si="357"/>
        <v>2.1149999999999998</v>
      </c>
      <c r="AQ417" s="47">
        <f t="shared" si="358"/>
        <v>2.1149999999999998</v>
      </c>
      <c r="AR417" s="47">
        <f t="shared" si="359"/>
        <v>0.36</v>
      </c>
      <c r="AS417" s="47">
        <f t="shared" si="360"/>
        <v>0</v>
      </c>
      <c r="AT417" s="47">
        <f t="shared" si="361"/>
        <v>0.30780000000000002</v>
      </c>
      <c r="AU417" s="47">
        <f t="shared" si="362"/>
        <v>2.4300000000000002</v>
      </c>
      <c r="AV417" s="47">
        <f t="shared" si="363"/>
        <v>14.76</v>
      </c>
      <c r="AW417" s="47">
        <f t="shared" si="364"/>
        <v>6.2812500000000009</v>
      </c>
      <c r="AX417" s="47">
        <f t="shared" si="365"/>
        <v>2.4300000000000002</v>
      </c>
      <c r="AY417" s="47">
        <f t="shared" si="366"/>
        <v>2.6549999999999998</v>
      </c>
      <c r="AZ417" s="47">
        <f t="shared" si="367"/>
        <v>0</v>
      </c>
      <c r="BA417" s="47">
        <f t="shared" si="368"/>
        <v>0</v>
      </c>
      <c r="BB417" s="47">
        <f t="shared" si="369"/>
        <v>0</v>
      </c>
      <c r="BC417" s="47">
        <f t="shared" si="370"/>
        <v>0.85499999999999998</v>
      </c>
      <c r="BD417" s="47">
        <f t="shared" si="371"/>
        <v>0</v>
      </c>
      <c r="BE417" s="47">
        <f t="shared" si="372"/>
        <v>8.73</v>
      </c>
      <c r="BF417" s="47">
        <f t="shared" si="373"/>
        <v>0.18855</v>
      </c>
      <c r="BG417" s="47">
        <f t="shared" si="374"/>
        <v>6.7499999999999991E-3</v>
      </c>
      <c r="BH417" s="47">
        <f t="shared" si="375"/>
        <v>0.45</v>
      </c>
      <c r="BI417" s="47">
        <v>2.4130879345603273</v>
      </c>
      <c r="BJ417" s="47">
        <f t="shared" si="376"/>
        <v>5.7149999999999999</v>
      </c>
      <c r="BK417" s="22"/>
      <c r="BL417" s="47">
        <f t="shared" si="355"/>
        <v>0.57015000000000005</v>
      </c>
      <c r="BM417" s="47">
        <f t="shared" si="396"/>
        <v>0.30780000000000002</v>
      </c>
      <c r="BN417" s="47">
        <f t="shared" si="349"/>
        <v>2.1149999999999998</v>
      </c>
      <c r="BO417" s="47">
        <v>2.2999999999999998</v>
      </c>
      <c r="BP417" s="47">
        <f t="shared" si="392"/>
        <v>2.6549999999999998</v>
      </c>
      <c r="BQ417" s="47">
        <v>0.21</v>
      </c>
      <c r="BR417" s="47">
        <f>AR417</f>
        <v>0.36</v>
      </c>
      <c r="BS417" s="47">
        <f t="shared" si="391"/>
        <v>6.2812500000000009</v>
      </c>
      <c r="BT417" s="47">
        <f t="shared" si="384"/>
        <v>0</v>
      </c>
      <c r="BU417" s="47">
        <f t="shared" si="346"/>
        <v>14.76</v>
      </c>
      <c r="BV417" s="47">
        <f t="shared" si="395"/>
        <v>0.45</v>
      </c>
      <c r="BW417" s="47">
        <f t="shared" si="385"/>
        <v>0.85499999999999998</v>
      </c>
      <c r="BX417" s="47">
        <f t="shared" si="393"/>
        <v>2.4300000000000002</v>
      </c>
      <c r="BY417" s="47">
        <f t="shared" si="377"/>
        <v>0</v>
      </c>
      <c r="BZ417" s="47">
        <f t="shared" ref="BZ417:BZ480" si="398">BJ417</f>
        <v>5.7149999999999999</v>
      </c>
      <c r="CA417" s="47">
        <f t="shared" si="386"/>
        <v>2.4130879345603273</v>
      </c>
      <c r="CB417" s="47">
        <f t="shared" si="378"/>
        <v>6.2812500000000009</v>
      </c>
      <c r="CC417" s="47">
        <f t="shared" si="394"/>
        <v>6.7499999999999991E-3</v>
      </c>
      <c r="CD417" s="47">
        <f t="shared" si="382"/>
        <v>0</v>
      </c>
      <c r="CE417" s="47">
        <f t="shared" si="382"/>
        <v>8.7299999999999999E-3</v>
      </c>
      <c r="CF417" s="47">
        <f t="shared" si="379"/>
        <v>0.18855</v>
      </c>
      <c r="CG417" s="47">
        <f t="shared" si="343"/>
        <v>2.6137724550898205</v>
      </c>
      <c r="CH417" s="47">
        <f t="shared" si="380"/>
        <v>0.76409327597917132</v>
      </c>
      <c r="CI417" s="47">
        <v>0.59</v>
      </c>
      <c r="CJ417" s="46"/>
      <c r="CK417" s="47">
        <f t="shared" si="387"/>
        <v>0.87712007766569178</v>
      </c>
      <c r="CL417" s="46"/>
      <c r="CM417" s="46">
        <f t="shared" si="388"/>
        <v>0.19491557281459818</v>
      </c>
      <c r="CN417" s="22"/>
    </row>
    <row r="418" spans="1:92">
      <c r="A418" s="42">
        <v>1722</v>
      </c>
      <c r="B418" s="22"/>
      <c r="C418" s="34">
        <v>5.0599999999999996</v>
      </c>
      <c r="D418" s="34">
        <v>10.67</v>
      </c>
      <c r="E418" s="47">
        <f t="shared" si="389"/>
        <v>6.097142857142857</v>
      </c>
      <c r="F418" s="34">
        <v>3.34</v>
      </c>
      <c r="G418" s="34">
        <v>2.19</v>
      </c>
      <c r="H418" s="34">
        <v>2.23</v>
      </c>
      <c r="I418" s="34">
        <v>0.47</v>
      </c>
      <c r="J418" s="34">
        <v>0.47</v>
      </c>
      <c r="K418" s="22"/>
      <c r="L418" s="22"/>
      <c r="M418" s="34">
        <v>5.52</v>
      </c>
      <c r="N418" s="34">
        <v>0.54</v>
      </c>
      <c r="O418" s="34">
        <v>3.28</v>
      </c>
      <c r="P418" s="34">
        <v>1.67</v>
      </c>
      <c r="Q418" s="34">
        <v>0.54</v>
      </c>
      <c r="R418" s="22"/>
      <c r="S418" s="22"/>
      <c r="T418" s="22"/>
      <c r="U418" s="34">
        <v>0.48</v>
      </c>
      <c r="V418" s="34">
        <v>0.19</v>
      </c>
      <c r="W418" s="22"/>
      <c r="X418" s="34">
        <v>1.72</v>
      </c>
      <c r="Y418" s="34">
        <v>4.1900000000000004</v>
      </c>
      <c r="Z418" s="34">
        <v>0.14000000000000001</v>
      </c>
      <c r="AA418" s="34">
        <v>0.1</v>
      </c>
      <c r="AB418" s="34">
        <v>25</v>
      </c>
      <c r="AC418" s="34">
        <v>10.8</v>
      </c>
      <c r="AD418" s="22"/>
      <c r="AE418" s="34">
        <v>1.27</v>
      </c>
      <c r="AF418" s="34"/>
      <c r="AG418" s="47">
        <f t="shared" si="353"/>
        <v>0.22769999999999999</v>
      </c>
      <c r="AH418" s="47">
        <f t="shared" si="347"/>
        <v>0.15029999999999999</v>
      </c>
      <c r="AI418" s="47">
        <f t="shared" si="348"/>
        <v>9.8549999999999999E-2</v>
      </c>
      <c r="AJ418" s="47">
        <f t="shared" si="356"/>
        <v>0.10034999999999999</v>
      </c>
      <c r="AK418" s="47">
        <f t="shared" si="354"/>
        <v>0.48015000000000002</v>
      </c>
      <c r="AL418" s="47">
        <f t="shared" si="390"/>
        <v>0.27437142857142854</v>
      </c>
      <c r="AM418" s="47">
        <f t="shared" si="397"/>
        <v>112.5</v>
      </c>
      <c r="AN418" s="47">
        <f t="shared" si="397"/>
        <v>48.6</v>
      </c>
      <c r="AO418" s="47">
        <f t="shared" si="397"/>
        <v>0</v>
      </c>
      <c r="AP418" s="47">
        <f t="shared" si="357"/>
        <v>2.1149999999999998</v>
      </c>
      <c r="AQ418" s="47">
        <f t="shared" si="358"/>
        <v>2.1149999999999998</v>
      </c>
      <c r="AR418" s="47">
        <f t="shared" si="359"/>
        <v>0</v>
      </c>
      <c r="AS418" s="47">
        <f t="shared" si="360"/>
        <v>0</v>
      </c>
      <c r="AT418" s="47">
        <f t="shared" si="361"/>
        <v>0.24839999999999995</v>
      </c>
      <c r="AU418" s="47">
        <f t="shared" si="362"/>
        <v>2.4300000000000002</v>
      </c>
      <c r="AV418" s="47">
        <f t="shared" si="363"/>
        <v>14.76</v>
      </c>
      <c r="AW418" s="47">
        <f t="shared" si="364"/>
        <v>7.828125</v>
      </c>
      <c r="AX418" s="47">
        <f t="shared" si="365"/>
        <v>2.4300000000000002</v>
      </c>
      <c r="AY418" s="47">
        <f t="shared" si="366"/>
        <v>2.6549999999999998</v>
      </c>
      <c r="AZ418" s="47">
        <f t="shared" si="367"/>
        <v>0</v>
      </c>
      <c r="BA418" s="47">
        <f t="shared" si="368"/>
        <v>0</v>
      </c>
      <c r="BB418" s="47">
        <f t="shared" si="369"/>
        <v>2.16</v>
      </c>
      <c r="BC418" s="47">
        <f t="shared" si="370"/>
        <v>0.85499999999999998</v>
      </c>
      <c r="BD418" s="47">
        <f t="shared" si="371"/>
        <v>0</v>
      </c>
      <c r="BE418" s="47">
        <f t="shared" si="372"/>
        <v>7.74</v>
      </c>
      <c r="BF418" s="47">
        <f t="shared" si="373"/>
        <v>0.18855</v>
      </c>
      <c r="BG418" s="47">
        <f t="shared" si="374"/>
        <v>6.3000000000000009E-3</v>
      </c>
      <c r="BH418" s="47">
        <f t="shared" si="375"/>
        <v>0.45</v>
      </c>
      <c r="BI418" s="47">
        <v>2.7811860940695299</v>
      </c>
      <c r="BJ418" s="47">
        <f t="shared" si="376"/>
        <v>5.7149999999999999</v>
      </c>
      <c r="BK418" s="22"/>
      <c r="BL418" s="47">
        <f t="shared" si="355"/>
        <v>0.48015000000000002</v>
      </c>
      <c r="BM418" s="47">
        <f t="shared" si="396"/>
        <v>0.24839999999999995</v>
      </c>
      <c r="BN418" s="47">
        <f t="shared" si="349"/>
        <v>2.1149999999999998</v>
      </c>
      <c r="BO418" s="47">
        <f>BB418</f>
        <v>2.16</v>
      </c>
      <c r="BP418" s="47">
        <f t="shared" si="392"/>
        <v>2.6549999999999998</v>
      </c>
      <c r="BQ418" s="47">
        <v>0.21</v>
      </c>
      <c r="BR418" s="47">
        <v>0.4</v>
      </c>
      <c r="BS418" s="47">
        <f t="shared" si="391"/>
        <v>7.828125</v>
      </c>
      <c r="BT418" s="47">
        <f t="shared" si="384"/>
        <v>0</v>
      </c>
      <c r="BU418" s="47">
        <f t="shared" si="346"/>
        <v>14.76</v>
      </c>
      <c r="BV418" s="47">
        <f t="shared" si="395"/>
        <v>0.45</v>
      </c>
      <c r="BW418" s="47">
        <f t="shared" si="385"/>
        <v>0.85499999999999998</v>
      </c>
      <c r="BX418" s="47">
        <f t="shared" si="393"/>
        <v>2.4300000000000002</v>
      </c>
      <c r="BY418" s="47">
        <f t="shared" si="377"/>
        <v>0</v>
      </c>
      <c r="BZ418" s="47">
        <f t="shared" si="398"/>
        <v>5.7149999999999999</v>
      </c>
      <c r="CA418" s="47">
        <f t="shared" si="386"/>
        <v>2.7811860940695299</v>
      </c>
      <c r="CB418" s="47">
        <f t="shared" si="378"/>
        <v>7.828125</v>
      </c>
      <c r="CC418" s="47">
        <f t="shared" si="394"/>
        <v>6.3000000000000009E-3</v>
      </c>
      <c r="CD418" s="47">
        <f t="shared" si="382"/>
        <v>0</v>
      </c>
      <c r="CE418" s="47">
        <f t="shared" si="382"/>
        <v>7.7400000000000004E-3</v>
      </c>
      <c r="CF418" s="47">
        <f t="shared" si="379"/>
        <v>0.18855</v>
      </c>
      <c r="CG418" s="47">
        <f t="shared" si="343"/>
        <v>2.317365269461078</v>
      </c>
      <c r="CH418" s="47">
        <f t="shared" si="380"/>
        <v>0.71315372424722678</v>
      </c>
      <c r="CI418" s="47">
        <v>0.59</v>
      </c>
      <c r="CJ418" s="46"/>
      <c r="CK418" s="47">
        <f t="shared" si="387"/>
        <v>0.83686952273020321</v>
      </c>
      <c r="CL418" s="46"/>
      <c r="CM418" s="46">
        <f t="shared" si="388"/>
        <v>0.18597100505115627</v>
      </c>
      <c r="CN418" s="22"/>
    </row>
    <row r="419" spans="1:92">
      <c r="A419" s="42">
        <v>1723</v>
      </c>
      <c r="B419" s="22"/>
      <c r="C419" s="34">
        <v>5.66</v>
      </c>
      <c r="D419" s="34">
        <v>11.75</v>
      </c>
      <c r="E419" s="47">
        <f t="shared" si="389"/>
        <v>6.7142857142857144</v>
      </c>
      <c r="F419" s="34">
        <v>3.67</v>
      </c>
      <c r="G419" s="34">
        <v>2.96</v>
      </c>
      <c r="H419" s="34">
        <v>2.12</v>
      </c>
      <c r="I419" s="34">
        <v>0.47</v>
      </c>
      <c r="J419" s="34">
        <v>0.47</v>
      </c>
      <c r="K419" s="22"/>
      <c r="L419" s="22"/>
      <c r="M419" s="34">
        <v>4.9800000000000004</v>
      </c>
      <c r="N419" s="34">
        <v>0.54</v>
      </c>
      <c r="O419" s="34">
        <v>3.28</v>
      </c>
      <c r="P419" s="22"/>
      <c r="Q419" s="22"/>
      <c r="R419" s="22"/>
      <c r="S419" s="22"/>
      <c r="T419" s="22"/>
      <c r="U419" s="34">
        <v>0.47</v>
      </c>
      <c r="V419" s="34">
        <v>0.19</v>
      </c>
      <c r="W419" s="22"/>
      <c r="X419" s="34">
        <v>1.88</v>
      </c>
      <c r="Y419" s="34">
        <v>5.33</v>
      </c>
      <c r="Z419" s="34">
        <v>0.14000000000000001</v>
      </c>
      <c r="AA419" s="34">
        <v>0.1</v>
      </c>
      <c r="AB419" s="34">
        <v>25</v>
      </c>
      <c r="AC419" s="34">
        <v>10.8</v>
      </c>
      <c r="AD419" s="22"/>
      <c r="AE419" s="34">
        <v>1.27</v>
      </c>
      <c r="AF419" s="34"/>
      <c r="AG419" s="47">
        <f t="shared" si="353"/>
        <v>0.25469999999999998</v>
      </c>
      <c r="AH419" s="47">
        <f t="shared" si="347"/>
        <v>0.16515000000000002</v>
      </c>
      <c r="AI419" s="47">
        <f t="shared" si="348"/>
        <v>0.13320000000000001</v>
      </c>
      <c r="AJ419" s="47">
        <f t="shared" si="356"/>
        <v>9.5400000000000013E-2</v>
      </c>
      <c r="AK419" s="47">
        <f t="shared" si="354"/>
        <v>0.52875000000000005</v>
      </c>
      <c r="AL419" s="47">
        <f t="shared" si="390"/>
        <v>0.30214285714285716</v>
      </c>
      <c r="AM419" s="47">
        <f t="shared" si="397"/>
        <v>112.5</v>
      </c>
      <c r="AN419" s="47">
        <f t="shared" si="397"/>
        <v>48.6</v>
      </c>
      <c r="AO419" s="47">
        <f t="shared" si="397"/>
        <v>0</v>
      </c>
      <c r="AP419" s="47">
        <f t="shared" si="357"/>
        <v>2.1149999999999998</v>
      </c>
      <c r="AQ419" s="47">
        <f t="shared" si="358"/>
        <v>2.1149999999999998</v>
      </c>
      <c r="AR419" s="47">
        <f t="shared" si="359"/>
        <v>0</v>
      </c>
      <c r="AS419" s="47">
        <f t="shared" si="360"/>
        <v>0</v>
      </c>
      <c r="AT419" s="47">
        <f t="shared" si="361"/>
        <v>0.22410000000000005</v>
      </c>
      <c r="AU419" s="47">
        <f t="shared" si="362"/>
        <v>2.4300000000000002</v>
      </c>
      <c r="AV419" s="47">
        <f t="shared" si="363"/>
        <v>14.76</v>
      </c>
      <c r="AW419" s="47">
        <f t="shared" si="364"/>
        <v>0</v>
      </c>
      <c r="AX419" s="47">
        <f t="shared" si="365"/>
        <v>0</v>
      </c>
      <c r="AY419" s="47">
        <f t="shared" si="366"/>
        <v>2.6549999999999998</v>
      </c>
      <c r="AZ419" s="47">
        <f t="shared" si="367"/>
        <v>0</v>
      </c>
      <c r="BA419" s="47">
        <f t="shared" si="368"/>
        <v>0</v>
      </c>
      <c r="BB419" s="47">
        <f t="shared" si="369"/>
        <v>2.1149999999999998</v>
      </c>
      <c r="BC419" s="47">
        <f t="shared" si="370"/>
        <v>0.85499999999999998</v>
      </c>
      <c r="BD419" s="47">
        <f t="shared" si="371"/>
        <v>0</v>
      </c>
      <c r="BE419" s="47">
        <f t="shared" si="372"/>
        <v>8.4599999999999991</v>
      </c>
      <c r="BF419" s="47">
        <f t="shared" si="373"/>
        <v>0.23985000000000001</v>
      </c>
      <c r="BG419" s="47">
        <f t="shared" si="374"/>
        <v>6.3000000000000009E-3</v>
      </c>
      <c r="BH419" s="47">
        <f t="shared" si="375"/>
        <v>0.45</v>
      </c>
      <c r="BI419" s="47">
        <v>2.7811860940695299</v>
      </c>
      <c r="BJ419" s="47">
        <f t="shared" si="376"/>
        <v>5.7149999999999999</v>
      </c>
      <c r="BK419" s="22"/>
      <c r="BL419" s="47">
        <f t="shared" si="355"/>
        <v>0.52875000000000005</v>
      </c>
      <c r="BM419" s="47">
        <f t="shared" si="396"/>
        <v>0.22410000000000005</v>
      </c>
      <c r="BN419" s="47">
        <f t="shared" si="349"/>
        <v>2.1149999999999998</v>
      </c>
      <c r="BO419" s="47">
        <f>BB419</f>
        <v>2.1149999999999998</v>
      </c>
      <c r="BP419" s="47">
        <f t="shared" si="392"/>
        <v>2.6549999999999998</v>
      </c>
      <c r="BQ419" s="47">
        <v>0.2</v>
      </c>
      <c r="BR419" s="47">
        <v>0.4</v>
      </c>
      <c r="BS419" s="47">
        <v>6.7</v>
      </c>
      <c r="BT419" s="47">
        <f t="shared" si="384"/>
        <v>0</v>
      </c>
      <c r="BU419" s="47">
        <f t="shared" si="346"/>
        <v>14.76</v>
      </c>
      <c r="BV419" s="47">
        <f t="shared" si="395"/>
        <v>0.45</v>
      </c>
      <c r="BW419" s="47">
        <f t="shared" si="385"/>
        <v>0.85499999999999998</v>
      </c>
      <c r="BX419" s="47">
        <f t="shared" si="393"/>
        <v>2.4300000000000002</v>
      </c>
      <c r="BY419" s="47">
        <f t="shared" si="377"/>
        <v>0</v>
      </c>
      <c r="BZ419" s="47">
        <f t="shared" si="398"/>
        <v>5.7149999999999999</v>
      </c>
      <c r="CA419" s="47">
        <f t="shared" si="386"/>
        <v>2.7811860940695299</v>
      </c>
      <c r="CB419" s="47">
        <f t="shared" si="378"/>
        <v>6.7</v>
      </c>
      <c r="CC419" s="47">
        <f t="shared" si="394"/>
        <v>6.3000000000000009E-3</v>
      </c>
      <c r="CD419" s="47">
        <f t="shared" si="382"/>
        <v>0</v>
      </c>
      <c r="CE419" s="47">
        <f t="shared" si="382"/>
        <v>8.4599999999999988E-3</v>
      </c>
      <c r="CF419" s="47">
        <f t="shared" si="379"/>
        <v>0.23985000000000001</v>
      </c>
      <c r="CG419" s="47">
        <f t="shared" si="343"/>
        <v>2.5329341317365266</v>
      </c>
      <c r="CH419" s="47">
        <f t="shared" si="380"/>
        <v>0.71315372424722678</v>
      </c>
      <c r="CI419" s="47">
        <v>0.59</v>
      </c>
      <c r="CJ419" s="46"/>
      <c r="CK419" s="47">
        <f t="shared" si="387"/>
        <v>0.8488539383930146</v>
      </c>
      <c r="CL419" s="46"/>
      <c r="CM419" s="46">
        <f t="shared" si="388"/>
        <v>0.18863420853178103</v>
      </c>
      <c r="CN419" s="22"/>
    </row>
    <row r="420" spans="1:92">
      <c r="A420" s="42">
        <v>1724</v>
      </c>
      <c r="B420" s="22"/>
      <c r="C420" s="34">
        <v>8.35</v>
      </c>
      <c r="D420" s="34">
        <v>15.5</v>
      </c>
      <c r="E420" s="47">
        <f t="shared" si="389"/>
        <v>8.8571428571428577</v>
      </c>
      <c r="F420" s="34">
        <v>5.04</v>
      </c>
      <c r="G420" s="34">
        <v>3.83</v>
      </c>
      <c r="H420" s="34">
        <v>2.38</v>
      </c>
      <c r="I420" s="34">
        <v>0.47</v>
      </c>
      <c r="J420" s="34">
        <v>0.47</v>
      </c>
      <c r="K420" s="22"/>
      <c r="L420" s="22"/>
      <c r="M420" s="34">
        <v>8.18</v>
      </c>
      <c r="N420" s="34">
        <v>0.54</v>
      </c>
      <c r="O420" s="34">
        <v>3.28</v>
      </c>
      <c r="P420" s="22"/>
      <c r="Q420" s="34">
        <v>0.92</v>
      </c>
      <c r="R420" s="34">
        <v>0.56999999999999995</v>
      </c>
      <c r="S420" s="22"/>
      <c r="T420" s="22"/>
      <c r="U420" s="34">
        <v>0.54</v>
      </c>
      <c r="V420" s="34">
        <v>0.19</v>
      </c>
      <c r="W420" s="22"/>
      <c r="X420" s="34">
        <v>1.88</v>
      </c>
      <c r="Y420" s="34">
        <v>9.1999999999999993</v>
      </c>
      <c r="Z420" s="34">
        <v>0.19</v>
      </c>
      <c r="AA420" s="34">
        <v>0.1</v>
      </c>
      <c r="AB420" s="34">
        <v>25</v>
      </c>
      <c r="AC420" s="34">
        <v>10.8</v>
      </c>
      <c r="AD420" s="22"/>
      <c r="AE420" s="34">
        <v>1.27</v>
      </c>
      <c r="AF420" s="34"/>
      <c r="AG420" s="47">
        <f t="shared" si="353"/>
        <v>0.37574999999999997</v>
      </c>
      <c r="AH420" s="47">
        <f t="shared" si="347"/>
        <v>0.2268</v>
      </c>
      <c r="AI420" s="47">
        <f t="shared" si="348"/>
        <v>0.17235</v>
      </c>
      <c r="AJ420" s="47">
        <f t="shared" si="356"/>
        <v>0.10709999999999999</v>
      </c>
      <c r="AK420" s="47">
        <f t="shared" si="354"/>
        <v>0.69750000000000001</v>
      </c>
      <c r="AL420" s="47">
        <f t="shared" si="390"/>
        <v>0.39857142857142863</v>
      </c>
      <c r="AM420" s="47">
        <f t="shared" si="397"/>
        <v>112.5</v>
      </c>
      <c r="AN420" s="47">
        <f t="shared" si="397"/>
        <v>48.6</v>
      </c>
      <c r="AO420" s="47">
        <f t="shared" si="397"/>
        <v>0</v>
      </c>
      <c r="AP420" s="47">
        <f t="shared" si="357"/>
        <v>2.1149999999999998</v>
      </c>
      <c r="AQ420" s="47">
        <f t="shared" si="358"/>
        <v>2.1149999999999998</v>
      </c>
      <c r="AR420" s="47">
        <f t="shared" si="359"/>
        <v>0</v>
      </c>
      <c r="AS420" s="47">
        <f t="shared" si="360"/>
        <v>0</v>
      </c>
      <c r="AT420" s="47">
        <f t="shared" si="361"/>
        <v>0.36810000000000004</v>
      </c>
      <c r="AU420" s="47">
        <f t="shared" si="362"/>
        <v>2.4300000000000002</v>
      </c>
      <c r="AV420" s="47">
        <f t="shared" si="363"/>
        <v>14.76</v>
      </c>
      <c r="AW420" s="47">
        <f t="shared" si="364"/>
        <v>0</v>
      </c>
      <c r="AX420" s="47">
        <f t="shared" si="365"/>
        <v>4.1400000000000006</v>
      </c>
      <c r="AY420" s="47">
        <f t="shared" si="366"/>
        <v>2.6549999999999998</v>
      </c>
      <c r="AZ420" s="47">
        <f t="shared" si="367"/>
        <v>0</v>
      </c>
      <c r="BA420" s="47">
        <f t="shared" si="368"/>
        <v>0</v>
      </c>
      <c r="BB420" s="47">
        <f t="shared" si="369"/>
        <v>2.4300000000000002</v>
      </c>
      <c r="BC420" s="47">
        <f t="shared" si="370"/>
        <v>0.85499999999999998</v>
      </c>
      <c r="BD420" s="47">
        <f t="shared" si="371"/>
        <v>0</v>
      </c>
      <c r="BE420" s="47">
        <f t="shared" si="372"/>
        <v>8.4599999999999991</v>
      </c>
      <c r="BF420" s="47">
        <f t="shared" si="373"/>
        <v>0.41399999999999998</v>
      </c>
      <c r="BG420" s="47">
        <f t="shared" si="374"/>
        <v>8.5500000000000003E-3</v>
      </c>
      <c r="BH420" s="47">
        <f t="shared" si="375"/>
        <v>0.45</v>
      </c>
      <c r="BI420" s="47">
        <v>5.5214723926380369</v>
      </c>
      <c r="BJ420" s="47">
        <f t="shared" si="376"/>
        <v>5.7149999999999999</v>
      </c>
      <c r="BK420" s="22"/>
      <c r="BL420" s="47">
        <f t="shared" si="355"/>
        <v>0.69750000000000001</v>
      </c>
      <c r="BM420" s="47">
        <f t="shared" si="396"/>
        <v>0.36810000000000004</v>
      </c>
      <c r="BN420" s="47">
        <f t="shared" si="349"/>
        <v>2.1149999999999998</v>
      </c>
      <c r="BO420" s="47">
        <f>BB420</f>
        <v>2.4300000000000002</v>
      </c>
      <c r="BP420" s="47">
        <f t="shared" si="392"/>
        <v>2.6549999999999998</v>
      </c>
      <c r="BQ420" s="47">
        <v>0.2</v>
      </c>
      <c r="BR420" s="47">
        <v>0.4</v>
      </c>
      <c r="BS420" s="47">
        <v>6.7</v>
      </c>
      <c r="BT420" s="47">
        <f t="shared" si="384"/>
        <v>0</v>
      </c>
      <c r="BU420" s="47">
        <f t="shared" si="346"/>
        <v>14.76</v>
      </c>
      <c r="BV420" s="47">
        <f t="shared" si="395"/>
        <v>0.45</v>
      </c>
      <c r="BW420" s="47">
        <f t="shared" si="385"/>
        <v>0.85499999999999998</v>
      </c>
      <c r="BX420" s="47">
        <f t="shared" si="393"/>
        <v>2.4300000000000002</v>
      </c>
      <c r="BY420" s="47">
        <f t="shared" si="377"/>
        <v>0</v>
      </c>
      <c r="BZ420" s="47">
        <f t="shared" si="398"/>
        <v>5.7149999999999999</v>
      </c>
      <c r="CA420" s="47">
        <f t="shared" si="386"/>
        <v>5.5214723926380369</v>
      </c>
      <c r="CB420" s="47">
        <f t="shared" si="378"/>
        <v>6.7</v>
      </c>
      <c r="CC420" s="47">
        <f t="shared" si="394"/>
        <v>8.5500000000000003E-3</v>
      </c>
      <c r="CD420" s="47">
        <f t="shared" si="382"/>
        <v>0</v>
      </c>
      <c r="CE420" s="47">
        <f t="shared" si="382"/>
        <v>8.4599999999999988E-3</v>
      </c>
      <c r="CF420" s="47">
        <f t="shared" si="379"/>
        <v>0.41399999999999998</v>
      </c>
      <c r="CG420" s="47">
        <f t="shared" si="343"/>
        <v>2.5329341317365266</v>
      </c>
      <c r="CH420" s="47">
        <f t="shared" si="380"/>
        <v>0.96785148290695056</v>
      </c>
      <c r="CI420" s="47">
        <v>0.59</v>
      </c>
      <c r="CJ420" s="46"/>
      <c r="CK420" s="47">
        <f t="shared" si="387"/>
        <v>0.9620459934952863</v>
      </c>
      <c r="CL420" s="46"/>
      <c r="CM420" s="46">
        <f t="shared" si="388"/>
        <v>0.21378799855450806</v>
      </c>
      <c r="CN420" s="22"/>
    </row>
    <row r="421" spans="1:92">
      <c r="A421" s="42">
        <v>1725</v>
      </c>
      <c r="B421" s="22"/>
      <c r="C421" s="34">
        <v>10.15</v>
      </c>
      <c r="D421" s="34">
        <v>18.5</v>
      </c>
      <c r="E421" s="47">
        <f t="shared" si="389"/>
        <v>10.571428571428571</v>
      </c>
      <c r="F421" s="34">
        <v>6.92</v>
      </c>
      <c r="G421" s="34">
        <v>4.9800000000000004</v>
      </c>
      <c r="H421" s="34">
        <v>2.97</v>
      </c>
      <c r="I421" s="34">
        <v>0.47</v>
      </c>
      <c r="J421" s="34">
        <v>0.47</v>
      </c>
      <c r="K421" s="22"/>
      <c r="L421" s="22"/>
      <c r="M421" s="34">
        <v>9.31</v>
      </c>
      <c r="N421" s="34">
        <v>0.54</v>
      </c>
      <c r="O421" s="34">
        <v>3.28</v>
      </c>
      <c r="P421" s="22"/>
      <c r="Q421" s="34">
        <v>0.91</v>
      </c>
      <c r="R421" s="22"/>
      <c r="S421" s="22"/>
      <c r="T421" s="22"/>
      <c r="U421" s="34">
        <v>0.69</v>
      </c>
      <c r="V421" s="34">
        <v>0.19</v>
      </c>
      <c r="W421" s="22"/>
      <c r="X421" s="34">
        <v>1.66</v>
      </c>
      <c r="Y421" s="34">
        <v>9.1999999999999993</v>
      </c>
      <c r="Z421" s="34">
        <v>0.18</v>
      </c>
      <c r="AA421" s="34">
        <v>0.1</v>
      </c>
      <c r="AB421" s="34">
        <v>25</v>
      </c>
      <c r="AC421" s="34">
        <v>10.8</v>
      </c>
      <c r="AD421" s="22"/>
      <c r="AE421" s="34">
        <v>1.27</v>
      </c>
      <c r="AF421" s="34"/>
      <c r="AG421" s="47">
        <f t="shared" si="353"/>
        <v>0.45675000000000004</v>
      </c>
      <c r="AH421" s="47">
        <f t="shared" si="347"/>
        <v>0.31140000000000001</v>
      </c>
      <c r="AI421" s="47">
        <f t="shared" si="348"/>
        <v>0.22410000000000005</v>
      </c>
      <c r="AJ421" s="47">
        <f t="shared" si="356"/>
        <v>0.13364999999999999</v>
      </c>
      <c r="AK421" s="47">
        <f t="shared" si="354"/>
        <v>0.83250000000000002</v>
      </c>
      <c r="AL421" s="47">
        <f t="shared" si="390"/>
        <v>0.4757142857142857</v>
      </c>
      <c r="AM421" s="47">
        <f t="shared" si="397"/>
        <v>112.5</v>
      </c>
      <c r="AN421" s="47">
        <f t="shared" si="397"/>
        <v>48.6</v>
      </c>
      <c r="AO421" s="47">
        <f t="shared" si="397"/>
        <v>0</v>
      </c>
      <c r="AP421" s="47">
        <f t="shared" si="357"/>
        <v>2.1149999999999998</v>
      </c>
      <c r="AQ421" s="47">
        <f t="shared" si="358"/>
        <v>2.1149999999999998</v>
      </c>
      <c r="AR421" s="47">
        <f t="shared" si="359"/>
        <v>0</v>
      </c>
      <c r="AS421" s="47">
        <f t="shared" si="360"/>
        <v>0</v>
      </c>
      <c r="AT421" s="47">
        <f t="shared" si="361"/>
        <v>0.41895000000000004</v>
      </c>
      <c r="AU421" s="47">
        <f t="shared" si="362"/>
        <v>2.4300000000000002</v>
      </c>
      <c r="AV421" s="47">
        <f t="shared" si="363"/>
        <v>14.76</v>
      </c>
      <c r="AW421" s="47">
        <f t="shared" si="364"/>
        <v>0</v>
      </c>
      <c r="AX421" s="47">
        <f t="shared" si="365"/>
        <v>4.0949999999999998</v>
      </c>
      <c r="AY421" s="47">
        <f t="shared" si="366"/>
        <v>2.6549999999999998</v>
      </c>
      <c r="AZ421" s="47">
        <f t="shared" si="367"/>
        <v>0</v>
      </c>
      <c r="BA421" s="47">
        <f t="shared" si="368"/>
        <v>0</v>
      </c>
      <c r="BB421" s="47">
        <f t="shared" si="369"/>
        <v>3.1049999999999995</v>
      </c>
      <c r="BC421" s="47">
        <f t="shared" si="370"/>
        <v>0.85499999999999998</v>
      </c>
      <c r="BD421" s="47">
        <f t="shared" si="371"/>
        <v>0</v>
      </c>
      <c r="BE421" s="47">
        <f t="shared" si="372"/>
        <v>7.47</v>
      </c>
      <c r="BF421" s="47">
        <f t="shared" si="373"/>
        <v>0.41399999999999998</v>
      </c>
      <c r="BG421" s="47">
        <f t="shared" si="374"/>
        <v>8.0999999999999996E-3</v>
      </c>
      <c r="BH421" s="47">
        <f t="shared" si="375"/>
        <v>0.45</v>
      </c>
      <c r="BI421" s="47">
        <v>5.8077709611451942</v>
      </c>
      <c r="BJ421" s="47">
        <f t="shared" si="376"/>
        <v>5.7149999999999999</v>
      </c>
      <c r="BK421" s="22"/>
      <c r="BL421" s="47">
        <f t="shared" si="355"/>
        <v>0.83250000000000002</v>
      </c>
      <c r="BM421" s="47">
        <f t="shared" si="396"/>
        <v>0.41895000000000004</v>
      </c>
      <c r="BN421" s="47">
        <f t="shared" si="349"/>
        <v>2.1149999999999998</v>
      </c>
      <c r="BO421" s="47">
        <f>BB421</f>
        <v>3.1049999999999995</v>
      </c>
      <c r="BP421" s="47">
        <f t="shared" si="392"/>
        <v>2.6549999999999998</v>
      </c>
      <c r="BQ421" s="47">
        <v>0.2</v>
      </c>
      <c r="BR421" s="47">
        <v>0.4</v>
      </c>
      <c r="BS421" s="47">
        <v>6.7</v>
      </c>
      <c r="BT421" s="47">
        <f t="shared" si="384"/>
        <v>0</v>
      </c>
      <c r="BU421" s="47">
        <f t="shared" si="346"/>
        <v>14.76</v>
      </c>
      <c r="BV421" s="47">
        <f t="shared" si="395"/>
        <v>0.45</v>
      </c>
      <c r="BW421" s="47">
        <f t="shared" si="385"/>
        <v>0.85499999999999998</v>
      </c>
      <c r="BX421" s="47">
        <f t="shared" si="393"/>
        <v>2.4300000000000002</v>
      </c>
      <c r="BY421" s="47">
        <f t="shared" si="377"/>
        <v>0</v>
      </c>
      <c r="BZ421" s="47">
        <f t="shared" si="398"/>
        <v>5.7149999999999999</v>
      </c>
      <c r="CA421" s="47">
        <f t="shared" si="386"/>
        <v>5.8077709611451942</v>
      </c>
      <c r="CB421" s="47">
        <f t="shared" si="378"/>
        <v>6.7</v>
      </c>
      <c r="CC421" s="47">
        <f t="shared" si="394"/>
        <v>8.0999999999999996E-3</v>
      </c>
      <c r="CD421" s="47">
        <f t="shared" si="382"/>
        <v>0</v>
      </c>
      <c r="CE421" s="47">
        <f t="shared" si="382"/>
        <v>7.4700000000000001E-3</v>
      </c>
      <c r="CF421" s="47">
        <f t="shared" si="379"/>
        <v>0.41399999999999998</v>
      </c>
      <c r="CG421" s="47">
        <f t="shared" si="343"/>
        <v>2.2365269461077846</v>
      </c>
      <c r="CH421" s="47">
        <f t="shared" si="380"/>
        <v>0.91691193117500569</v>
      </c>
      <c r="CI421" s="47">
        <v>0.59</v>
      </c>
      <c r="CJ421" s="46"/>
      <c r="CK421" s="47">
        <f t="shared" si="387"/>
        <v>1.0343203470392108</v>
      </c>
      <c r="CL421" s="46"/>
      <c r="CM421" s="46">
        <f t="shared" si="388"/>
        <v>0.22984896600871352</v>
      </c>
      <c r="CN421" s="22"/>
    </row>
    <row r="422" spans="1:92">
      <c r="A422" s="42">
        <v>1726</v>
      </c>
      <c r="B422" s="22"/>
      <c r="C422" s="34">
        <v>8.1300000000000008</v>
      </c>
      <c r="D422" s="34">
        <v>15.5</v>
      </c>
      <c r="E422" s="47">
        <f t="shared" si="389"/>
        <v>8.8571428571428577</v>
      </c>
      <c r="F422" s="34">
        <v>5.48</v>
      </c>
      <c r="G422" s="34">
        <v>3.78</v>
      </c>
      <c r="H422" s="34">
        <v>2.59</v>
      </c>
      <c r="I422" s="34">
        <v>0.46</v>
      </c>
      <c r="J422" s="34">
        <v>0.43</v>
      </c>
      <c r="K422" s="22"/>
      <c r="L422" s="22"/>
      <c r="M422" s="34">
        <v>9.4600000000000009</v>
      </c>
      <c r="N422" s="34">
        <v>0.64</v>
      </c>
      <c r="O422" s="34">
        <v>2.13</v>
      </c>
      <c r="P422" s="34">
        <v>1.2</v>
      </c>
      <c r="Q422" s="22"/>
      <c r="R422" s="22"/>
      <c r="S422" s="22"/>
      <c r="T422" s="22"/>
      <c r="U422" s="34">
        <v>0.77</v>
      </c>
      <c r="V422" s="34">
        <v>0.21</v>
      </c>
      <c r="W422" s="22"/>
      <c r="X422" s="34">
        <v>2.2799999999999998</v>
      </c>
      <c r="Y422" s="34">
        <v>7.25</v>
      </c>
      <c r="Z422" s="34">
        <v>0.18</v>
      </c>
      <c r="AA422" s="34">
        <v>0.1</v>
      </c>
      <c r="AB422" s="22"/>
      <c r="AC422" s="22"/>
      <c r="AD422" s="34">
        <v>4.51</v>
      </c>
      <c r="AE422" s="34">
        <v>0.63</v>
      </c>
      <c r="AF422" s="34"/>
      <c r="AG422" s="47">
        <f t="shared" si="353"/>
        <v>0.36585000000000001</v>
      </c>
      <c r="AH422" s="47">
        <f t="shared" si="347"/>
        <v>0.24660000000000004</v>
      </c>
      <c r="AI422" s="47">
        <f t="shared" si="348"/>
        <v>0.17009999999999997</v>
      </c>
      <c r="AJ422" s="47">
        <f t="shared" si="356"/>
        <v>0.11654999999999999</v>
      </c>
      <c r="AK422" s="47">
        <f t="shared" si="354"/>
        <v>0.69750000000000001</v>
      </c>
      <c r="AL422" s="47">
        <f t="shared" si="390"/>
        <v>0.39857142857142863</v>
      </c>
      <c r="AM422" s="47">
        <f t="shared" si="397"/>
        <v>0</v>
      </c>
      <c r="AN422" s="47">
        <f t="shared" si="397"/>
        <v>0</v>
      </c>
      <c r="AO422" s="47">
        <f t="shared" si="397"/>
        <v>20.294999999999998</v>
      </c>
      <c r="AP422" s="47">
        <f t="shared" si="357"/>
        <v>2.0700000000000003</v>
      </c>
      <c r="AQ422" s="47">
        <f t="shared" si="358"/>
        <v>1.9350000000000001</v>
      </c>
      <c r="AR422" s="47">
        <f t="shared" si="359"/>
        <v>0</v>
      </c>
      <c r="AS422" s="47">
        <f t="shared" si="360"/>
        <v>0</v>
      </c>
      <c r="AT422" s="47">
        <f t="shared" si="361"/>
        <v>0.42570000000000008</v>
      </c>
      <c r="AU422" s="47">
        <f t="shared" si="362"/>
        <v>2.88</v>
      </c>
      <c r="AV422" s="47">
        <f t="shared" si="363"/>
        <v>9.5849999999999991</v>
      </c>
      <c r="AW422" s="47">
        <f t="shared" si="364"/>
        <v>5.625</v>
      </c>
      <c r="AX422" s="47">
        <f t="shared" si="365"/>
        <v>0</v>
      </c>
      <c r="AY422" s="47">
        <f t="shared" si="366"/>
        <v>2.6999999999999997</v>
      </c>
      <c r="AZ422" s="47">
        <f t="shared" si="367"/>
        <v>0</v>
      </c>
      <c r="BA422" s="47">
        <f t="shared" si="368"/>
        <v>0</v>
      </c>
      <c r="BB422" s="47">
        <f t="shared" si="369"/>
        <v>3.4649999999999999</v>
      </c>
      <c r="BC422" s="47">
        <f t="shared" si="370"/>
        <v>0.94499999999999995</v>
      </c>
      <c r="BD422" s="47">
        <f t="shared" si="371"/>
        <v>0</v>
      </c>
      <c r="BE422" s="47">
        <f t="shared" si="372"/>
        <v>10.26</v>
      </c>
      <c r="BF422" s="47">
        <f t="shared" si="373"/>
        <v>0.32624999999999998</v>
      </c>
      <c r="BG422" s="47">
        <f t="shared" si="374"/>
        <v>8.0999999999999996E-3</v>
      </c>
      <c r="BH422" s="47">
        <f t="shared" si="375"/>
        <v>0.45</v>
      </c>
      <c r="BI422" s="47">
        <v>5.5214723926380369</v>
      </c>
      <c r="BJ422" s="47">
        <f t="shared" si="376"/>
        <v>2.835</v>
      </c>
      <c r="BK422" s="22"/>
      <c r="BL422" s="47">
        <f t="shared" si="355"/>
        <v>0.69750000000000001</v>
      </c>
      <c r="BM422" s="47">
        <f t="shared" si="396"/>
        <v>0.42570000000000008</v>
      </c>
      <c r="BN422" s="47">
        <f t="shared" si="349"/>
        <v>2.0700000000000003</v>
      </c>
      <c r="BO422" s="47">
        <f>BB422</f>
        <v>3.4649999999999999</v>
      </c>
      <c r="BP422" s="47">
        <f t="shared" si="392"/>
        <v>2.6999999999999997</v>
      </c>
      <c r="BQ422" s="47">
        <v>0.2</v>
      </c>
      <c r="BR422" s="47">
        <v>0.4</v>
      </c>
      <c r="BS422" s="47">
        <f>AW422</f>
        <v>5.625</v>
      </c>
      <c r="BT422" s="47">
        <f t="shared" si="384"/>
        <v>0</v>
      </c>
      <c r="BU422" s="47">
        <f t="shared" si="346"/>
        <v>9.5849999999999991</v>
      </c>
      <c r="BV422" s="47">
        <f t="shared" si="395"/>
        <v>0.45</v>
      </c>
      <c r="BW422" s="47">
        <f t="shared" si="385"/>
        <v>0.94499999999999995</v>
      </c>
      <c r="BX422" s="47">
        <f t="shared" si="393"/>
        <v>2.88</v>
      </c>
      <c r="BY422" s="47">
        <f t="shared" si="377"/>
        <v>20.294999999999998</v>
      </c>
      <c r="BZ422" s="47">
        <f t="shared" si="398"/>
        <v>2.835</v>
      </c>
      <c r="CA422" s="47">
        <f t="shared" si="386"/>
        <v>5.5214723926380369</v>
      </c>
      <c r="CB422" s="47">
        <f t="shared" si="378"/>
        <v>5.625</v>
      </c>
      <c r="CC422" s="47">
        <f t="shared" si="394"/>
        <v>8.0999999999999996E-3</v>
      </c>
      <c r="CD422" s="47">
        <f t="shared" si="382"/>
        <v>0</v>
      </c>
      <c r="CE422" s="47">
        <f t="shared" si="382"/>
        <v>1.026E-2</v>
      </c>
      <c r="CF422" s="47">
        <f t="shared" si="379"/>
        <v>0.32624999999999998</v>
      </c>
      <c r="CG422" s="47">
        <f t="shared" si="343"/>
        <v>3.0718562874251498</v>
      </c>
      <c r="CH422" s="47">
        <f t="shared" si="380"/>
        <v>0.91691193117500569</v>
      </c>
      <c r="CI422" s="47">
        <v>0.6</v>
      </c>
      <c r="CJ422" s="46"/>
      <c r="CK422" s="47">
        <f t="shared" si="387"/>
        <v>0.94785171369780952</v>
      </c>
      <c r="CL422" s="46"/>
      <c r="CM422" s="46">
        <f t="shared" si="388"/>
        <v>0.21063371415506879</v>
      </c>
      <c r="CN422" s="22"/>
    </row>
    <row r="423" spans="1:92">
      <c r="A423" s="42">
        <v>1727</v>
      </c>
      <c r="B423" s="22"/>
      <c r="C423" s="34">
        <v>8.94</v>
      </c>
      <c r="D423" s="34">
        <v>15.5</v>
      </c>
      <c r="E423" s="47">
        <f t="shared" si="389"/>
        <v>8.8571428571428577</v>
      </c>
      <c r="F423" s="34">
        <v>6.29</v>
      </c>
      <c r="G423" s="34">
        <v>4.6399999999999997</v>
      </c>
      <c r="H423" s="34">
        <v>2.95</v>
      </c>
      <c r="I423" s="34">
        <v>0.46</v>
      </c>
      <c r="J423" s="34">
        <v>0.43</v>
      </c>
      <c r="K423" s="22"/>
      <c r="L423" s="22"/>
      <c r="M423" s="34">
        <v>9.2899999999999991</v>
      </c>
      <c r="N423" s="34">
        <v>0.64</v>
      </c>
      <c r="O423" s="34">
        <v>2.13</v>
      </c>
      <c r="P423" s="34">
        <v>1.2</v>
      </c>
      <c r="Q423" s="22"/>
      <c r="R423" s="22"/>
      <c r="S423" s="22"/>
      <c r="T423" s="22"/>
      <c r="U423" s="22"/>
      <c r="V423" s="34">
        <v>0.21</v>
      </c>
      <c r="W423" s="22"/>
      <c r="X423" s="34">
        <v>2.2799999999999998</v>
      </c>
      <c r="Y423" s="34">
        <v>7.25</v>
      </c>
      <c r="Z423" s="22"/>
      <c r="AA423" s="34">
        <v>0.1</v>
      </c>
      <c r="AB423" s="22"/>
      <c r="AC423" s="22"/>
      <c r="AD423" s="34">
        <v>4.51</v>
      </c>
      <c r="AE423" s="34">
        <v>0.63</v>
      </c>
      <c r="AF423" s="34"/>
      <c r="AG423" s="47">
        <f t="shared" si="353"/>
        <v>0.40229999999999999</v>
      </c>
      <c r="AH423" s="47">
        <f t="shared" si="347"/>
        <v>0.28305000000000002</v>
      </c>
      <c r="AI423" s="47">
        <f t="shared" si="348"/>
        <v>0.20879999999999999</v>
      </c>
      <c r="AJ423" s="47">
        <f t="shared" si="356"/>
        <v>0.13275000000000001</v>
      </c>
      <c r="AK423" s="47">
        <f t="shared" si="354"/>
        <v>0.69750000000000001</v>
      </c>
      <c r="AL423" s="47">
        <f t="shared" si="390"/>
        <v>0.39857142857142863</v>
      </c>
      <c r="AM423" s="47">
        <f t="shared" si="397"/>
        <v>0</v>
      </c>
      <c r="AN423" s="47">
        <f t="shared" si="397"/>
        <v>0</v>
      </c>
      <c r="AO423" s="47">
        <f t="shared" si="397"/>
        <v>20.294999999999998</v>
      </c>
      <c r="AP423" s="47">
        <f t="shared" si="357"/>
        <v>2.0700000000000003</v>
      </c>
      <c r="AQ423" s="47">
        <f t="shared" si="358"/>
        <v>1.9350000000000001</v>
      </c>
      <c r="AR423" s="47">
        <f t="shared" si="359"/>
        <v>0</v>
      </c>
      <c r="AS423" s="47">
        <f t="shared" si="360"/>
        <v>0</v>
      </c>
      <c r="AT423" s="47">
        <f t="shared" si="361"/>
        <v>0.41804999999999992</v>
      </c>
      <c r="AU423" s="47">
        <f t="shared" si="362"/>
        <v>2.88</v>
      </c>
      <c r="AV423" s="47">
        <f t="shared" si="363"/>
        <v>9.5849999999999991</v>
      </c>
      <c r="AW423" s="47">
        <f t="shared" si="364"/>
        <v>5.625</v>
      </c>
      <c r="AX423" s="47">
        <f t="shared" si="365"/>
        <v>0</v>
      </c>
      <c r="AY423" s="47">
        <f t="shared" si="366"/>
        <v>2.6999999999999997</v>
      </c>
      <c r="AZ423" s="47">
        <f t="shared" si="367"/>
        <v>0</v>
      </c>
      <c r="BA423" s="47">
        <f t="shared" si="368"/>
        <v>0</v>
      </c>
      <c r="BB423" s="47">
        <f t="shared" si="369"/>
        <v>0</v>
      </c>
      <c r="BC423" s="47">
        <f t="shared" si="370"/>
        <v>0.94499999999999995</v>
      </c>
      <c r="BD423" s="47">
        <f t="shared" si="371"/>
        <v>0</v>
      </c>
      <c r="BE423" s="47">
        <f t="shared" si="372"/>
        <v>10.26</v>
      </c>
      <c r="BF423" s="47">
        <f t="shared" si="373"/>
        <v>0.32624999999999998</v>
      </c>
      <c r="BG423" s="47">
        <f t="shared" si="374"/>
        <v>0</v>
      </c>
      <c r="BH423" s="47">
        <f t="shared" si="375"/>
        <v>0.45</v>
      </c>
      <c r="BI423" s="47">
        <v>0</v>
      </c>
      <c r="BJ423" s="47">
        <f t="shared" si="376"/>
        <v>2.835</v>
      </c>
      <c r="BK423" s="22"/>
      <c r="BL423" s="47">
        <f t="shared" si="355"/>
        <v>0.69750000000000001</v>
      </c>
      <c r="BM423" s="47">
        <f t="shared" si="396"/>
        <v>0.41804999999999992</v>
      </c>
      <c r="BN423" s="47">
        <f t="shared" si="349"/>
        <v>2.0700000000000003</v>
      </c>
      <c r="BO423" s="47">
        <v>3.3</v>
      </c>
      <c r="BP423" s="47">
        <f t="shared" si="392"/>
        <v>2.6999999999999997</v>
      </c>
      <c r="BQ423" s="47">
        <v>0.2</v>
      </c>
      <c r="BR423" s="47">
        <v>0.4</v>
      </c>
      <c r="BS423" s="47">
        <f>AW423</f>
        <v>5.625</v>
      </c>
      <c r="BT423" s="47">
        <f t="shared" si="384"/>
        <v>0</v>
      </c>
      <c r="BU423" s="47">
        <f t="shared" si="346"/>
        <v>9.5849999999999991</v>
      </c>
      <c r="BV423" s="47">
        <f t="shared" si="395"/>
        <v>0.45</v>
      </c>
      <c r="BW423" s="47">
        <f t="shared" si="385"/>
        <v>0.94499999999999995</v>
      </c>
      <c r="BX423" s="47">
        <f t="shared" si="393"/>
        <v>2.88</v>
      </c>
      <c r="BY423" s="47">
        <f t="shared" si="377"/>
        <v>20.294999999999998</v>
      </c>
      <c r="BZ423" s="47">
        <f t="shared" si="398"/>
        <v>2.835</v>
      </c>
      <c r="CA423" s="47">
        <v>6.1</v>
      </c>
      <c r="CB423" s="47">
        <f t="shared" si="378"/>
        <v>5.625</v>
      </c>
      <c r="CC423" s="47">
        <v>7.4999999999999997E-3</v>
      </c>
      <c r="CD423" s="47">
        <f t="shared" si="382"/>
        <v>0</v>
      </c>
      <c r="CE423" s="47">
        <f t="shared" si="382"/>
        <v>1.026E-2</v>
      </c>
      <c r="CF423" s="47">
        <f t="shared" si="379"/>
        <v>0.32624999999999998</v>
      </c>
      <c r="CG423" s="47">
        <f t="shared" si="343"/>
        <v>3.0718562874251498</v>
      </c>
      <c r="CH423" s="47">
        <f t="shared" si="380"/>
        <v>0.84899252886574605</v>
      </c>
      <c r="CI423" s="47">
        <v>0.6</v>
      </c>
      <c r="CJ423" s="46"/>
      <c r="CK423" s="47">
        <f t="shared" si="387"/>
        <v>0.94845034593635624</v>
      </c>
      <c r="CL423" s="46"/>
      <c r="CM423" s="46">
        <f t="shared" si="388"/>
        <v>0.2107667435414125</v>
      </c>
      <c r="CN423" s="22"/>
    </row>
    <row r="424" spans="1:92">
      <c r="A424" s="42">
        <v>1728</v>
      </c>
      <c r="B424" s="22"/>
      <c r="C424" s="34">
        <v>7.22</v>
      </c>
      <c r="D424" s="34">
        <v>14.33</v>
      </c>
      <c r="E424" s="47">
        <f t="shared" si="389"/>
        <v>8.1885714285714286</v>
      </c>
      <c r="F424" s="34">
        <v>4.82</v>
      </c>
      <c r="G424" s="34">
        <v>4.13</v>
      </c>
      <c r="H424" s="34">
        <v>2.95</v>
      </c>
      <c r="I424" s="34">
        <v>0.46</v>
      </c>
      <c r="J424" s="34">
        <v>0.43</v>
      </c>
      <c r="K424" s="22"/>
      <c r="L424" s="22"/>
      <c r="M424" s="34">
        <v>7.4</v>
      </c>
      <c r="N424" s="34">
        <v>0.64</v>
      </c>
      <c r="O424" s="34">
        <v>2.13</v>
      </c>
      <c r="P424" s="34">
        <v>1.2</v>
      </c>
      <c r="Q424" s="22"/>
      <c r="R424" s="22"/>
      <c r="S424" s="22"/>
      <c r="T424" s="22"/>
      <c r="U424" s="22"/>
      <c r="V424" s="34">
        <v>0.21</v>
      </c>
      <c r="W424" s="22"/>
      <c r="X424" s="34">
        <v>2.2799999999999998</v>
      </c>
      <c r="Y424" s="34">
        <v>7.25</v>
      </c>
      <c r="Z424" s="34">
        <v>0.16</v>
      </c>
      <c r="AA424" s="34">
        <v>0.1</v>
      </c>
      <c r="AB424" s="22"/>
      <c r="AC424" s="22"/>
      <c r="AD424" s="34">
        <v>4.51</v>
      </c>
      <c r="AE424" s="34">
        <v>0.63</v>
      </c>
      <c r="AF424" s="34"/>
      <c r="AG424" s="47">
        <f t="shared" si="353"/>
        <v>0.32490000000000002</v>
      </c>
      <c r="AH424" s="47">
        <f t="shared" si="347"/>
        <v>0.21690000000000001</v>
      </c>
      <c r="AI424" s="47">
        <f t="shared" si="348"/>
        <v>0.18585000000000002</v>
      </c>
      <c r="AJ424" s="47">
        <f t="shared" si="356"/>
        <v>0.13275000000000001</v>
      </c>
      <c r="AK424" s="47">
        <f t="shared" si="354"/>
        <v>0.64485000000000003</v>
      </c>
      <c r="AL424" s="47">
        <f t="shared" si="390"/>
        <v>0.36848571428571431</v>
      </c>
      <c r="AM424" s="47">
        <f t="shared" si="397"/>
        <v>0</v>
      </c>
      <c r="AN424" s="47">
        <f t="shared" si="397"/>
        <v>0</v>
      </c>
      <c r="AO424" s="47">
        <f t="shared" si="397"/>
        <v>20.294999999999998</v>
      </c>
      <c r="AP424" s="47">
        <f t="shared" si="357"/>
        <v>2.0700000000000003</v>
      </c>
      <c r="AQ424" s="47">
        <f t="shared" si="358"/>
        <v>1.9350000000000001</v>
      </c>
      <c r="AR424" s="47">
        <f t="shared" si="359"/>
        <v>0</v>
      </c>
      <c r="AS424" s="47">
        <f t="shared" si="360"/>
        <v>0</v>
      </c>
      <c r="AT424" s="47">
        <f t="shared" si="361"/>
        <v>0.33300000000000002</v>
      </c>
      <c r="AU424" s="47">
        <f t="shared" si="362"/>
        <v>2.88</v>
      </c>
      <c r="AV424" s="47">
        <f t="shared" si="363"/>
        <v>9.5849999999999991</v>
      </c>
      <c r="AW424" s="47">
        <f t="shared" si="364"/>
        <v>5.625</v>
      </c>
      <c r="AX424" s="47">
        <f t="shared" si="365"/>
        <v>0</v>
      </c>
      <c r="AY424" s="47">
        <f t="shared" si="366"/>
        <v>2.6999999999999997</v>
      </c>
      <c r="AZ424" s="47">
        <f t="shared" si="367"/>
        <v>0</v>
      </c>
      <c r="BA424" s="47">
        <f t="shared" si="368"/>
        <v>0</v>
      </c>
      <c r="BB424" s="47">
        <f t="shared" si="369"/>
        <v>0</v>
      </c>
      <c r="BC424" s="47">
        <f t="shared" si="370"/>
        <v>0.94499999999999995</v>
      </c>
      <c r="BD424" s="47">
        <f t="shared" si="371"/>
        <v>0</v>
      </c>
      <c r="BE424" s="47">
        <f t="shared" si="372"/>
        <v>10.26</v>
      </c>
      <c r="BF424" s="47">
        <f t="shared" si="373"/>
        <v>0.32624999999999998</v>
      </c>
      <c r="BG424" s="47">
        <f t="shared" si="374"/>
        <v>7.1999999999999998E-3</v>
      </c>
      <c r="BH424" s="47">
        <f t="shared" si="375"/>
        <v>0.45</v>
      </c>
      <c r="BI424" s="47">
        <v>0</v>
      </c>
      <c r="BJ424" s="47">
        <f t="shared" si="376"/>
        <v>2.835</v>
      </c>
      <c r="BK424" s="22"/>
      <c r="BL424" s="47">
        <f t="shared" si="355"/>
        <v>0.64485000000000003</v>
      </c>
      <c r="BM424" s="47">
        <f t="shared" si="396"/>
        <v>0.33300000000000002</v>
      </c>
      <c r="BN424" s="47">
        <f t="shared" si="349"/>
        <v>2.0700000000000003</v>
      </c>
      <c r="BO424" s="47">
        <v>3.3</v>
      </c>
      <c r="BP424" s="47">
        <f t="shared" si="392"/>
        <v>2.6999999999999997</v>
      </c>
      <c r="BQ424" s="47">
        <v>0.2</v>
      </c>
      <c r="BR424" s="47">
        <v>0.4</v>
      </c>
      <c r="BS424" s="47">
        <f>AW424</f>
        <v>5.625</v>
      </c>
      <c r="BT424" s="47">
        <f t="shared" si="384"/>
        <v>0</v>
      </c>
      <c r="BU424" s="47">
        <f t="shared" si="346"/>
        <v>9.5849999999999991</v>
      </c>
      <c r="BV424" s="47">
        <f t="shared" si="395"/>
        <v>0.45</v>
      </c>
      <c r="BW424" s="47">
        <f t="shared" si="385"/>
        <v>0.94499999999999995</v>
      </c>
      <c r="BX424" s="47">
        <f t="shared" si="393"/>
        <v>2.88</v>
      </c>
      <c r="BY424" s="47">
        <f t="shared" si="377"/>
        <v>20.294999999999998</v>
      </c>
      <c r="BZ424" s="47">
        <f t="shared" si="398"/>
        <v>2.835</v>
      </c>
      <c r="CA424" s="47">
        <v>6.1</v>
      </c>
      <c r="CB424" s="47">
        <f t="shared" si="378"/>
        <v>5.625</v>
      </c>
      <c r="CC424" s="47">
        <f>BG424</f>
        <v>7.1999999999999998E-3</v>
      </c>
      <c r="CD424" s="47">
        <f t="shared" si="382"/>
        <v>0</v>
      </c>
      <c r="CE424" s="47">
        <f t="shared" si="382"/>
        <v>1.026E-2</v>
      </c>
      <c r="CF424" s="47">
        <f t="shared" si="379"/>
        <v>0.32624999999999998</v>
      </c>
      <c r="CG424" s="47">
        <f t="shared" si="343"/>
        <v>3.0718562874251498</v>
      </c>
      <c r="CH424" s="47">
        <f t="shared" si="380"/>
        <v>0.81503282771111618</v>
      </c>
      <c r="CI424" s="47">
        <v>0.6</v>
      </c>
      <c r="CJ424" s="46"/>
      <c r="CK424" s="47">
        <f t="shared" si="387"/>
        <v>0.9146953651305042</v>
      </c>
      <c r="CL424" s="46"/>
      <c r="CM424" s="46">
        <f t="shared" si="388"/>
        <v>0.20326563669566761</v>
      </c>
      <c r="CN424" s="22"/>
    </row>
    <row r="425" spans="1:92">
      <c r="A425" s="42">
        <v>1729</v>
      </c>
      <c r="B425" s="22"/>
      <c r="C425" s="34">
        <v>7.05</v>
      </c>
      <c r="D425" s="34">
        <v>14.33</v>
      </c>
      <c r="E425" s="47">
        <f t="shared" si="389"/>
        <v>8.1885714285714286</v>
      </c>
      <c r="F425" s="34">
        <v>4.47</v>
      </c>
      <c r="G425" s="34">
        <v>4.13</v>
      </c>
      <c r="H425" s="34">
        <v>3.25</v>
      </c>
      <c r="I425" s="34">
        <v>0.46</v>
      </c>
      <c r="J425" s="34">
        <v>0.43</v>
      </c>
      <c r="K425" s="22"/>
      <c r="L425" s="22"/>
      <c r="M425" s="34">
        <v>8.77</v>
      </c>
      <c r="N425" s="34">
        <v>0.64</v>
      </c>
      <c r="O425" s="34">
        <v>2.13</v>
      </c>
      <c r="P425" s="34">
        <v>1.2</v>
      </c>
      <c r="Q425" s="22"/>
      <c r="R425" s="22"/>
      <c r="S425" s="22"/>
      <c r="T425" s="22"/>
      <c r="U425" s="22"/>
      <c r="V425" s="34">
        <v>0.21</v>
      </c>
      <c r="W425" s="22"/>
      <c r="X425" s="34">
        <v>2.09</v>
      </c>
      <c r="Y425" s="34">
        <v>4.8</v>
      </c>
      <c r="Z425" s="34">
        <v>0.21</v>
      </c>
      <c r="AA425" s="34">
        <v>0.1</v>
      </c>
      <c r="AB425" s="22"/>
      <c r="AC425" s="22"/>
      <c r="AD425" s="34">
        <v>4.51</v>
      </c>
      <c r="AE425" s="34">
        <v>0.63</v>
      </c>
      <c r="AF425" s="34"/>
      <c r="AG425" s="47">
        <f t="shared" si="353"/>
        <v>0.31724999999999998</v>
      </c>
      <c r="AH425" s="47">
        <f t="shared" si="347"/>
        <v>0.20115</v>
      </c>
      <c r="AI425" s="47">
        <f t="shared" si="348"/>
        <v>0.18585000000000002</v>
      </c>
      <c r="AJ425" s="47">
        <f t="shared" si="356"/>
        <v>0.14624999999999999</v>
      </c>
      <c r="AK425" s="47">
        <f t="shared" si="354"/>
        <v>0.64485000000000003</v>
      </c>
      <c r="AL425" s="47">
        <f t="shared" si="390"/>
        <v>0.36848571428571431</v>
      </c>
      <c r="AM425" s="47">
        <f t="shared" si="397"/>
        <v>0</v>
      </c>
      <c r="AN425" s="47">
        <f t="shared" si="397"/>
        <v>0</v>
      </c>
      <c r="AO425" s="47">
        <f t="shared" si="397"/>
        <v>20.294999999999998</v>
      </c>
      <c r="AP425" s="47">
        <f t="shared" si="357"/>
        <v>2.0700000000000003</v>
      </c>
      <c r="AQ425" s="47">
        <f t="shared" si="358"/>
        <v>1.9350000000000001</v>
      </c>
      <c r="AR425" s="47">
        <f t="shared" si="359"/>
        <v>0</v>
      </c>
      <c r="AS425" s="47">
        <f t="shared" si="360"/>
        <v>0</v>
      </c>
      <c r="AT425" s="47">
        <f t="shared" si="361"/>
        <v>0.39464999999999995</v>
      </c>
      <c r="AU425" s="47">
        <f t="shared" si="362"/>
        <v>2.88</v>
      </c>
      <c r="AV425" s="47">
        <f t="shared" si="363"/>
        <v>9.5849999999999991</v>
      </c>
      <c r="AW425" s="47">
        <f t="shared" si="364"/>
        <v>5.625</v>
      </c>
      <c r="AX425" s="47">
        <f t="shared" si="365"/>
        <v>0</v>
      </c>
      <c r="AY425" s="47">
        <f t="shared" si="366"/>
        <v>2.6999999999999997</v>
      </c>
      <c r="AZ425" s="47">
        <f t="shared" si="367"/>
        <v>0</v>
      </c>
      <c r="BA425" s="47">
        <f t="shared" si="368"/>
        <v>0</v>
      </c>
      <c r="BB425" s="47">
        <f t="shared" si="369"/>
        <v>0</v>
      </c>
      <c r="BC425" s="47">
        <f t="shared" si="370"/>
        <v>0.94499999999999995</v>
      </c>
      <c r="BD425" s="47">
        <f t="shared" si="371"/>
        <v>0</v>
      </c>
      <c r="BE425" s="47">
        <f t="shared" si="372"/>
        <v>9.4049999999999994</v>
      </c>
      <c r="BF425" s="47">
        <f t="shared" si="373"/>
        <v>0.21599999999999997</v>
      </c>
      <c r="BG425" s="47">
        <f t="shared" si="374"/>
        <v>9.4500000000000001E-3</v>
      </c>
      <c r="BH425" s="47">
        <f t="shared" si="375"/>
        <v>0.45</v>
      </c>
      <c r="BI425" s="47">
        <v>6.625766871165645</v>
      </c>
      <c r="BJ425" s="47">
        <f t="shared" si="376"/>
        <v>2.835</v>
      </c>
      <c r="BK425" s="22"/>
      <c r="BL425" s="47">
        <f t="shared" si="355"/>
        <v>0.64485000000000003</v>
      </c>
      <c r="BM425" s="47">
        <f t="shared" si="396"/>
        <v>0.39464999999999995</v>
      </c>
      <c r="BN425" s="47">
        <f t="shared" si="349"/>
        <v>2.0700000000000003</v>
      </c>
      <c r="BO425" s="47">
        <v>3.3</v>
      </c>
      <c r="BP425" s="47">
        <f t="shared" si="392"/>
        <v>2.6999999999999997</v>
      </c>
      <c r="BQ425" s="47">
        <v>0.19</v>
      </c>
      <c r="BR425" s="47">
        <v>0.4</v>
      </c>
      <c r="BS425" s="47">
        <f>AW425</f>
        <v>5.625</v>
      </c>
      <c r="BT425" s="47">
        <f t="shared" si="384"/>
        <v>0</v>
      </c>
      <c r="BU425" s="47">
        <f t="shared" si="346"/>
        <v>9.5849999999999991</v>
      </c>
      <c r="BV425" s="47">
        <f t="shared" si="395"/>
        <v>0.45</v>
      </c>
      <c r="BW425" s="47">
        <f t="shared" si="385"/>
        <v>0.94499999999999995</v>
      </c>
      <c r="BX425" s="47">
        <f t="shared" si="393"/>
        <v>2.88</v>
      </c>
      <c r="BY425" s="47">
        <f t="shared" si="377"/>
        <v>20.294999999999998</v>
      </c>
      <c r="BZ425" s="47">
        <f t="shared" si="398"/>
        <v>2.835</v>
      </c>
      <c r="CA425" s="47">
        <f t="shared" ref="CA425:CA487" si="399">BI425</f>
        <v>6.625766871165645</v>
      </c>
      <c r="CB425" s="47">
        <f t="shared" si="378"/>
        <v>5.625</v>
      </c>
      <c r="CC425" s="47">
        <f>BG425</f>
        <v>9.4500000000000001E-3</v>
      </c>
      <c r="CD425" s="47">
        <f t="shared" si="382"/>
        <v>0</v>
      </c>
      <c r="CE425" s="47">
        <f t="shared" si="382"/>
        <v>9.4050000000000002E-3</v>
      </c>
      <c r="CF425" s="47">
        <f t="shared" si="379"/>
        <v>0.21599999999999997</v>
      </c>
      <c r="CG425" s="47">
        <f t="shared" si="343"/>
        <v>2.8158682634730536</v>
      </c>
      <c r="CH425" s="47">
        <f t="shared" si="380"/>
        <v>1.06973058637084</v>
      </c>
      <c r="CI425" s="47">
        <v>0.6</v>
      </c>
      <c r="CJ425" s="46"/>
      <c r="CK425" s="47">
        <f t="shared" si="387"/>
        <v>0.92137857064778961</v>
      </c>
      <c r="CL425" s="46"/>
      <c r="CM425" s="46">
        <f t="shared" si="388"/>
        <v>0.20475079347728659</v>
      </c>
      <c r="CN425" s="22"/>
    </row>
    <row r="426" spans="1:92">
      <c r="A426" s="42">
        <v>1730</v>
      </c>
      <c r="B426" s="22"/>
      <c r="C426" s="34">
        <v>6.88</v>
      </c>
      <c r="D426" s="34">
        <v>13.4</v>
      </c>
      <c r="E426" s="47">
        <f t="shared" si="389"/>
        <v>7.6571428571428575</v>
      </c>
      <c r="F426" s="34">
        <v>4.6399999999999997</v>
      </c>
      <c r="G426" s="34">
        <v>3.78</v>
      </c>
      <c r="H426" s="34">
        <v>2.95</v>
      </c>
      <c r="I426" s="34">
        <v>0.46</v>
      </c>
      <c r="J426" s="34">
        <v>0.43</v>
      </c>
      <c r="K426" s="34">
        <v>0.1</v>
      </c>
      <c r="L426" s="22"/>
      <c r="M426" s="34">
        <v>6.88</v>
      </c>
      <c r="N426" s="34">
        <v>0.64</v>
      </c>
      <c r="O426" s="34">
        <v>2.13</v>
      </c>
      <c r="P426" s="22"/>
      <c r="Q426" s="34">
        <v>0.64</v>
      </c>
      <c r="R426" s="22"/>
      <c r="S426" s="22"/>
      <c r="T426" s="22"/>
      <c r="U426" s="34">
        <v>0.73</v>
      </c>
      <c r="V426" s="34">
        <v>0.21</v>
      </c>
      <c r="W426" s="22"/>
      <c r="X426" s="34">
        <v>2.92</v>
      </c>
      <c r="Y426" s="34">
        <v>8.25</v>
      </c>
      <c r="Z426" s="22"/>
      <c r="AA426" s="34">
        <v>0.1</v>
      </c>
      <c r="AB426" s="22"/>
      <c r="AC426" s="22"/>
      <c r="AD426" s="34">
        <v>4.51</v>
      </c>
      <c r="AE426" s="34">
        <v>0.63</v>
      </c>
      <c r="AF426" s="34"/>
      <c r="AG426" s="47">
        <f t="shared" si="353"/>
        <v>0.30959999999999999</v>
      </c>
      <c r="AH426" s="47">
        <f t="shared" si="347"/>
        <v>0.20879999999999999</v>
      </c>
      <c r="AI426" s="47">
        <f t="shared" si="348"/>
        <v>0.17009999999999997</v>
      </c>
      <c r="AJ426" s="47">
        <f t="shared" si="356"/>
        <v>0.13275000000000001</v>
      </c>
      <c r="AK426" s="47">
        <f t="shared" si="354"/>
        <v>0.60300000000000009</v>
      </c>
      <c r="AL426" s="47">
        <f t="shared" si="390"/>
        <v>0.34457142857142853</v>
      </c>
      <c r="AM426" s="47">
        <f t="shared" si="397"/>
        <v>0</v>
      </c>
      <c r="AN426" s="47">
        <f t="shared" si="397"/>
        <v>0</v>
      </c>
      <c r="AO426" s="47">
        <f t="shared" si="397"/>
        <v>20.294999999999998</v>
      </c>
      <c r="AP426" s="47">
        <f t="shared" si="357"/>
        <v>2.0700000000000003</v>
      </c>
      <c r="AQ426" s="47">
        <f t="shared" si="358"/>
        <v>1.9350000000000001</v>
      </c>
      <c r="AR426" s="47">
        <f t="shared" si="359"/>
        <v>0.45</v>
      </c>
      <c r="AS426" s="47">
        <f t="shared" si="360"/>
        <v>0</v>
      </c>
      <c r="AT426" s="47">
        <f t="shared" si="361"/>
        <v>0.30959999999999999</v>
      </c>
      <c r="AU426" s="47">
        <f t="shared" si="362"/>
        <v>2.88</v>
      </c>
      <c r="AV426" s="47">
        <f t="shared" si="363"/>
        <v>9.5849999999999991</v>
      </c>
      <c r="AW426" s="47">
        <f t="shared" si="364"/>
        <v>0</v>
      </c>
      <c r="AX426" s="47">
        <f t="shared" si="365"/>
        <v>2.88</v>
      </c>
      <c r="AY426" s="47">
        <f t="shared" si="366"/>
        <v>2.6999999999999997</v>
      </c>
      <c r="AZ426" s="47">
        <f t="shared" si="367"/>
        <v>0</v>
      </c>
      <c r="BA426" s="47">
        <f t="shared" si="368"/>
        <v>0</v>
      </c>
      <c r="BB426" s="47">
        <f t="shared" si="369"/>
        <v>3.2850000000000001</v>
      </c>
      <c r="BC426" s="47">
        <f t="shared" si="370"/>
        <v>0.94499999999999995</v>
      </c>
      <c r="BD426" s="47">
        <f t="shared" si="371"/>
        <v>0</v>
      </c>
      <c r="BE426" s="47">
        <f t="shared" si="372"/>
        <v>13.14</v>
      </c>
      <c r="BF426" s="47">
        <f t="shared" si="373"/>
        <v>0.37125000000000002</v>
      </c>
      <c r="BG426" s="47">
        <f t="shared" si="374"/>
        <v>0</v>
      </c>
      <c r="BH426" s="47">
        <f t="shared" si="375"/>
        <v>0.45</v>
      </c>
      <c r="BI426" s="47">
        <v>6.625766871165645</v>
      </c>
      <c r="BJ426" s="47">
        <f t="shared" si="376"/>
        <v>2.835</v>
      </c>
      <c r="BK426" s="22"/>
      <c r="BL426" s="47">
        <f t="shared" si="355"/>
        <v>0.60300000000000009</v>
      </c>
      <c r="BM426" s="47">
        <f t="shared" si="396"/>
        <v>0.30959999999999999</v>
      </c>
      <c r="BN426" s="47">
        <f t="shared" si="349"/>
        <v>2.0700000000000003</v>
      </c>
      <c r="BO426" s="47">
        <f>BB426</f>
        <v>3.2850000000000001</v>
      </c>
      <c r="BP426" s="47">
        <f t="shared" si="392"/>
        <v>2.6999999999999997</v>
      </c>
      <c r="BQ426" s="47">
        <v>0.19</v>
      </c>
      <c r="BR426" s="47">
        <f>AR426</f>
        <v>0.45</v>
      </c>
      <c r="BS426" s="47">
        <v>5.625</v>
      </c>
      <c r="BT426" s="47">
        <f t="shared" si="384"/>
        <v>0</v>
      </c>
      <c r="BU426" s="47">
        <f t="shared" si="346"/>
        <v>9.5849999999999991</v>
      </c>
      <c r="BV426" s="47">
        <f t="shared" si="395"/>
        <v>0.45</v>
      </c>
      <c r="BW426" s="47">
        <f t="shared" si="385"/>
        <v>0.94499999999999995</v>
      </c>
      <c r="BX426" s="47">
        <f t="shared" si="393"/>
        <v>2.88</v>
      </c>
      <c r="BY426" s="47">
        <f t="shared" si="377"/>
        <v>20.294999999999998</v>
      </c>
      <c r="BZ426" s="47">
        <f t="shared" si="398"/>
        <v>2.835</v>
      </c>
      <c r="CA426" s="47">
        <f t="shared" si="399"/>
        <v>6.625766871165645</v>
      </c>
      <c r="CB426" s="47">
        <f t="shared" si="378"/>
        <v>5.625</v>
      </c>
      <c r="CC426" s="47">
        <v>8.9999999999999993E-3</v>
      </c>
      <c r="CD426" s="47">
        <f t="shared" ref="CD426:CE457" si="400">BD426/1000</f>
        <v>0</v>
      </c>
      <c r="CE426" s="47">
        <f t="shared" si="400"/>
        <v>1.3140000000000001E-2</v>
      </c>
      <c r="CF426" s="47">
        <f t="shared" si="379"/>
        <v>0.37125000000000002</v>
      </c>
      <c r="CG426" s="47">
        <f t="shared" si="343"/>
        <v>3.9341317365269464</v>
      </c>
      <c r="CH426" s="47">
        <f t="shared" si="380"/>
        <v>1.0187910346388953</v>
      </c>
      <c r="CI426" s="47">
        <v>0.6</v>
      </c>
      <c r="CJ426" s="46"/>
      <c r="CK426" s="47">
        <f t="shared" si="387"/>
        <v>0.90564947450467892</v>
      </c>
      <c r="CL426" s="46"/>
      <c r="CM426" s="46">
        <f t="shared" si="388"/>
        <v>0.20125543877881755</v>
      </c>
      <c r="CN426" s="22"/>
    </row>
    <row r="427" spans="1:92">
      <c r="A427" s="42">
        <v>1731</v>
      </c>
      <c r="B427" s="22"/>
      <c r="C427" s="34">
        <v>8.94</v>
      </c>
      <c r="D427" s="34">
        <v>15.5</v>
      </c>
      <c r="E427" s="47">
        <f t="shared" si="389"/>
        <v>8.8571428571428577</v>
      </c>
      <c r="F427" s="34">
        <v>5.68</v>
      </c>
      <c r="G427" s="34">
        <v>4.3</v>
      </c>
      <c r="H427" s="34">
        <v>3.25</v>
      </c>
      <c r="I427" s="34">
        <v>0.46</v>
      </c>
      <c r="J427" s="34">
        <v>0.43</v>
      </c>
      <c r="K427" s="34">
        <v>0.1</v>
      </c>
      <c r="L427" s="22"/>
      <c r="M427" s="34">
        <v>8.08</v>
      </c>
      <c r="N427" s="34">
        <v>0.64</v>
      </c>
      <c r="O427" s="34">
        <v>2.13</v>
      </c>
      <c r="P427" s="34">
        <v>1.2</v>
      </c>
      <c r="Q427" s="34">
        <v>0.68</v>
      </c>
      <c r="R427" s="34">
        <v>0.45</v>
      </c>
      <c r="S427" s="22"/>
      <c r="T427" s="22"/>
      <c r="U427" s="34">
        <v>0.7</v>
      </c>
      <c r="V427" s="34">
        <v>0.21</v>
      </c>
      <c r="W427" s="22"/>
      <c r="X427" s="34">
        <v>2.92</v>
      </c>
      <c r="Y427" s="34">
        <v>8.25</v>
      </c>
      <c r="Z427" s="34">
        <v>0.2</v>
      </c>
      <c r="AA427" s="34">
        <v>0.1</v>
      </c>
      <c r="AB427" s="22"/>
      <c r="AC427" s="22"/>
      <c r="AD427" s="34">
        <v>4.51</v>
      </c>
      <c r="AE427" s="34">
        <v>0.63</v>
      </c>
      <c r="AF427" s="34"/>
      <c r="AG427" s="47">
        <f t="shared" si="353"/>
        <v>0.40229999999999999</v>
      </c>
      <c r="AH427" s="47">
        <f t="shared" si="347"/>
        <v>0.25559999999999999</v>
      </c>
      <c r="AI427" s="47">
        <f t="shared" si="348"/>
        <v>0.19349999999999998</v>
      </c>
      <c r="AJ427" s="47">
        <f t="shared" si="356"/>
        <v>0.14624999999999999</v>
      </c>
      <c r="AK427" s="47">
        <f t="shared" si="354"/>
        <v>0.69750000000000001</v>
      </c>
      <c r="AL427" s="47">
        <f t="shared" si="390"/>
        <v>0.39857142857142863</v>
      </c>
      <c r="AM427" s="47">
        <f t="shared" si="397"/>
        <v>0</v>
      </c>
      <c r="AN427" s="47">
        <f t="shared" si="397"/>
        <v>0</v>
      </c>
      <c r="AO427" s="47">
        <f t="shared" si="397"/>
        <v>20.294999999999998</v>
      </c>
      <c r="AP427" s="47">
        <f t="shared" si="357"/>
        <v>2.0700000000000003</v>
      </c>
      <c r="AQ427" s="47">
        <f t="shared" si="358"/>
        <v>1.9350000000000001</v>
      </c>
      <c r="AR427" s="47">
        <f t="shared" si="359"/>
        <v>0.45</v>
      </c>
      <c r="AS427" s="47">
        <f t="shared" si="360"/>
        <v>0</v>
      </c>
      <c r="AT427" s="47">
        <f t="shared" si="361"/>
        <v>0.36359999999999998</v>
      </c>
      <c r="AU427" s="47">
        <f t="shared" si="362"/>
        <v>2.88</v>
      </c>
      <c r="AV427" s="47">
        <f t="shared" si="363"/>
        <v>9.5849999999999991</v>
      </c>
      <c r="AW427" s="47">
        <f t="shared" si="364"/>
        <v>5.625</v>
      </c>
      <c r="AX427" s="47">
        <f t="shared" si="365"/>
        <v>3.06</v>
      </c>
      <c r="AY427" s="47">
        <f t="shared" si="366"/>
        <v>2.6999999999999997</v>
      </c>
      <c r="AZ427" s="47">
        <f t="shared" si="367"/>
        <v>0</v>
      </c>
      <c r="BA427" s="47">
        <f t="shared" si="368"/>
        <v>0</v>
      </c>
      <c r="BB427" s="47">
        <f t="shared" si="369"/>
        <v>3.15</v>
      </c>
      <c r="BC427" s="47">
        <f t="shared" si="370"/>
        <v>0.94499999999999995</v>
      </c>
      <c r="BD427" s="47">
        <f t="shared" si="371"/>
        <v>0</v>
      </c>
      <c r="BE427" s="47">
        <f t="shared" si="372"/>
        <v>13.14</v>
      </c>
      <c r="BF427" s="47">
        <f t="shared" si="373"/>
        <v>0.37125000000000002</v>
      </c>
      <c r="BG427" s="47">
        <f t="shared" si="374"/>
        <v>9.0000000000000011E-3</v>
      </c>
      <c r="BH427" s="47">
        <f t="shared" si="375"/>
        <v>0.45</v>
      </c>
      <c r="BI427" s="47">
        <v>6.625766871165645</v>
      </c>
      <c r="BJ427" s="47">
        <f t="shared" si="376"/>
        <v>2.835</v>
      </c>
      <c r="BK427" s="22"/>
      <c r="BL427" s="47">
        <f t="shared" si="355"/>
        <v>0.69750000000000001</v>
      </c>
      <c r="BM427" s="47">
        <f t="shared" si="396"/>
        <v>0.36359999999999998</v>
      </c>
      <c r="BN427" s="47">
        <f t="shared" si="349"/>
        <v>2.0700000000000003</v>
      </c>
      <c r="BO427" s="47">
        <f>BB427</f>
        <v>3.15</v>
      </c>
      <c r="BP427" s="47">
        <f t="shared" si="392"/>
        <v>2.6999999999999997</v>
      </c>
      <c r="BQ427" s="47">
        <v>0.19</v>
      </c>
      <c r="BR427" s="47">
        <f>AR427</f>
        <v>0.45</v>
      </c>
      <c r="BS427" s="47">
        <f>AW427</f>
        <v>5.625</v>
      </c>
      <c r="BT427" s="47">
        <f t="shared" si="384"/>
        <v>0</v>
      </c>
      <c r="BU427" s="47">
        <f t="shared" si="346"/>
        <v>9.5849999999999991</v>
      </c>
      <c r="BV427" s="47">
        <f t="shared" si="395"/>
        <v>0.45</v>
      </c>
      <c r="BW427" s="47">
        <f t="shared" si="385"/>
        <v>0.94499999999999995</v>
      </c>
      <c r="BX427" s="47">
        <f t="shared" si="393"/>
        <v>2.88</v>
      </c>
      <c r="BY427" s="47">
        <f t="shared" si="377"/>
        <v>20.294999999999998</v>
      </c>
      <c r="BZ427" s="47">
        <f t="shared" si="398"/>
        <v>2.835</v>
      </c>
      <c r="CA427" s="47">
        <f t="shared" si="399"/>
        <v>6.625766871165645</v>
      </c>
      <c r="CB427" s="47">
        <f t="shared" si="378"/>
        <v>5.625</v>
      </c>
      <c r="CC427" s="47">
        <f>BG427</f>
        <v>9.0000000000000011E-3</v>
      </c>
      <c r="CD427" s="47">
        <f t="shared" si="400"/>
        <v>0</v>
      </c>
      <c r="CE427" s="47">
        <f t="shared" si="400"/>
        <v>1.3140000000000001E-2</v>
      </c>
      <c r="CF427" s="47">
        <f t="shared" si="379"/>
        <v>0.37125000000000002</v>
      </c>
      <c r="CG427" s="47">
        <f t="shared" si="343"/>
        <v>3.9341317365269464</v>
      </c>
      <c r="CH427" s="47">
        <f t="shared" si="380"/>
        <v>1.0187910346388955</v>
      </c>
      <c r="CI427" s="47">
        <v>0.6</v>
      </c>
      <c r="CJ427" s="46"/>
      <c r="CK427" s="47">
        <f t="shared" si="387"/>
        <v>0.95217889666813404</v>
      </c>
      <c r="CL427" s="46"/>
      <c r="CM427" s="46">
        <f t="shared" si="388"/>
        <v>0.21159531037069645</v>
      </c>
      <c r="CN427" s="22"/>
    </row>
    <row r="428" spans="1:92">
      <c r="A428" s="42">
        <v>1732</v>
      </c>
      <c r="B428" s="22"/>
      <c r="C428" s="34">
        <v>8.94</v>
      </c>
      <c r="D428" s="34">
        <v>15.5</v>
      </c>
      <c r="E428" s="47">
        <f t="shared" si="389"/>
        <v>8.8571428571428577</v>
      </c>
      <c r="F428" s="34">
        <v>5.68</v>
      </c>
      <c r="G428" s="34">
        <v>3.95</v>
      </c>
      <c r="H428" s="34">
        <v>2.95</v>
      </c>
      <c r="I428" s="34">
        <v>0.46</v>
      </c>
      <c r="J428" s="34">
        <v>0.43</v>
      </c>
      <c r="K428" s="22"/>
      <c r="L428" s="22"/>
      <c r="M428" s="34">
        <v>7.57</v>
      </c>
      <c r="N428" s="34">
        <v>0.64</v>
      </c>
      <c r="O428" s="34">
        <v>2.13</v>
      </c>
      <c r="P428" s="22"/>
      <c r="Q428" s="34">
        <v>0.8</v>
      </c>
      <c r="R428" s="22"/>
      <c r="S428" s="22"/>
      <c r="T428" s="22"/>
      <c r="U428" s="34">
        <v>0.67</v>
      </c>
      <c r="V428" s="34">
        <v>0.21</v>
      </c>
      <c r="W428" s="22"/>
      <c r="X428" s="34">
        <v>2.92</v>
      </c>
      <c r="Y428" s="34">
        <v>8.25</v>
      </c>
      <c r="Z428" s="22"/>
      <c r="AA428" s="34">
        <v>0.1</v>
      </c>
      <c r="AB428" s="22"/>
      <c r="AC428" s="22"/>
      <c r="AD428" s="34">
        <v>4.51</v>
      </c>
      <c r="AE428" s="34">
        <v>0.63</v>
      </c>
      <c r="AF428" s="34"/>
      <c r="AG428" s="47">
        <f t="shared" si="353"/>
        <v>0.40229999999999999</v>
      </c>
      <c r="AH428" s="47">
        <f t="shared" si="347"/>
        <v>0.25559999999999999</v>
      </c>
      <c r="AI428" s="47">
        <f t="shared" si="348"/>
        <v>0.17775000000000002</v>
      </c>
      <c r="AJ428" s="47">
        <f t="shared" si="356"/>
        <v>0.13275000000000001</v>
      </c>
      <c r="AK428" s="47">
        <f t="shared" si="354"/>
        <v>0.69750000000000001</v>
      </c>
      <c r="AL428" s="47">
        <f t="shared" si="390"/>
        <v>0.39857142857142863</v>
      </c>
      <c r="AM428" s="47">
        <f t="shared" si="397"/>
        <v>0</v>
      </c>
      <c r="AN428" s="47">
        <f t="shared" si="397"/>
        <v>0</v>
      </c>
      <c r="AO428" s="47">
        <f t="shared" si="397"/>
        <v>20.294999999999998</v>
      </c>
      <c r="AP428" s="47">
        <f t="shared" si="357"/>
        <v>2.0700000000000003</v>
      </c>
      <c r="AQ428" s="47">
        <f t="shared" si="358"/>
        <v>1.9350000000000001</v>
      </c>
      <c r="AR428" s="47">
        <f t="shared" si="359"/>
        <v>0</v>
      </c>
      <c r="AS428" s="47">
        <f t="shared" si="360"/>
        <v>0</v>
      </c>
      <c r="AT428" s="47">
        <f t="shared" si="361"/>
        <v>0.34064999999999995</v>
      </c>
      <c r="AU428" s="47">
        <f t="shared" si="362"/>
        <v>2.88</v>
      </c>
      <c r="AV428" s="47">
        <f t="shared" si="363"/>
        <v>9.5849999999999991</v>
      </c>
      <c r="AW428" s="47">
        <f t="shared" si="364"/>
        <v>0</v>
      </c>
      <c r="AX428" s="47">
        <f t="shared" si="365"/>
        <v>3.6</v>
      </c>
      <c r="AY428" s="47">
        <f t="shared" si="366"/>
        <v>2.6999999999999997</v>
      </c>
      <c r="AZ428" s="47">
        <f t="shared" si="367"/>
        <v>0</v>
      </c>
      <c r="BA428" s="47">
        <f t="shared" si="368"/>
        <v>0</v>
      </c>
      <c r="BB428" s="47">
        <f t="shared" si="369"/>
        <v>3.0150000000000001</v>
      </c>
      <c r="BC428" s="47">
        <f t="shared" si="370"/>
        <v>0.94499999999999995</v>
      </c>
      <c r="BD428" s="47">
        <f t="shared" si="371"/>
        <v>0</v>
      </c>
      <c r="BE428" s="47">
        <f t="shared" si="372"/>
        <v>13.14</v>
      </c>
      <c r="BF428" s="47">
        <f t="shared" si="373"/>
        <v>0.37125000000000002</v>
      </c>
      <c r="BG428" s="47">
        <f t="shared" si="374"/>
        <v>0</v>
      </c>
      <c r="BH428" s="47">
        <f t="shared" si="375"/>
        <v>0.45</v>
      </c>
      <c r="BI428" s="47">
        <v>6.0327198364008181</v>
      </c>
      <c r="BJ428" s="47">
        <f t="shared" si="376"/>
        <v>2.835</v>
      </c>
      <c r="BK428" s="22"/>
      <c r="BL428" s="47">
        <f t="shared" si="355"/>
        <v>0.69750000000000001</v>
      </c>
      <c r="BM428" s="47">
        <f t="shared" si="396"/>
        <v>0.34064999999999995</v>
      </c>
      <c r="BN428" s="47">
        <f t="shared" si="349"/>
        <v>2.0700000000000003</v>
      </c>
      <c r="BO428" s="47">
        <f>BB428</f>
        <v>3.0150000000000001</v>
      </c>
      <c r="BP428" s="47">
        <f t="shared" si="392"/>
        <v>2.6999999999999997</v>
      </c>
      <c r="BQ428" s="47">
        <v>0.19</v>
      </c>
      <c r="BR428" s="47">
        <v>0.4</v>
      </c>
      <c r="BS428" s="47">
        <v>5.625</v>
      </c>
      <c r="BT428" s="47">
        <f t="shared" si="384"/>
        <v>0</v>
      </c>
      <c r="BU428" s="47">
        <f t="shared" si="346"/>
        <v>9.5849999999999991</v>
      </c>
      <c r="BV428" s="47">
        <f t="shared" si="395"/>
        <v>0.45</v>
      </c>
      <c r="BW428" s="47">
        <f t="shared" si="385"/>
        <v>0.94499999999999995</v>
      </c>
      <c r="BX428" s="47">
        <f t="shared" si="393"/>
        <v>2.88</v>
      </c>
      <c r="BY428" s="47">
        <f t="shared" si="377"/>
        <v>20.294999999999998</v>
      </c>
      <c r="BZ428" s="47">
        <f t="shared" si="398"/>
        <v>2.835</v>
      </c>
      <c r="CA428" s="47">
        <f t="shared" si="399"/>
        <v>6.0327198364008181</v>
      </c>
      <c r="CB428" s="47">
        <f t="shared" si="378"/>
        <v>5.625</v>
      </c>
      <c r="CC428" s="47">
        <v>1.0999999999999999E-2</v>
      </c>
      <c r="CD428" s="47">
        <f t="shared" si="400"/>
        <v>0</v>
      </c>
      <c r="CE428" s="47">
        <f t="shared" si="400"/>
        <v>1.3140000000000001E-2</v>
      </c>
      <c r="CF428" s="47">
        <f t="shared" si="379"/>
        <v>0.37125000000000002</v>
      </c>
      <c r="CG428" s="47">
        <f t="shared" si="343"/>
        <v>3.9341317365269464</v>
      </c>
      <c r="CH428" s="47">
        <f t="shared" si="380"/>
        <v>1.2451890423364276</v>
      </c>
      <c r="CI428" s="47">
        <v>0.6</v>
      </c>
      <c r="CJ428" s="46"/>
      <c r="CK428" s="47">
        <f t="shared" si="387"/>
        <v>0.94389417146941124</v>
      </c>
      <c r="CL428" s="46"/>
      <c r="CM428" s="46">
        <f t="shared" si="388"/>
        <v>0.20975426032653582</v>
      </c>
      <c r="CN428" s="22"/>
    </row>
    <row r="429" spans="1:92">
      <c r="A429" s="42">
        <v>1733</v>
      </c>
      <c r="B429" s="22"/>
      <c r="C429" s="34">
        <v>8.77</v>
      </c>
      <c r="D429" s="34">
        <v>15.5</v>
      </c>
      <c r="E429" s="47">
        <f t="shared" si="389"/>
        <v>8.8571428571428577</v>
      </c>
      <c r="F429" s="34">
        <v>5.33</v>
      </c>
      <c r="G429" s="34">
        <v>3.61</v>
      </c>
      <c r="H429" s="34">
        <v>2.66</v>
      </c>
      <c r="I429" s="34">
        <v>0.46</v>
      </c>
      <c r="J429" s="34">
        <v>0.43</v>
      </c>
      <c r="K429" s="22"/>
      <c r="L429" s="22"/>
      <c r="M429" s="34">
        <v>8.08</v>
      </c>
      <c r="N429" s="34">
        <v>0.64</v>
      </c>
      <c r="O429" s="34">
        <v>2.13</v>
      </c>
      <c r="P429" s="22"/>
      <c r="Q429" s="22"/>
      <c r="R429" s="22"/>
      <c r="S429" s="22"/>
      <c r="T429" s="22"/>
      <c r="U429" s="34">
        <v>0.62</v>
      </c>
      <c r="V429" s="34">
        <v>0.21</v>
      </c>
      <c r="W429" s="22"/>
      <c r="X429" s="34">
        <v>2.92</v>
      </c>
      <c r="Y429" s="34">
        <v>8.25</v>
      </c>
      <c r="Z429" s="22"/>
      <c r="AA429" s="34">
        <v>0.1</v>
      </c>
      <c r="AB429" s="22"/>
      <c r="AC429" s="22"/>
      <c r="AD429" s="34">
        <v>4.51</v>
      </c>
      <c r="AE429" s="34">
        <v>0.63</v>
      </c>
      <c r="AF429" s="34"/>
      <c r="AG429" s="47">
        <f t="shared" si="353"/>
        <v>0.39464999999999995</v>
      </c>
      <c r="AH429" s="47">
        <f t="shared" si="347"/>
        <v>0.23985000000000001</v>
      </c>
      <c r="AI429" s="47">
        <f t="shared" si="348"/>
        <v>0.16245000000000001</v>
      </c>
      <c r="AJ429" s="47">
        <f t="shared" si="356"/>
        <v>0.1197</v>
      </c>
      <c r="AK429" s="47">
        <f t="shared" si="354"/>
        <v>0.69750000000000001</v>
      </c>
      <c r="AL429" s="47">
        <f t="shared" si="390"/>
        <v>0.39857142857142863</v>
      </c>
      <c r="AM429" s="47">
        <f t="shared" si="397"/>
        <v>0</v>
      </c>
      <c r="AN429" s="47">
        <f t="shared" si="397"/>
        <v>0</v>
      </c>
      <c r="AO429" s="47">
        <f t="shared" si="397"/>
        <v>20.294999999999998</v>
      </c>
      <c r="AP429" s="47">
        <f t="shared" si="357"/>
        <v>2.0700000000000003</v>
      </c>
      <c r="AQ429" s="47">
        <f t="shared" si="358"/>
        <v>1.9350000000000001</v>
      </c>
      <c r="AR429" s="47">
        <f t="shared" si="359"/>
        <v>0</v>
      </c>
      <c r="AS429" s="47">
        <f t="shared" si="360"/>
        <v>0</v>
      </c>
      <c r="AT429" s="47">
        <f t="shared" si="361"/>
        <v>0.36359999999999998</v>
      </c>
      <c r="AU429" s="47">
        <f t="shared" si="362"/>
        <v>2.88</v>
      </c>
      <c r="AV429" s="47">
        <f t="shared" si="363"/>
        <v>9.5849999999999991</v>
      </c>
      <c r="AW429" s="47">
        <f t="shared" si="364"/>
        <v>0</v>
      </c>
      <c r="AX429" s="47">
        <f t="shared" si="365"/>
        <v>0</v>
      </c>
      <c r="AY429" s="47">
        <f t="shared" si="366"/>
        <v>2.6999999999999997</v>
      </c>
      <c r="AZ429" s="47">
        <f t="shared" si="367"/>
        <v>0</v>
      </c>
      <c r="BA429" s="47">
        <f t="shared" si="368"/>
        <v>0</v>
      </c>
      <c r="BB429" s="47">
        <f t="shared" si="369"/>
        <v>2.79</v>
      </c>
      <c r="BC429" s="47">
        <f t="shared" si="370"/>
        <v>0.94499999999999995</v>
      </c>
      <c r="BD429" s="47">
        <f t="shared" si="371"/>
        <v>0</v>
      </c>
      <c r="BE429" s="47">
        <f t="shared" si="372"/>
        <v>13.14</v>
      </c>
      <c r="BF429" s="47">
        <f t="shared" si="373"/>
        <v>0.37125000000000002</v>
      </c>
      <c r="BG429" s="47">
        <f t="shared" si="374"/>
        <v>0</v>
      </c>
      <c r="BH429" s="47">
        <f t="shared" si="375"/>
        <v>0.45</v>
      </c>
      <c r="BI429" s="47">
        <v>5.3169734151329244</v>
      </c>
      <c r="BJ429" s="47">
        <f t="shared" si="376"/>
        <v>2.835</v>
      </c>
      <c r="BK429" s="22"/>
      <c r="BL429" s="47">
        <f t="shared" si="355"/>
        <v>0.69750000000000001</v>
      </c>
      <c r="BM429" s="47">
        <f t="shared" si="396"/>
        <v>0.36359999999999998</v>
      </c>
      <c r="BN429" s="47">
        <f t="shared" si="349"/>
        <v>2.0700000000000003</v>
      </c>
      <c r="BO429" s="47">
        <f>BB429</f>
        <v>2.79</v>
      </c>
      <c r="BP429" s="47">
        <f t="shared" si="392"/>
        <v>2.6999999999999997</v>
      </c>
      <c r="BQ429" s="47">
        <v>0.19</v>
      </c>
      <c r="BR429" s="47">
        <v>0.4</v>
      </c>
      <c r="BS429" s="47">
        <v>5.625</v>
      </c>
      <c r="BT429" s="47">
        <f t="shared" si="384"/>
        <v>0</v>
      </c>
      <c r="BU429" s="47">
        <f t="shared" si="346"/>
        <v>9.5849999999999991</v>
      </c>
      <c r="BV429" s="47">
        <f t="shared" si="395"/>
        <v>0.45</v>
      </c>
      <c r="BW429" s="47">
        <f t="shared" si="385"/>
        <v>0.94499999999999995</v>
      </c>
      <c r="BX429" s="47">
        <f t="shared" si="393"/>
        <v>2.88</v>
      </c>
      <c r="BY429" s="47">
        <f t="shared" si="377"/>
        <v>20.294999999999998</v>
      </c>
      <c r="BZ429" s="47">
        <f t="shared" si="398"/>
        <v>2.835</v>
      </c>
      <c r="CA429" s="47">
        <f t="shared" si="399"/>
        <v>5.3169734151329244</v>
      </c>
      <c r="CB429" s="47">
        <f t="shared" si="378"/>
        <v>5.625</v>
      </c>
      <c r="CC429" s="47">
        <v>1.0999999999999999E-2</v>
      </c>
      <c r="CD429" s="47">
        <f t="shared" si="400"/>
        <v>0</v>
      </c>
      <c r="CE429" s="47">
        <f t="shared" si="400"/>
        <v>1.3140000000000001E-2</v>
      </c>
      <c r="CF429" s="47">
        <f t="shared" si="379"/>
        <v>0.37125000000000002</v>
      </c>
      <c r="CG429" s="47">
        <f t="shared" si="343"/>
        <v>3.9341317365269464</v>
      </c>
      <c r="CH429" s="47">
        <f t="shared" si="380"/>
        <v>1.2451890423364276</v>
      </c>
      <c r="CI429" s="47">
        <v>0.6</v>
      </c>
      <c r="CJ429" s="46"/>
      <c r="CK429" s="47">
        <f t="shared" si="387"/>
        <v>0.93946528223066594</v>
      </c>
      <c r="CL429" s="46"/>
      <c r="CM429" s="46">
        <f t="shared" si="388"/>
        <v>0.20877006271792575</v>
      </c>
      <c r="CN429" s="22"/>
    </row>
    <row r="430" spans="1:92">
      <c r="A430" s="42">
        <v>1734</v>
      </c>
      <c r="B430" s="22"/>
      <c r="C430" s="34">
        <v>10.84</v>
      </c>
      <c r="D430" s="34">
        <v>18.5</v>
      </c>
      <c r="E430" s="47">
        <f t="shared" si="389"/>
        <v>10.571428571428571</v>
      </c>
      <c r="F430" s="34">
        <v>6.88</v>
      </c>
      <c r="G430" s="34">
        <v>5.16</v>
      </c>
      <c r="H430" s="34">
        <v>4.43</v>
      </c>
      <c r="I430" s="34">
        <v>0.46</v>
      </c>
      <c r="J430" s="34">
        <v>0.43</v>
      </c>
      <c r="K430" s="22"/>
      <c r="L430" s="22"/>
      <c r="M430" s="34">
        <v>10.15</v>
      </c>
      <c r="N430" s="34">
        <v>0.64</v>
      </c>
      <c r="O430" s="34">
        <v>2.13</v>
      </c>
      <c r="P430" s="34">
        <v>1.2</v>
      </c>
      <c r="Q430" s="34">
        <v>0.8</v>
      </c>
      <c r="R430" s="22"/>
      <c r="S430" s="22"/>
      <c r="T430" s="22"/>
      <c r="U430" s="22"/>
      <c r="V430" s="34">
        <v>0.21</v>
      </c>
      <c r="W430" s="22"/>
      <c r="X430" s="34">
        <v>3.25</v>
      </c>
      <c r="Y430" s="34">
        <v>9.25</v>
      </c>
      <c r="Z430" s="34">
        <v>0.27</v>
      </c>
      <c r="AA430" s="34">
        <v>0.1</v>
      </c>
      <c r="AB430" s="22"/>
      <c r="AC430" s="22"/>
      <c r="AD430" s="34">
        <v>4.51</v>
      </c>
      <c r="AE430" s="34">
        <v>0.63</v>
      </c>
      <c r="AF430" s="34"/>
      <c r="AG430" s="47">
        <f t="shared" si="353"/>
        <v>0.48780000000000001</v>
      </c>
      <c r="AH430" s="47">
        <f t="shared" si="347"/>
        <v>0.30959999999999999</v>
      </c>
      <c r="AI430" s="47">
        <f t="shared" si="348"/>
        <v>0.23219999999999999</v>
      </c>
      <c r="AJ430" s="47">
        <f t="shared" si="356"/>
        <v>0.19935</v>
      </c>
      <c r="AK430" s="47">
        <f t="shared" si="354"/>
        <v>0.83250000000000002</v>
      </c>
      <c r="AL430" s="47">
        <f t="shared" si="390"/>
        <v>0.4757142857142857</v>
      </c>
      <c r="AM430" s="47">
        <f t="shared" si="397"/>
        <v>0</v>
      </c>
      <c r="AN430" s="47">
        <f t="shared" si="397"/>
        <v>0</v>
      </c>
      <c r="AO430" s="47">
        <f t="shared" si="397"/>
        <v>20.294999999999998</v>
      </c>
      <c r="AP430" s="47">
        <f t="shared" si="357"/>
        <v>2.0700000000000003</v>
      </c>
      <c r="AQ430" s="47">
        <f t="shared" si="358"/>
        <v>1.9350000000000001</v>
      </c>
      <c r="AR430" s="47">
        <f t="shared" si="359"/>
        <v>0</v>
      </c>
      <c r="AS430" s="47">
        <f t="shared" si="360"/>
        <v>0</v>
      </c>
      <c r="AT430" s="47">
        <f t="shared" si="361"/>
        <v>0.45675000000000004</v>
      </c>
      <c r="AU430" s="47">
        <f t="shared" si="362"/>
        <v>2.88</v>
      </c>
      <c r="AV430" s="47">
        <f t="shared" si="363"/>
        <v>9.5849999999999991</v>
      </c>
      <c r="AW430" s="47">
        <f t="shared" si="364"/>
        <v>5.625</v>
      </c>
      <c r="AX430" s="47">
        <f t="shared" si="365"/>
        <v>3.6</v>
      </c>
      <c r="AY430" s="47">
        <f t="shared" si="366"/>
        <v>2.6999999999999997</v>
      </c>
      <c r="AZ430" s="47">
        <f t="shared" si="367"/>
        <v>0</v>
      </c>
      <c r="BA430" s="47">
        <f t="shared" si="368"/>
        <v>0</v>
      </c>
      <c r="BB430" s="47">
        <f t="shared" si="369"/>
        <v>0</v>
      </c>
      <c r="BC430" s="47">
        <f t="shared" si="370"/>
        <v>0.94499999999999995</v>
      </c>
      <c r="BD430" s="47">
        <f t="shared" si="371"/>
        <v>0</v>
      </c>
      <c r="BE430" s="47">
        <f t="shared" si="372"/>
        <v>14.625</v>
      </c>
      <c r="BF430" s="47">
        <f t="shared" si="373"/>
        <v>0.41625000000000001</v>
      </c>
      <c r="BG430" s="47">
        <f t="shared" si="374"/>
        <v>1.2150000000000001E-2</v>
      </c>
      <c r="BH430" s="47">
        <f t="shared" si="375"/>
        <v>0.45</v>
      </c>
      <c r="BI430" s="47">
        <v>4.9693251533742338</v>
      </c>
      <c r="BJ430" s="47">
        <f t="shared" si="376"/>
        <v>2.835</v>
      </c>
      <c r="BK430" s="22"/>
      <c r="BL430" s="47">
        <f t="shared" si="355"/>
        <v>0.83250000000000002</v>
      </c>
      <c r="BM430" s="47">
        <f t="shared" si="396"/>
        <v>0.45675000000000004</v>
      </c>
      <c r="BN430" s="47">
        <f t="shared" si="349"/>
        <v>2.0700000000000003</v>
      </c>
      <c r="BO430" s="47">
        <v>3.2</v>
      </c>
      <c r="BP430" s="47">
        <f t="shared" si="392"/>
        <v>2.6999999999999997</v>
      </c>
      <c r="BQ430" s="47">
        <v>0.19</v>
      </c>
      <c r="BR430" s="47">
        <v>0.4</v>
      </c>
      <c r="BS430" s="47">
        <f>AW430</f>
        <v>5.625</v>
      </c>
      <c r="BT430" s="47">
        <f t="shared" si="384"/>
        <v>0</v>
      </c>
      <c r="BU430" s="47">
        <f t="shared" si="346"/>
        <v>9.5849999999999991</v>
      </c>
      <c r="BV430" s="47">
        <f t="shared" si="395"/>
        <v>0.45</v>
      </c>
      <c r="BW430" s="47">
        <f t="shared" si="385"/>
        <v>0.94499999999999995</v>
      </c>
      <c r="BX430" s="47">
        <f t="shared" si="393"/>
        <v>2.88</v>
      </c>
      <c r="BY430" s="47">
        <f t="shared" si="377"/>
        <v>20.294999999999998</v>
      </c>
      <c r="BZ430" s="47">
        <f t="shared" si="398"/>
        <v>2.835</v>
      </c>
      <c r="CA430" s="47">
        <f t="shared" si="399"/>
        <v>4.9693251533742338</v>
      </c>
      <c r="CB430" s="47">
        <f t="shared" si="378"/>
        <v>5.625</v>
      </c>
      <c r="CC430" s="47">
        <f>BG430</f>
        <v>1.2150000000000001E-2</v>
      </c>
      <c r="CD430" s="47">
        <f t="shared" si="400"/>
        <v>0</v>
      </c>
      <c r="CE430" s="47">
        <f t="shared" si="400"/>
        <v>1.4625000000000001E-2</v>
      </c>
      <c r="CF430" s="47">
        <f t="shared" si="379"/>
        <v>0.41625000000000001</v>
      </c>
      <c r="CG430" s="47">
        <f t="shared" si="343"/>
        <v>4.3787425149700603</v>
      </c>
      <c r="CH430" s="47">
        <f t="shared" si="380"/>
        <v>1.3753678967625085</v>
      </c>
      <c r="CI430" s="47">
        <v>0.6</v>
      </c>
      <c r="CJ430" s="46"/>
      <c r="CK430" s="47">
        <f t="shared" si="387"/>
        <v>1.0186772993046858</v>
      </c>
      <c r="CL430" s="46"/>
      <c r="CM430" s="46">
        <f t="shared" si="388"/>
        <v>0.22637273317881906</v>
      </c>
      <c r="CN430" s="22"/>
    </row>
    <row r="431" spans="1:92">
      <c r="A431" s="42">
        <v>1735</v>
      </c>
      <c r="B431" s="22"/>
      <c r="C431" s="34">
        <v>11.18</v>
      </c>
      <c r="D431" s="34">
        <v>20.25</v>
      </c>
      <c r="E431" s="47">
        <f t="shared" si="389"/>
        <v>11.571428571428571</v>
      </c>
      <c r="F431" s="34">
        <v>8.43</v>
      </c>
      <c r="G431" s="34">
        <v>6.19</v>
      </c>
      <c r="H431" s="34">
        <v>4.72</v>
      </c>
      <c r="I431" s="34">
        <v>0.46</v>
      </c>
      <c r="J431" s="34">
        <v>0.43</v>
      </c>
      <c r="K431" s="22"/>
      <c r="L431" s="22"/>
      <c r="M431" s="34">
        <v>9.6300000000000008</v>
      </c>
      <c r="N431" s="34">
        <v>0.64</v>
      </c>
      <c r="O431" s="34">
        <v>2.13</v>
      </c>
      <c r="P431" s="34">
        <v>1.2</v>
      </c>
      <c r="Q431" s="22"/>
      <c r="R431" s="22"/>
      <c r="S431" s="22"/>
      <c r="T431" s="22"/>
      <c r="U431" s="34">
        <v>0.8</v>
      </c>
      <c r="V431" s="34">
        <v>0.21</v>
      </c>
      <c r="W431" s="22"/>
      <c r="X431" s="34">
        <v>3.25</v>
      </c>
      <c r="Y431" s="34">
        <v>9.25</v>
      </c>
      <c r="Z431" s="22"/>
      <c r="AA431" s="34">
        <v>0.1</v>
      </c>
      <c r="AB431" s="22"/>
      <c r="AC431" s="22"/>
      <c r="AD431" s="34">
        <v>4.51</v>
      </c>
      <c r="AE431" s="34">
        <v>0.63</v>
      </c>
      <c r="AF431" s="34"/>
      <c r="AG431" s="47">
        <f t="shared" si="353"/>
        <v>0.50309999999999999</v>
      </c>
      <c r="AH431" s="47">
        <f t="shared" si="347"/>
        <v>0.37935000000000002</v>
      </c>
      <c r="AI431" s="47">
        <f t="shared" si="348"/>
        <v>0.27855000000000002</v>
      </c>
      <c r="AJ431" s="47">
        <f t="shared" si="356"/>
        <v>0.21239999999999998</v>
      </c>
      <c r="AK431" s="47">
        <f t="shared" si="354"/>
        <v>0.91125</v>
      </c>
      <c r="AL431" s="47">
        <f t="shared" si="390"/>
        <v>0.52071428571428569</v>
      </c>
      <c r="AM431" s="47">
        <f t="shared" si="397"/>
        <v>0</v>
      </c>
      <c r="AN431" s="47">
        <f t="shared" si="397"/>
        <v>0</v>
      </c>
      <c r="AO431" s="47">
        <f t="shared" si="397"/>
        <v>20.294999999999998</v>
      </c>
      <c r="AP431" s="47">
        <f t="shared" si="357"/>
        <v>2.0700000000000003</v>
      </c>
      <c r="AQ431" s="47">
        <f t="shared" si="358"/>
        <v>1.9350000000000001</v>
      </c>
      <c r="AR431" s="47">
        <f t="shared" si="359"/>
        <v>0</v>
      </c>
      <c r="AS431" s="47">
        <f t="shared" si="360"/>
        <v>0</v>
      </c>
      <c r="AT431" s="47">
        <f t="shared" si="361"/>
        <v>0.43335000000000001</v>
      </c>
      <c r="AU431" s="47">
        <f t="shared" si="362"/>
        <v>2.88</v>
      </c>
      <c r="AV431" s="47">
        <f t="shared" si="363"/>
        <v>9.5849999999999991</v>
      </c>
      <c r="AW431" s="47">
        <f t="shared" si="364"/>
        <v>5.625</v>
      </c>
      <c r="AX431" s="47">
        <f t="shared" si="365"/>
        <v>0</v>
      </c>
      <c r="AY431" s="47">
        <f t="shared" si="366"/>
        <v>2.6999999999999997</v>
      </c>
      <c r="AZ431" s="47">
        <f t="shared" si="367"/>
        <v>0</v>
      </c>
      <c r="BA431" s="47">
        <f t="shared" si="368"/>
        <v>0</v>
      </c>
      <c r="BB431" s="47">
        <f t="shared" si="369"/>
        <v>3.6</v>
      </c>
      <c r="BC431" s="47">
        <f t="shared" si="370"/>
        <v>0.94499999999999995</v>
      </c>
      <c r="BD431" s="47">
        <f t="shared" si="371"/>
        <v>0</v>
      </c>
      <c r="BE431" s="47">
        <f t="shared" si="372"/>
        <v>14.625</v>
      </c>
      <c r="BF431" s="47">
        <f t="shared" si="373"/>
        <v>0.41625000000000001</v>
      </c>
      <c r="BG431" s="47">
        <f t="shared" si="374"/>
        <v>0</v>
      </c>
      <c r="BH431" s="47">
        <f t="shared" si="375"/>
        <v>0.45</v>
      </c>
      <c r="BI431" s="47">
        <v>4.9693251533742338</v>
      </c>
      <c r="BJ431" s="47">
        <f t="shared" si="376"/>
        <v>2.835</v>
      </c>
      <c r="BK431" s="22"/>
      <c r="BL431" s="47">
        <f t="shared" si="355"/>
        <v>0.91125</v>
      </c>
      <c r="BM431" s="47">
        <f t="shared" si="396"/>
        <v>0.43335000000000001</v>
      </c>
      <c r="BN431" s="47">
        <f t="shared" si="349"/>
        <v>2.0700000000000003</v>
      </c>
      <c r="BO431" s="47">
        <f>BB431</f>
        <v>3.6</v>
      </c>
      <c r="BP431" s="47">
        <f t="shared" si="392"/>
        <v>2.6999999999999997</v>
      </c>
      <c r="BQ431" s="47">
        <v>0.19</v>
      </c>
      <c r="BR431" s="47">
        <v>0.4</v>
      </c>
      <c r="BS431" s="47">
        <f>AW431</f>
        <v>5.625</v>
      </c>
      <c r="BT431" s="47">
        <f t="shared" si="384"/>
        <v>0</v>
      </c>
      <c r="BU431" s="47">
        <f t="shared" si="346"/>
        <v>9.5849999999999991</v>
      </c>
      <c r="BV431" s="47">
        <f t="shared" si="395"/>
        <v>0.45</v>
      </c>
      <c r="BW431" s="47">
        <f t="shared" si="385"/>
        <v>0.94499999999999995</v>
      </c>
      <c r="BX431" s="47">
        <f t="shared" si="393"/>
        <v>2.88</v>
      </c>
      <c r="BY431" s="47">
        <f t="shared" si="377"/>
        <v>20.294999999999998</v>
      </c>
      <c r="BZ431" s="47">
        <f t="shared" si="398"/>
        <v>2.835</v>
      </c>
      <c r="CA431" s="47">
        <f t="shared" si="399"/>
        <v>4.9693251533742338</v>
      </c>
      <c r="CB431" s="47">
        <f t="shared" si="378"/>
        <v>5.625</v>
      </c>
      <c r="CC431" s="47">
        <v>0.01</v>
      </c>
      <c r="CD431" s="47">
        <f t="shared" si="400"/>
        <v>0</v>
      </c>
      <c r="CE431" s="47">
        <f t="shared" si="400"/>
        <v>1.4625000000000001E-2</v>
      </c>
      <c r="CF431" s="47">
        <f t="shared" si="379"/>
        <v>0.41625000000000001</v>
      </c>
      <c r="CG431" s="47">
        <f t="shared" si="343"/>
        <v>4.3787425149700603</v>
      </c>
      <c r="CH431" s="47">
        <f t="shared" si="380"/>
        <v>1.1319900384876613</v>
      </c>
      <c r="CI431" s="47">
        <v>0.6</v>
      </c>
      <c r="CJ431" s="46"/>
      <c r="CK431" s="47">
        <f t="shared" si="387"/>
        <v>1.0553023778008896</v>
      </c>
      <c r="CL431" s="46"/>
      <c r="CM431" s="46">
        <f t="shared" si="388"/>
        <v>0.23451163951130882</v>
      </c>
      <c r="CN431" s="22"/>
    </row>
    <row r="432" spans="1:92">
      <c r="A432" s="42">
        <v>1736</v>
      </c>
      <c r="B432" s="22"/>
      <c r="C432" s="34">
        <v>8.26</v>
      </c>
      <c r="D432" s="34">
        <v>15.5</v>
      </c>
      <c r="E432" s="47">
        <f t="shared" si="389"/>
        <v>8.8571428571428577</v>
      </c>
      <c r="F432" s="34">
        <v>5.68</v>
      </c>
      <c r="G432" s="34">
        <v>4.3</v>
      </c>
      <c r="H432" s="34">
        <v>2.66</v>
      </c>
      <c r="I432" s="34">
        <v>0.46</v>
      </c>
      <c r="J432" s="34">
        <v>0.43</v>
      </c>
      <c r="K432" s="22"/>
      <c r="L432" s="22"/>
      <c r="M432" s="34">
        <v>9.2899999999999991</v>
      </c>
      <c r="N432" s="34">
        <v>0.64</v>
      </c>
      <c r="O432" s="34">
        <v>2.13</v>
      </c>
      <c r="P432" s="34">
        <v>1.2</v>
      </c>
      <c r="Q432" s="22"/>
      <c r="R432" s="22"/>
      <c r="S432" s="22"/>
      <c r="T432" s="22"/>
      <c r="U432" s="34">
        <v>0.72</v>
      </c>
      <c r="V432" s="34">
        <v>0.21</v>
      </c>
      <c r="W432" s="22"/>
      <c r="X432" s="34">
        <v>3.25</v>
      </c>
      <c r="Y432" s="34">
        <v>7.25</v>
      </c>
      <c r="Z432" s="34">
        <v>0.23</v>
      </c>
      <c r="AA432" s="34">
        <v>0.1</v>
      </c>
      <c r="AB432" s="22"/>
      <c r="AC432" s="22"/>
      <c r="AD432" s="34">
        <v>4.51</v>
      </c>
      <c r="AE432" s="34">
        <v>0.63</v>
      </c>
      <c r="AF432" s="34"/>
      <c r="AG432" s="47">
        <f t="shared" si="353"/>
        <v>0.37170000000000003</v>
      </c>
      <c r="AH432" s="47">
        <f t="shared" si="347"/>
        <v>0.25559999999999999</v>
      </c>
      <c r="AI432" s="47">
        <f t="shared" si="348"/>
        <v>0.19349999999999998</v>
      </c>
      <c r="AJ432" s="47">
        <f t="shared" si="356"/>
        <v>0.1197</v>
      </c>
      <c r="AK432" s="47">
        <f t="shared" si="354"/>
        <v>0.69750000000000001</v>
      </c>
      <c r="AL432" s="47">
        <f t="shared" si="390"/>
        <v>0.39857142857142863</v>
      </c>
      <c r="AM432" s="47">
        <f t="shared" si="397"/>
        <v>0</v>
      </c>
      <c r="AN432" s="47">
        <f t="shared" si="397"/>
        <v>0</v>
      </c>
      <c r="AO432" s="47">
        <f t="shared" si="397"/>
        <v>20.294999999999998</v>
      </c>
      <c r="AP432" s="47">
        <f t="shared" si="357"/>
        <v>2.0700000000000003</v>
      </c>
      <c r="AQ432" s="47">
        <f t="shared" si="358"/>
        <v>1.9350000000000001</v>
      </c>
      <c r="AR432" s="47">
        <f t="shared" si="359"/>
        <v>0</v>
      </c>
      <c r="AS432" s="47">
        <f t="shared" si="360"/>
        <v>0</v>
      </c>
      <c r="AT432" s="47">
        <f t="shared" si="361"/>
        <v>0.41804999999999992</v>
      </c>
      <c r="AU432" s="47">
        <f t="shared" si="362"/>
        <v>2.88</v>
      </c>
      <c r="AV432" s="47">
        <f t="shared" si="363"/>
        <v>9.5849999999999991</v>
      </c>
      <c r="AW432" s="47">
        <f t="shared" si="364"/>
        <v>5.625</v>
      </c>
      <c r="AX432" s="47">
        <f t="shared" si="365"/>
        <v>0</v>
      </c>
      <c r="AY432" s="47">
        <f t="shared" si="366"/>
        <v>2.6999999999999997</v>
      </c>
      <c r="AZ432" s="47">
        <f t="shared" si="367"/>
        <v>0</v>
      </c>
      <c r="BA432" s="47">
        <f t="shared" si="368"/>
        <v>0</v>
      </c>
      <c r="BB432" s="47">
        <f t="shared" si="369"/>
        <v>3.2399999999999998</v>
      </c>
      <c r="BC432" s="47">
        <f t="shared" si="370"/>
        <v>0.94499999999999995</v>
      </c>
      <c r="BD432" s="47">
        <f t="shared" si="371"/>
        <v>0</v>
      </c>
      <c r="BE432" s="47">
        <f t="shared" si="372"/>
        <v>14.625</v>
      </c>
      <c r="BF432" s="47">
        <f t="shared" si="373"/>
        <v>0.32624999999999998</v>
      </c>
      <c r="BG432" s="47">
        <f t="shared" si="374"/>
        <v>1.0350000000000002E-2</v>
      </c>
      <c r="BH432" s="47">
        <f t="shared" si="375"/>
        <v>0.45</v>
      </c>
      <c r="BI432" s="47">
        <v>4.9693251533742338</v>
      </c>
      <c r="BJ432" s="47">
        <f t="shared" si="376"/>
        <v>2.835</v>
      </c>
      <c r="BK432" s="22"/>
      <c r="BL432" s="47">
        <f t="shared" si="355"/>
        <v>0.69750000000000001</v>
      </c>
      <c r="BM432" s="47">
        <f t="shared" si="396"/>
        <v>0.41804999999999992</v>
      </c>
      <c r="BN432" s="47">
        <f t="shared" si="349"/>
        <v>2.0700000000000003</v>
      </c>
      <c r="BO432" s="47">
        <f>BB432</f>
        <v>3.2399999999999998</v>
      </c>
      <c r="BP432" s="47">
        <f t="shared" si="392"/>
        <v>2.6999999999999997</v>
      </c>
      <c r="BQ432" s="47">
        <v>0.19</v>
      </c>
      <c r="BR432" s="47">
        <v>0.4</v>
      </c>
      <c r="BS432" s="47">
        <f>AW432</f>
        <v>5.625</v>
      </c>
      <c r="BT432" s="47">
        <f t="shared" si="384"/>
        <v>0</v>
      </c>
      <c r="BU432" s="47">
        <f t="shared" si="346"/>
        <v>9.5849999999999991</v>
      </c>
      <c r="BV432" s="47">
        <f t="shared" si="395"/>
        <v>0.45</v>
      </c>
      <c r="BW432" s="47">
        <f t="shared" si="385"/>
        <v>0.94499999999999995</v>
      </c>
      <c r="BX432" s="47">
        <f t="shared" si="393"/>
        <v>2.88</v>
      </c>
      <c r="BY432" s="47">
        <f t="shared" si="377"/>
        <v>20.294999999999998</v>
      </c>
      <c r="BZ432" s="47">
        <f t="shared" si="398"/>
        <v>2.835</v>
      </c>
      <c r="CA432" s="47">
        <f t="shared" si="399"/>
        <v>4.9693251533742338</v>
      </c>
      <c r="CB432" s="47">
        <f t="shared" si="378"/>
        <v>5.625</v>
      </c>
      <c r="CC432" s="47">
        <f>BG432</f>
        <v>1.0350000000000002E-2</v>
      </c>
      <c r="CD432" s="47">
        <f t="shared" si="400"/>
        <v>0</v>
      </c>
      <c r="CE432" s="47">
        <f t="shared" si="400"/>
        <v>1.4625000000000001E-2</v>
      </c>
      <c r="CF432" s="47">
        <f t="shared" si="379"/>
        <v>0.32624999999999998</v>
      </c>
      <c r="CG432" s="47">
        <f t="shared" si="343"/>
        <v>4.3787425149700603</v>
      </c>
      <c r="CH432" s="47">
        <f t="shared" si="380"/>
        <v>1.1716096898347297</v>
      </c>
      <c r="CI432" s="47">
        <v>0.6</v>
      </c>
      <c r="CJ432" s="46"/>
      <c r="CK432" s="47">
        <f t="shared" si="387"/>
        <v>0.9551090220755829</v>
      </c>
      <c r="CL432" s="46"/>
      <c r="CM432" s="46">
        <f t="shared" si="388"/>
        <v>0.21224644935012954</v>
      </c>
      <c r="CN432" s="22"/>
    </row>
    <row r="433" spans="1:92">
      <c r="A433" s="42">
        <v>1737</v>
      </c>
      <c r="B433" s="22"/>
      <c r="C433" s="34">
        <v>8.43</v>
      </c>
      <c r="D433" s="34">
        <v>15.5</v>
      </c>
      <c r="E433" s="47">
        <f t="shared" si="389"/>
        <v>8.8571428571428577</v>
      </c>
      <c r="F433" s="34">
        <v>4.99</v>
      </c>
      <c r="G433" s="34">
        <v>3.78</v>
      </c>
      <c r="H433" s="34">
        <v>2.66</v>
      </c>
      <c r="I433" s="34">
        <v>0.46</v>
      </c>
      <c r="J433" s="34">
        <v>0.43</v>
      </c>
      <c r="K433" s="22"/>
      <c r="L433" s="22"/>
      <c r="M433" s="34">
        <v>9.2899999999999991</v>
      </c>
      <c r="N433" s="34">
        <v>0.64</v>
      </c>
      <c r="O433" s="34">
        <v>2.13</v>
      </c>
      <c r="P433" s="34">
        <v>1.2</v>
      </c>
      <c r="Q433" s="22"/>
      <c r="R433" s="34">
        <v>0.75</v>
      </c>
      <c r="S433" s="22"/>
      <c r="T433" s="22"/>
      <c r="U433" s="34">
        <v>0.8</v>
      </c>
      <c r="V433" s="34">
        <v>0.21</v>
      </c>
      <c r="W433" s="22"/>
      <c r="X433" s="34">
        <v>3.09</v>
      </c>
      <c r="Y433" s="34">
        <v>7.25</v>
      </c>
      <c r="Z433" s="34">
        <v>0.28999999999999998</v>
      </c>
      <c r="AA433" s="34">
        <v>0.1</v>
      </c>
      <c r="AB433" s="22"/>
      <c r="AC433" s="22"/>
      <c r="AD433" s="34">
        <v>4.51</v>
      </c>
      <c r="AE433" s="34">
        <v>0.63</v>
      </c>
      <c r="AF433" s="34"/>
      <c r="AG433" s="47">
        <f t="shared" si="353"/>
        <v>0.37935000000000002</v>
      </c>
      <c r="AH433" s="47">
        <f t="shared" si="347"/>
        <v>0.22455000000000003</v>
      </c>
      <c r="AI433" s="47">
        <f t="shared" si="348"/>
        <v>0.17009999999999997</v>
      </c>
      <c r="AJ433" s="47">
        <f t="shared" si="356"/>
        <v>0.1197</v>
      </c>
      <c r="AK433" s="47">
        <f t="shared" si="354"/>
        <v>0.69750000000000001</v>
      </c>
      <c r="AL433" s="47">
        <f t="shared" si="390"/>
        <v>0.39857142857142863</v>
      </c>
      <c r="AM433" s="47">
        <f t="shared" si="397"/>
        <v>0</v>
      </c>
      <c r="AN433" s="47">
        <f t="shared" si="397"/>
        <v>0</v>
      </c>
      <c r="AO433" s="47">
        <f t="shared" si="397"/>
        <v>20.294999999999998</v>
      </c>
      <c r="AP433" s="47">
        <f t="shared" si="357"/>
        <v>2.0700000000000003</v>
      </c>
      <c r="AQ433" s="47">
        <f t="shared" si="358"/>
        <v>1.9350000000000001</v>
      </c>
      <c r="AR433" s="47">
        <f t="shared" si="359"/>
        <v>0</v>
      </c>
      <c r="AS433" s="47">
        <f t="shared" si="360"/>
        <v>0</v>
      </c>
      <c r="AT433" s="47">
        <f t="shared" si="361"/>
        <v>0.41804999999999992</v>
      </c>
      <c r="AU433" s="47">
        <f t="shared" si="362"/>
        <v>2.88</v>
      </c>
      <c r="AV433" s="47">
        <f t="shared" si="363"/>
        <v>9.5849999999999991</v>
      </c>
      <c r="AW433" s="47">
        <f t="shared" si="364"/>
        <v>5.625</v>
      </c>
      <c r="AX433" s="47">
        <f t="shared" si="365"/>
        <v>0</v>
      </c>
      <c r="AY433" s="47">
        <f t="shared" si="366"/>
        <v>2.6999999999999997</v>
      </c>
      <c r="AZ433" s="47">
        <f t="shared" si="367"/>
        <v>0</v>
      </c>
      <c r="BA433" s="47">
        <f t="shared" si="368"/>
        <v>0</v>
      </c>
      <c r="BB433" s="47">
        <f t="shared" si="369"/>
        <v>3.6</v>
      </c>
      <c r="BC433" s="47">
        <f t="shared" si="370"/>
        <v>0.94499999999999995</v>
      </c>
      <c r="BD433" s="47">
        <f t="shared" si="371"/>
        <v>0</v>
      </c>
      <c r="BE433" s="47">
        <f t="shared" si="372"/>
        <v>13.904999999999999</v>
      </c>
      <c r="BF433" s="47">
        <f t="shared" si="373"/>
        <v>0.32624999999999998</v>
      </c>
      <c r="BG433" s="47">
        <f t="shared" si="374"/>
        <v>1.3049999999999999E-2</v>
      </c>
      <c r="BH433" s="47">
        <f t="shared" si="375"/>
        <v>0.45</v>
      </c>
      <c r="BI433" s="47">
        <v>4.9693251533742338</v>
      </c>
      <c r="BJ433" s="47">
        <f t="shared" si="376"/>
        <v>2.835</v>
      </c>
      <c r="BK433" s="22"/>
      <c r="BL433" s="47">
        <f t="shared" si="355"/>
        <v>0.69750000000000001</v>
      </c>
      <c r="BM433" s="47">
        <f t="shared" si="396"/>
        <v>0.41804999999999992</v>
      </c>
      <c r="BN433" s="47">
        <f t="shared" si="349"/>
        <v>2.0700000000000003</v>
      </c>
      <c r="BO433" s="47">
        <f>BB433</f>
        <v>3.6</v>
      </c>
      <c r="BP433" s="47">
        <f t="shared" si="392"/>
        <v>2.6999999999999997</v>
      </c>
      <c r="BQ433" s="47">
        <v>0.18</v>
      </c>
      <c r="BR433" s="47">
        <v>0.4</v>
      </c>
      <c r="BS433" s="47">
        <f>AW433</f>
        <v>5.625</v>
      </c>
      <c r="BT433" s="47">
        <f t="shared" si="384"/>
        <v>0</v>
      </c>
      <c r="BU433" s="47">
        <f t="shared" si="346"/>
        <v>9.5849999999999991</v>
      </c>
      <c r="BV433" s="47">
        <f t="shared" si="395"/>
        <v>0.45</v>
      </c>
      <c r="BW433" s="47">
        <f t="shared" si="385"/>
        <v>0.94499999999999995</v>
      </c>
      <c r="BX433" s="47">
        <f t="shared" si="393"/>
        <v>2.88</v>
      </c>
      <c r="BY433" s="47">
        <f t="shared" si="377"/>
        <v>20.294999999999998</v>
      </c>
      <c r="BZ433" s="47">
        <f t="shared" si="398"/>
        <v>2.835</v>
      </c>
      <c r="CA433" s="47">
        <f t="shared" si="399"/>
        <v>4.9693251533742338</v>
      </c>
      <c r="CB433" s="47">
        <f t="shared" si="378"/>
        <v>5.625</v>
      </c>
      <c r="CC433" s="47">
        <f>BG433</f>
        <v>1.3049999999999999E-2</v>
      </c>
      <c r="CD433" s="47">
        <f t="shared" si="400"/>
        <v>0</v>
      </c>
      <c r="CE433" s="47">
        <f t="shared" si="400"/>
        <v>1.3904999999999999E-2</v>
      </c>
      <c r="CF433" s="47">
        <f t="shared" si="379"/>
        <v>0.32624999999999998</v>
      </c>
      <c r="CG433" s="47">
        <f t="shared" ref="CG433:CG496" si="401">1000*CE433/3.34</f>
        <v>4.1631736526946108</v>
      </c>
      <c r="CH433" s="47">
        <f t="shared" si="380"/>
        <v>1.477247000226398</v>
      </c>
      <c r="CI433" s="47">
        <v>0.6</v>
      </c>
      <c r="CJ433" s="46"/>
      <c r="CK433" s="47">
        <f t="shared" si="387"/>
        <v>0.95576979937547613</v>
      </c>
      <c r="CL433" s="46"/>
      <c r="CM433" s="46">
        <f t="shared" si="388"/>
        <v>0.2123932887501058</v>
      </c>
      <c r="CN433" s="22"/>
    </row>
    <row r="434" spans="1:92">
      <c r="A434" s="42">
        <v>1738</v>
      </c>
      <c r="B434" s="22"/>
      <c r="C434" s="34">
        <v>9.6300000000000008</v>
      </c>
      <c r="D434" s="34">
        <v>17</v>
      </c>
      <c r="E434" s="47">
        <f t="shared" si="389"/>
        <v>9.7142857142857135</v>
      </c>
      <c r="F434" s="34">
        <v>6.54</v>
      </c>
      <c r="G434" s="34">
        <v>4.99</v>
      </c>
      <c r="H434" s="34">
        <v>2.95</v>
      </c>
      <c r="I434" s="34">
        <v>0.46</v>
      </c>
      <c r="J434" s="34">
        <v>0.43</v>
      </c>
      <c r="K434" s="22"/>
      <c r="L434" s="22"/>
      <c r="M434" s="34">
        <v>10.32</v>
      </c>
      <c r="N434" s="34">
        <v>0.64</v>
      </c>
      <c r="O434" s="34">
        <v>2.13</v>
      </c>
      <c r="P434" s="22"/>
      <c r="Q434" s="34">
        <v>1</v>
      </c>
      <c r="R434" s="22"/>
      <c r="S434" s="22"/>
      <c r="T434" s="22"/>
      <c r="U434" s="22"/>
      <c r="V434" s="34">
        <v>0.21</v>
      </c>
      <c r="W434" s="22"/>
      <c r="X434" s="34">
        <v>2.92</v>
      </c>
      <c r="Y434" s="34">
        <v>7</v>
      </c>
      <c r="Z434" s="22"/>
      <c r="AA434" s="34">
        <v>0.1</v>
      </c>
      <c r="AB434" s="22"/>
      <c r="AC434" s="22"/>
      <c r="AD434" s="34">
        <v>4.51</v>
      </c>
      <c r="AE434" s="34">
        <v>0.63</v>
      </c>
      <c r="AF434" s="34"/>
      <c r="AG434" s="47">
        <f t="shared" si="353"/>
        <v>0.43335000000000001</v>
      </c>
      <c r="AH434" s="47">
        <f t="shared" si="347"/>
        <v>0.29430000000000001</v>
      </c>
      <c r="AI434" s="47">
        <f t="shared" si="348"/>
        <v>0.22455000000000003</v>
      </c>
      <c r="AJ434" s="47">
        <f t="shared" si="356"/>
        <v>0.13275000000000001</v>
      </c>
      <c r="AK434" s="47">
        <f t="shared" si="354"/>
        <v>0.76500000000000001</v>
      </c>
      <c r="AL434" s="47">
        <f t="shared" si="390"/>
        <v>0.43714285714285706</v>
      </c>
      <c r="AM434" s="47">
        <f t="shared" si="397"/>
        <v>0</v>
      </c>
      <c r="AN434" s="47">
        <f t="shared" si="397"/>
        <v>0</v>
      </c>
      <c r="AO434" s="47">
        <f t="shared" si="397"/>
        <v>20.294999999999998</v>
      </c>
      <c r="AP434" s="47">
        <f t="shared" si="357"/>
        <v>2.0700000000000003</v>
      </c>
      <c r="AQ434" s="47">
        <f t="shared" si="358"/>
        <v>1.9350000000000001</v>
      </c>
      <c r="AR434" s="47">
        <f t="shared" si="359"/>
        <v>0</v>
      </c>
      <c r="AS434" s="47">
        <f t="shared" si="360"/>
        <v>0</v>
      </c>
      <c r="AT434" s="47">
        <f t="shared" si="361"/>
        <v>0.46439999999999998</v>
      </c>
      <c r="AU434" s="47">
        <f t="shared" si="362"/>
        <v>2.88</v>
      </c>
      <c r="AV434" s="47">
        <f t="shared" si="363"/>
        <v>9.5849999999999991</v>
      </c>
      <c r="AW434" s="47">
        <f t="shared" si="364"/>
        <v>0</v>
      </c>
      <c r="AX434" s="47">
        <f t="shared" si="365"/>
        <v>4.5</v>
      </c>
      <c r="AY434" s="47">
        <f t="shared" si="366"/>
        <v>2.6999999999999997</v>
      </c>
      <c r="AZ434" s="47">
        <f t="shared" si="367"/>
        <v>0</v>
      </c>
      <c r="BA434" s="47">
        <f t="shared" si="368"/>
        <v>0</v>
      </c>
      <c r="BB434" s="47">
        <f t="shared" si="369"/>
        <v>0</v>
      </c>
      <c r="BC434" s="47">
        <f t="shared" si="370"/>
        <v>0.94499999999999995</v>
      </c>
      <c r="BD434" s="47">
        <f t="shared" si="371"/>
        <v>0</v>
      </c>
      <c r="BE434" s="47">
        <f t="shared" si="372"/>
        <v>13.14</v>
      </c>
      <c r="BF434" s="47">
        <f t="shared" si="373"/>
        <v>0.315</v>
      </c>
      <c r="BG434" s="47">
        <f t="shared" si="374"/>
        <v>0</v>
      </c>
      <c r="BH434" s="47">
        <f t="shared" si="375"/>
        <v>0.45</v>
      </c>
      <c r="BI434" s="47">
        <v>4.9693251533742338</v>
      </c>
      <c r="BJ434" s="47">
        <f t="shared" si="376"/>
        <v>2.835</v>
      </c>
      <c r="BK434" s="22"/>
      <c r="BL434" s="47">
        <f t="shared" si="355"/>
        <v>0.76500000000000001</v>
      </c>
      <c r="BM434" s="47">
        <f t="shared" si="396"/>
        <v>0.46439999999999998</v>
      </c>
      <c r="BN434" s="47">
        <f t="shared" si="349"/>
        <v>2.0700000000000003</v>
      </c>
      <c r="BO434" s="47">
        <v>3.7</v>
      </c>
      <c r="BP434" s="47">
        <f t="shared" si="392"/>
        <v>2.6999999999999997</v>
      </c>
      <c r="BQ434" s="47">
        <v>0.18</v>
      </c>
      <c r="BR434" s="47">
        <v>0.4</v>
      </c>
      <c r="BS434" s="47">
        <v>5.625</v>
      </c>
      <c r="BT434" s="47">
        <f t="shared" si="384"/>
        <v>0</v>
      </c>
      <c r="BU434" s="47">
        <f t="shared" si="346"/>
        <v>9.5849999999999991</v>
      </c>
      <c r="BV434" s="47">
        <f t="shared" si="395"/>
        <v>0.45</v>
      </c>
      <c r="BW434" s="47">
        <f t="shared" si="385"/>
        <v>0.94499999999999995</v>
      </c>
      <c r="BX434" s="47">
        <f t="shared" si="393"/>
        <v>2.88</v>
      </c>
      <c r="BY434" s="47">
        <f t="shared" si="377"/>
        <v>20.294999999999998</v>
      </c>
      <c r="BZ434" s="47">
        <f t="shared" si="398"/>
        <v>2.835</v>
      </c>
      <c r="CA434" s="47">
        <f t="shared" si="399"/>
        <v>4.9693251533742338</v>
      </c>
      <c r="CB434" s="47">
        <f t="shared" si="378"/>
        <v>5.625</v>
      </c>
      <c r="CC434" s="47">
        <f t="shared" ref="CC434:CC465" si="402">CC$433+(A434-1737)*(CC$500-CC$433)/67</f>
        <v>1.4064179104477612E-2</v>
      </c>
      <c r="CD434" s="47">
        <f t="shared" si="400"/>
        <v>0</v>
      </c>
      <c r="CE434" s="47">
        <f t="shared" si="400"/>
        <v>1.3140000000000001E-2</v>
      </c>
      <c r="CF434" s="47">
        <f t="shared" si="379"/>
        <v>0.315</v>
      </c>
      <c r="CG434" s="47">
        <f t="shared" si="401"/>
        <v>3.9341317365269464</v>
      </c>
      <c r="CH434" s="47">
        <f t="shared" si="380"/>
        <v>1.5920510645774975</v>
      </c>
      <c r="CI434" s="47">
        <v>0.6</v>
      </c>
      <c r="CJ434" s="46"/>
      <c r="CK434" s="47">
        <f t="shared" si="387"/>
        <v>0.98968166283307468</v>
      </c>
      <c r="CL434" s="46"/>
      <c r="CM434" s="46">
        <f t="shared" si="388"/>
        <v>0.21992925840734992</v>
      </c>
      <c r="CN434" s="22"/>
    </row>
    <row r="435" spans="1:92">
      <c r="A435" s="42">
        <v>1739</v>
      </c>
      <c r="B435" s="22"/>
      <c r="C435" s="34">
        <v>8.6</v>
      </c>
      <c r="D435" s="34">
        <v>15.5</v>
      </c>
      <c r="E435" s="47">
        <f t="shared" si="389"/>
        <v>8.8571428571428577</v>
      </c>
      <c r="F435" s="34">
        <v>6.71</v>
      </c>
      <c r="G435" s="34">
        <v>5.33</v>
      </c>
      <c r="H435" s="34">
        <v>3.4</v>
      </c>
      <c r="I435" s="34">
        <v>0.46</v>
      </c>
      <c r="J435" s="34">
        <v>0.43</v>
      </c>
      <c r="K435" s="22"/>
      <c r="L435" s="22"/>
      <c r="M435" s="34">
        <v>9.6300000000000008</v>
      </c>
      <c r="N435" s="34">
        <v>0.64</v>
      </c>
      <c r="O435" s="34">
        <v>2.13</v>
      </c>
      <c r="P435" s="34">
        <v>1.4</v>
      </c>
      <c r="Q435" s="34">
        <v>0.94</v>
      </c>
      <c r="R435" s="34">
        <v>0.55000000000000004</v>
      </c>
      <c r="S435" s="22"/>
      <c r="T435" s="22"/>
      <c r="U435" s="34">
        <v>0.85</v>
      </c>
      <c r="V435" s="34">
        <v>0.21</v>
      </c>
      <c r="W435" s="22"/>
      <c r="X435" s="34">
        <v>2.92</v>
      </c>
      <c r="Y435" s="34">
        <v>7</v>
      </c>
      <c r="Z435" s="22"/>
      <c r="AA435" s="34">
        <v>0.1</v>
      </c>
      <c r="AB435" s="22"/>
      <c r="AC435" s="22"/>
      <c r="AD435" s="34">
        <v>4.51</v>
      </c>
      <c r="AE435" s="34">
        <v>0.63</v>
      </c>
      <c r="AF435" s="34"/>
      <c r="AG435" s="47">
        <f t="shared" si="353"/>
        <v>0.38699999999999996</v>
      </c>
      <c r="AH435" s="47">
        <f t="shared" si="347"/>
        <v>0.30195</v>
      </c>
      <c r="AI435" s="47">
        <f t="shared" si="348"/>
        <v>0.23985000000000001</v>
      </c>
      <c r="AJ435" s="47">
        <f t="shared" si="356"/>
        <v>0.153</v>
      </c>
      <c r="AK435" s="47">
        <f t="shared" si="354"/>
        <v>0.69750000000000001</v>
      </c>
      <c r="AL435" s="47">
        <f t="shared" si="390"/>
        <v>0.39857142857142863</v>
      </c>
      <c r="AM435" s="47">
        <f t="shared" si="397"/>
        <v>0</v>
      </c>
      <c r="AN435" s="47">
        <f t="shared" si="397"/>
        <v>0</v>
      </c>
      <c r="AO435" s="47">
        <f t="shared" si="397"/>
        <v>20.294999999999998</v>
      </c>
      <c r="AP435" s="47">
        <f t="shared" si="357"/>
        <v>2.0700000000000003</v>
      </c>
      <c r="AQ435" s="47">
        <f t="shared" si="358"/>
        <v>1.9350000000000001</v>
      </c>
      <c r="AR435" s="47">
        <f t="shared" si="359"/>
        <v>0</v>
      </c>
      <c r="AS435" s="47">
        <f t="shared" si="360"/>
        <v>0</v>
      </c>
      <c r="AT435" s="47">
        <f t="shared" si="361"/>
        <v>0.43335000000000001</v>
      </c>
      <c r="AU435" s="47">
        <f t="shared" si="362"/>
        <v>2.88</v>
      </c>
      <c r="AV435" s="47">
        <f t="shared" si="363"/>
        <v>9.5849999999999991</v>
      </c>
      <c r="AW435" s="47">
        <f t="shared" si="364"/>
        <v>6.5625</v>
      </c>
      <c r="AX435" s="47">
        <f t="shared" si="365"/>
        <v>4.2299999999999995</v>
      </c>
      <c r="AY435" s="47">
        <f t="shared" si="366"/>
        <v>2.6999999999999997</v>
      </c>
      <c r="AZ435" s="47">
        <f t="shared" si="367"/>
        <v>0</v>
      </c>
      <c r="BA435" s="47">
        <f t="shared" si="368"/>
        <v>0</v>
      </c>
      <c r="BB435" s="47">
        <f t="shared" si="369"/>
        <v>3.8249999999999997</v>
      </c>
      <c r="BC435" s="47">
        <f t="shared" si="370"/>
        <v>0.94499999999999995</v>
      </c>
      <c r="BD435" s="47">
        <f t="shared" si="371"/>
        <v>0</v>
      </c>
      <c r="BE435" s="47">
        <f t="shared" si="372"/>
        <v>13.14</v>
      </c>
      <c r="BF435" s="47">
        <f t="shared" si="373"/>
        <v>0.315</v>
      </c>
      <c r="BG435" s="47">
        <f t="shared" si="374"/>
        <v>0</v>
      </c>
      <c r="BH435" s="47">
        <f t="shared" si="375"/>
        <v>0.45</v>
      </c>
      <c r="BI435" s="47">
        <v>4.9693251533742338</v>
      </c>
      <c r="BJ435" s="47">
        <f t="shared" si="376"/>
        <v>2.835</v>
      </c>
      <c r="BK435" s="22"/>
      <c r="BL435" s="47">
        <f t="shared" si="355"/>
        <v>0.69750000000000001</v>
      </c>
      <c r="BM435" s="47">
        <f t="shared" si="396"/>
        <v>0.43335000000000001</v>
      </c>
      <c r="BN435" s="47">
        <f t="shared" si="349"/>
        <v>2.0700000000000003</v>
      </c>
      <c r="BO435" s="47">
        <f t="shared" ref="BO435:BO450" si="403">BB435</f>
        <v>3.8249999999999997</v>
      </c>
      <c r="BP435" s="47">
        <f t="shared" si="392"/>
        <v>2.6999999999999997</v>
      </c>
      <c r="BQ435" s="47">
        <v>0.18</v>
      </c>
      <c r="BR435" s="47">
        <v>0.4</v>
      </c>
      <c r="BS435" s="47">
        <f>AW435</f>
        <v>6.5625</v>
      </c>
      <c r="BT435" s="47">
        <f t="shared" si="384"/>
        <v>0</v>
      </c>
      <c r="BU435" s="47">
        <f t="shared" si="346"/>
        <v>9.5849999999999991</v>
      </c>
      <c r="BV435" s="47">
        <f t="shared" si="395"/>
        <v>0.45</v>
      </c>
      <c r="BW435" s="47">
        <f t="shared" si="385"/>
        <v>0.94499999999999995</v>
      </c>
      <c r="BX435" s="47">
        <f t="shared" si="393"/>
        <v>2.88</v>
      </c>
      <c r="BY435" s="47">
        <f t="shared" si="377"/>
        <v>20.294999999999998</v>
      </c>
      <c r="BZ435" s="47">
        <f t="shared" si="398"/>
        <v>2.835</v>
      </c>
      <c r="CA435" s="47">
        <f t="shared" si="399"/>
        <v>4.9693251533742338</v>
      </c>
      <c r="CB435" s="47">
        <f t="shared" si="378"/>
        <v>6.5625</v>
      </c>
      <c r="CC435" s="47">
        <f t="shared" si="402"/>
        <v>1.5078358208955223E-2</v>
      </c>
      <c r="CD435" s="47">
        <f t="shared" si="400"/>
        <v>0</v>
      </c>
      <c r="CE435" s="47">
        <f t="shared" si="400"/>
        <v>1.3140000000000001E-2</v>
      </c>
      <c r="CF435" s="47">
        <f t="shared" si="379"/>
        <v>0.315</v>
      </c>
      <c r="CG435" s="47">
        <f t="shared" si="401"/>
        <v>3.9341317365269464</v>
      </c>
      <c r="CH435" s="47">
        <f t="shared" si="380"/>
        <v>1.7068551289285967</v>
      </c>
      <c r="CI435" s="47">
        <v>0.6</v>
      </c>
      <c r="CJ435" s="46"/>
      <c r="CK435" s="47">
        <f t="shared" si="387"/>
        <v>0.96362205312711813</v>
      </c>
      <c r="CL435" s="46"/>
      <c r="CM435" s="46">
        <f t="shared" si="388"/>
        <v>0.21413823402824847</v>
      </c>
      <c r="CN435" s="22"/>
    </row>
    <row r="436" spans="1:92">
      <c r="A436" s="42">
        <v>1740</v>
      </c>
      <c r="B436" s="22"/>
      <c r="C436" s="34">
        <v>9.98</v>
      </c>
      <c r="D436" s="34">
        <v>17</v>
      </c>
      <c r="E436" s="47">
        <f t="shared" ref="E436:E448" si="404">4*D436/7</f>
        <v>9.7142857142857135</v>
      </c>
      <c r="F436" s="34">
        <v>7.22</v>
      </c>
      <c r="G436" s="34">
        <v>5.33</v>
      </c>
      <c r="H436" s="34">
        <v>3.54</v>
      </c>
      <c r="I436" s="34">
        <v>0.46</v>
      </c>
      <c r="J436" s="34">
        <v>0.43</v>
      </c>
      <c r="K436" s="22"/>
      <c r="L436" s="22"/>
      <c r="M436" s="34">
        <v>9.4600000000000009</v>
      </c>
      <c r="N436" s="34">
        <v>0.64</v>
      </c>
      <c r="O436" s="34">
        <v>2.13</v>
      </c>
      <c r="P436" s="22"/>
      <c r="Q436" s="22"/>
      <c r="R436" s="22"/>
      <c r="S436" s="22"/>
      <c r="T436" s="22"/>
      <c r="U436" s="34">
        <v>0.8</v>
      </c>
      <c r="V436" s="34">
        <v>0.21</v>
      </c>
      <c r="W436" s="22"/>
      <c r="X436" s="34">
        <v>2.92</v>
      </c>
      <c r="Y436" s="34">
        <v>7</v>
      </c>
      <c r="Z436" s="22"/>
      <c r="AA436" s="34">
        <v>0.1</v>
      </c>
      <c r="AB436" s="22"/>
      <c r="AC436" s="22"/>
      <c r="AD436" s="34">
        <v>4.51</v>
      </c>
      <c r="AE436" s="34">
        <v>0.63</v>
      </c>
      <c r="AF436" s="34"/>
      <c r="AG436" s="47">
        <f t="shared" si="353"/>
        <v>0.44910000000000005</v>
      </c>
      <c r="AH436" s="47">
        <f t="shared" si="347"/>
        <v>0.32490000000000002</v>
      </c>
      <c r="AI436" s="47">
        <f t="shared" si="348"/>
        <v>0.23985000000000001</v>
      </c>
      <c r="AJ436" s="47">
        <f t="shared" si="356"/>
        <v>0.1593</v>
      </c>
      <c r="AK436" s="47">
        <f t="shared" si="354"/>
        <v>0.76500000000000001</v>
      </c>
      <c r="AL436" s="47">
        <f t="shared" ref="AL436:AL448" si="405">4.5*E436/100</f>
        <v>0.43714285714285706</v>
      </c>
      <c r="AM436" s="47">
        <f t="shared" si="397"/>
        <v>0</v>
      </c>
      <c r="AN436" s="47">
        <f t="shared" si="397"/>
        <v>0</v>
      </c>
      <c r="AO436" s="47">
        <f t="shared" si="397"/>
        <v>20.294999999999998</v>
      </c>
      <c r="AP436" s="47">
        <f t="shared" si="357"/>
        <v>2.0700000000000003</v>
      </c>
      <c r="AQ436" s="47">
        <f t="shared" si="358"/>
        <v>1.9350000000000001</v>
      </c>
      <c r="AR436" s="47">
        <f t="shared" si="359"/>
        <v>0</v>
      </c>
      <c r="AS436" s="47">
        <f t="shared" si="360"/>
        <v>0</v>
      </c>
      <c r="AT436" s="47">
        <f t="shared" si="361"/>
        <v>0.42570000000000008</v>
      </c>
      <c r="AU436" s="47">
        <f t="shared" si="362"/>
        <v>2.88</v>
      </c>
      <c r="AV436" s="47">
        <f t="shared" si="363"/>
        <v>9.5849999999999991</v>
      </c>
      <c r="AW436" s="47">
        <f t="shared" si="364"/>
        <v>0</v>
      </c>
      <c r="AX436" s="47">
        <f t="shared" si="365"/>
        <v>0</v>
      </c>
      <c r="AY436" s="47">
        <f t="shared" si="366"/>
        <v>2.6999999999999997</v>
      </c>
      <c r="AZ436" s="47">
        <f t="shared" si="367"/>
        <v>0</v>
      </c>
      <c r="BA436" s="47">
        <f t="shared" si="368"/>
        <v>0</v>
      </c>
      <c r="BB436" s="47">
        <f t="shared" si="369"/>
        <v>3.6</v>
      </c>
      <c r="BC436" s="47">
        <f t="shared" si="370"/>
        <v>0.94499999999999995</v>
      </c>
      <c r="BD436" s="47">
        <f t="shared" si="371"/>
        <v>0</v>
      </c>
      <c r="BE436" s="47">
        <f t="shared" si="372"/>
        <v>13.14</v>
      </c>
      <c r="BF436" s="47">
        <f t="shared" si="373"/>
        <v>0.315</v>
      </c>
      <c r="BG436" s="47">
        <f t="shared" si="374"/>
        <v>0</v>
      </c>
      <c r="BH436" s="47">
        <f t="shared" si="375"/>
        <v>0.45</v>
      </c>
      <c r="BI436" s="47">
        <v>4.9693251533742338</v>
      </c>
      <c r="BJ436" s="47">
        <f t="shared" si="376"/>
        <v>2.835</v>
      </c>
      <c r="BK436" s="22"/>
      <c r="BL436" s="47">
        <f t="shared" si="355"/>
        <v>0.76500000000000001</v>
      </c>
      <c r="BM436" s="47">
        <f t="shared" si="396"/>
        <v>0.42570000000000008</v>
      </c>
      <c r="BN436" s="47">
        <f t="shared" si="349"/>
        <v>2.0700000000000003</v>
      </c>
      <c r="BO436" s="47">
        <f t="shared" si="403"/>
        <v>3.6</v>
      </c>
      <c r="BP436" s="47">
        <f t="shared" si="392"/>
        <v>2.6999999999999997</v>
      </c>
      <c r="BQ436" s="47">
        <v>0.18</v>
      </c>
      <c r="BR436" s="47">
        <v>0.4</v>
      </c>
      <c r="BS436" s="47">
        <v>7.2</v>
      </c>
      <c r="BT436" s="47">
        <f t="shared" si="384"/>
        <v>0</v>
      </c>
      <c r="BU436" s="47">
        <f t="shared" ref="BU436:BU499" si="406">AV436</f>
        <v>9.5849999999999991</v>
      </c>
      <c r="BV436" s="47">
        <f t="shared" si="395"/>
        <v>0.45</v>
      </c>
      <c r="BW436" s="47">
        <f t="shared" si="385"/>
        <v>0.94499999999999995</v>
      </c>
      <c r="BX436" s="47">
        <f t="shared" si="393"/>
        <v>2.88</v>
      </c>
      <c r="BY436" s="47">
        <f t="shared" si="377"/>
        <v>20.294999999999998</v>
      </c>
      <c r="BZ436" s="47">
        <f t="shared" si="398"/>
        <v>2.835</v>
      </c>
      <c r="CA436" s="47">
        <f t="shared" si="399"/>
        <v>4.9693251533742338</v>
      </c>
      <c r="CB436" s="47">
        <f t="shared" si="378"/>
        <v>7.2</v>
      </c>
      <c r="CC436" s="47">
        <f t="shared" si="402"/>
        <v>1.6092537313432836E-2</v>
      </c>
      <c r="CD436" s="47">
        <f t="shared" si="400"/>
        <v>0</v>
      </c>
      <c r="CE436" s="47">
        <f t="shared" si="400"/>
        <v>1.3140000000000001E-2</v>
      </c>
      <c r="CF436" s="47">
        <f t="shared" si="379"/>
        <v>0.315</v>
      </c>
      <c r="CG436" s="47">
        <f t="shared" si="401"/>
        <v>3.9341317365269464</v>
      </c>
      <c r="CH436" s="47">
        <f t="shared" si="380"/>
        <v>1.8216591932796962</v>
      </c>
      <c r="CI436" s="47">
        <v>0.6</v>
      </c>
      <c r="CJ436" s="46"/>
      <c r="CK436" s="47">
        <f t="shared" si="387"/>
        <v>0.99344788272805629</v>
      </c>
      <c r="CL436" s="46"/>
      <c r="CM436" s="46">
        <f t="shared" si="388"/>
        <v>0.22076619616179027</v>
      </c>
      <c r="CN436" s="22"/>
    </row>
    <row r="437" spans="1:92">
      <c r="A437" s="42">
        <v>1741</v>
      </c>
      <c r="B437" s="22"/>
      <c r="C437" s="34">
        <v>12.38</v>
      </c>
      <c r="D437" s="34">
        <v>21.33</v>
      </c>
      <c r="E437" s="47">
        <f t="shared" si="404"/>
        <v>12.188571428571427</v>
      </c>
      <c r="F437" s="34">
        <v>9.6300000000000008</v>
      </c>
      <c r="G437" s="34">
        <v>6.19</v>
      </c>
      <c r="H437" s="34">
        <v>3.69</v>
      </c>
      <c r="I437" s="34">
        <v>0.46</v>
      </c>
      <c r="J437" s="34">
        <v>0.43</v>
      </c>
      <c r="K437" s="22"/>
      <c r="L437" s="22"/>
      <c r="M437" s="34">
        <v>10.32</v>
      </c>
      <c r="N437" s="34">
        <v>0.64</v>
      </c>
      <c r="O437" s="34">
        <v>2.13</v>
      </c>
      <c r="P437" s="34">
        <v>1.7</v>
      </c>
      <c r="Q437" s="34">
        <v>0.78</v>
      </c>
      <c r="R437" s="22"/>
      <c r="S437" s="22"/>
      <c r="T437" s="22"/>
      <c r="U437" s="34">
        <v>0.87</v>
      </c>
      <c r="V437" s="34">
        <v>0.21</v>
      </c>
      <c r="W437" s="22"/>
      <c r="X437" s="34">
        <v>3.09</v>
      </c>
      <c r="Y437" s="34">
        <v>7.2</v>
      </c>
      <c r="Z437" s="22"/>
      <c r="AA437" s="34">
        <v>0.1</v>
      </c>
      <c r="AB437" s="22"/>
      <c r="AC437" s="22"/>
      <c r="AD437" s="34">
        <v>4.51</v>
      </c>
      <c r="AE437" s="34">
        <v>0.63</v>
      </c>
      <c r="AF437" s="34"/>
      <c r="AG437" s="47">
        <f t="shared" si="353"/>
        <v>0.55710000000000004</v>
      </c>
      <c r="AH437" s="47">
        <f t="shared" si="347"/>
        <v>0.43335000000000001</v>
      </c>
      <c r="AI437" s="47">
        <f t="shared" si="348"/>
        <v>0.27855000000000002</v>
      </c>
      <c r="AJ437" s="47">
        <f t="shared" si="356"/>
        <v>0.16605</v>
      </c>
      <c r="AK437" s="47">
        <f t="shared" si="354"/>
        <v>0.95984999999999987</v>
      </c>
      <c r="AL437" s="47">
        <f t="shared" si="405"/>
        <v>0.54848571428571413</v>
      </c>
      <c r="AM437" s="47">
        <f t="shared" si="397"/>
        <v>0</v>
      </c>
      <c r="AN437" s="47">
        <f t="shared" si="397"/>
        <v>0</v>
      </c>
      <c r="AO437" s="47">
        <f t="shared" si="397"/>
        <v>20.294999999999998</v>
      </c>
      <c r="AP437" s="47">
        <f t="shared" si="357"/>
        <v>2.0700000000000003</v>
      </c>
      <c r="AQ437" s="47">
        <f t="shared" si="358"/>
        <v>1.9350000000000001</v>
      </c>
      <c r="AR437" s="47">
        <f t="shared" si="359"/>
        <v>0</v>
      </c>
      <c r="AS437" s="47">
        <f t="shared" si="360"/>
        <v>0</v>
      </c>
      <c r="AT437" s="47">
        <f t="shared" si="361"/>
        <v>0.46439999999999998</v>
      </c>
      <c r="AU437" s="47">
        <f t="shared" si="362"/>
        <v>2.88</v>
      </c>
      <c r="AV437" s="47">
        <f t="shared" si="363"/>
        <v>9.5849999999999991</v>
      </c>
      <c r="AW437" s="47">
        <f t="shared" si="364"/>
        <v>7.96875</v>
      </c>
      <c r="AX437" s="47">
        <f t="shared" si="365"/>
        <v>3.5100000000000002</v>
      </c>
      <c r="AY437" s="47">
        <f t="shared" si="366"/>
        <v>2.6999999999999997</v>
      </c>
      <c r="AZ437" s="47">
        <f t="shared" si="367"/>
        <v>0</v>
      </c>
      <c r="BA437" s="47">
        <f t="shared" si="368"/>
        <v>0</v>
      </c>
      <c r="BB437" s="47">
        <f t="shared" si="369"/>
        <v>3.915</v>
      </c>
      <c r="BC437" s="47">
        <f t="shared" si="370"/>
        <v>0.94499999999999995</v>
      </c>
      <c r="BD437" s="47">
        <f t="shared" si="371"/>
        <v>0</v>
      </c>
      <c r="BE437" s="47">
        <f t="shared" si="372"/>
        <v>13.904999999999999</v>
      </c>
      <c r="BF437" s="47">
        <f t="shared" si="373"/>
        <v>0.32400000000000001</v>
      </c>
      <c r="BG437" s="47">
        <f t="shared" si="374"/>
        <v>0</v>
      </c>
      <c r="BH437" s="47">
        <f t="shared" si="375"/>
        <v>0.45</v>
      </c>
      <c r="BI437" s="47">
        <v>5.0715746421267891</v>
      </c>
      <c r="BJ437" s="47">
        <f t="shared" si="376"/>
        <v>2.835</v>
      </c>
      <c r="BK437" s="22"/>
      <c r="BL437" s="47">
        <f t="shared" si="355"/>
        <v>0.95984999999999987</v>
      </c>
      <c r="BM437" s="47">
        <f t="shared" si="396"/>
        <v>0.46439999999999998</v>
      </c>
      <c r="BN437" s="47">
        <f t="shared" si="349"/>
        <v>2.0700000000000003</v>
      </c>
      <c r="BO437" s="47">
        <f t="shared" si="403"/>
        <v>3.915</v>
      </c>
      <c r="BP437" s="47">
        <f t="shared" si="392"/>
        <v>2.6999999999999997</v>
      </c>
      <c r="BQ437" s="47">
        <v>0.18</v>
      </c>
      <c r="BR437" s="47">
        <v>0.4</v>
      </c>
      <c r="BS437" s="47">
        <f>AW437</f>
        <v>7.96875</v>
      </c>
      <c r="BT437" s="47">
        <f t="shared" si="384"/>
        <v>0</v>
      </c>
      <c r="BU437" s="47">
        <f t="shared" si="406"/>
        <v>9.5849999999999991</v>
      </c>
      <c r="BV437" s="47">
        <f t="shared" si="395"/>
        <v>0.45</v>
      </c>
      <c r="BW437" s="47">
        <f t="shared" si="385"/>
        <v>0.94499999999999995</v>
      </c>
      <c r="BX437" s="47">
        <f t="shared" si="393"/>
        <v>2.88</v>
      </c>
      <c r="BY437" s="47">
        <f t="shared" si="377"/>
        <v>20.294999999999998</v>
      </c>
      <c r="BZ437" s="47">
        <f t="shared" si="398"/>
        <v>2.835</v>
      </c>
      <c r="CA437" s="47">
        <f t="shared" si="399"/>
        <v>5.0715746421267891</v>
      </c>
      <c r="CB437" s="47">
        <f t="shared" si="378"/>
        <v>7.96875</v>
      </c>
      <c r="CC437" s="47">
        <f t="shared" si="402"/>
        <v>1.7106716417910447E-2</v>
      </c>
      <c r="CD437" s="47">
        <f t="shared" si="400"/>
        <v>0</v>
      </c>
      <c r="CE437" s="47">
        <f t="shared" si="400"/>
        <v>1.3904999999999999E-2</v>
      </c>
      <c r="CF437" s="47">
        <f t="shared" si="379"/>
        <v>0.32400000000000001</v>
      </c>
      <c r="CG437" s="47">
        <f t="shared" si="401"/>
        <v>4.1631736526946108</v>
      </c>
      <c r="CH437" s="47">
        <f t="shared" si="380"/>
        <v>1.9364632576307956</v>
      </c>
      <c r="CI437" s="47">
        <v>0.6</v>
      </c>
      <c r="CJ437" s="46"/>
      <c r="CK437" s="47">
        <f t="shared" si="387"/>
        <v>1.0959377221300937</v>
      </c>
      <c r="CL437" s="46"/>
      <c r="CM437" s="46">
        <f t="shared" si="388"/>
        <v>0.2435417160289097</v>
      </c>
      <c r="CN437" s="22"/>
    </row>
    <row r="438" spans="1:92">
      <c r="A438" s="42">
        <v>1742</v>
      </c>
      <c r="B438" s="22"/>
      <c r="C438" s="34">
        <v>11.01</v>
      </c>
      <c r="D438" s="34">
        <v>20.25</v>
      </c>
      <c r="E438" s="47">
        <f t="shared" si="404"/>
        <v>11.571428571428571</v>
      </c>
      <c r="F438" s="34">
        <v>8.6</v>
      </c>
      <c r="G438" s="34">
        <v>6.36</v>
      </c>
      <c r="H438" s="34">
        <v>3.25</v>
      </c>
      <c r="I438" s="34">
        <v>0.46</v>
      </c>
      <c r="J438" s="34">
        <v>0.43</v>
      </c>
      <c r="K438" s="34">
        <v>7.4999999999999997E-2</v>
      </c>
      <c r="L438" s="22"/>
      <c r="M438" s="34">
        <v>9.4600000000000009</v>
      </c>
      <c r="N438" s="34">
        <v>0.64</v>
      </c>
      <c r="O438" s="34">
        <v>2.13</v>
      </c>
      <c r="P438" s="34">
        <v>1.9</v>
      </c>
      <c r="Q438" s="22"/>
      <c r="R438" s="22"/>
      <c r="S438" s="22"/>
      <c r="T438" s="34">
        <v>1.6</v>
      </c>
      <c r="U438" s="34">
        <v>0.71</v>
      </c>
      <c r="V438" s="34">
        <v>0.21</v>
      </c>
      <c r="W438" s="22"/>
      <c r="X438" s="34">
        <v>3.09</v>
      </c>
      <c r="Y438" s="34">
        <v>7.5</v>
      </c>
      <c r="Z438" s="22"/>
      <c r="AA438" s="34">
        <v>0.1</v>
      </c>
      <c r="AB438" s="22"/>
      <c r="AC438" s="22"/>
      <c r="AD438" s="34">
        <v>4.51</v>
      </c>
      <c r="AE438" s="34">
        <v>0.63</v>
      </c>
      <c r="AF438" s="34"/>
      <c r="AG438" s="47">
        <f t="shared" si="353"/>
        <v>0.49545</v>
      </c>
      <c r="AH438" s="47">
        <f t="shared" si="347"/>
        <v>0.38699999999999996</v>
      </c>
      <c r="AI438" s="47">
        <f t="shared" si="348"/>
        <v>0.28620000000000001</v>
      </c>
      <c r="AJ438" s="47">
        <f t="shared" si="356"/>
        <v>0.14624999999999999</v>
      </c>
      <c r="AK438" s="47">
        <f t="shared" si="354"/>
        <v>0.91125</v>
      </c>
      <c r="AL438" s="47">
        <f t="shared" si="405"/>
        <v>0.52071428571428569</v>
      </c>
      <c r="AM438" s="47">
        <f t="shared" si="397"/>
        <v>0</v>
      </c>
      <c r="AN438" s="47">
        <f t="shared" si="397"/>
        <v>0</v>
      </c>
      <c r="AO438" s="47">
        <f t="shared" si="397"/>
        <v>20.294999999999998</v>
      </c>
      <c r="AP438" s="47">
        <f t="shared" si="357"/>
        <v>2.0700000000000003</v>
      </c>
      <c r="AQ438" s="47">
        <f t="shared" si="358"/>
        <v>1.9350000000000001</v>
      </c>
      <c r="AR438" s="47">
        <f t="shared" si="359"/>
        <v>0.33749999999999997</v>
      </c>
      <c r="AS438" s="47">
        <f t="shared" si="360"/>
        <v>0</v>
      </c>
      <c r="AT438" s="47">
        <f t="shared" si="361"/>
        <v>0.42570000000000008</v>
      </c>
      <c r="AU438" s="47">
        <f t="shared" si="362"/>
        <v>2.88</v>
      </c>
      <c r="AV438" s="47">
        <f t="shared" si="363"/>
        <v>9.5849999999999991</v>
      </c>
      <c r="AW438" s="47">
        <f t="shared" si="364"/>
        <v>8.90625</v>
      </c>
      <c r="AX438" s="47">
        <f t="shared" si="365"/>
        <v>0</v>
      </c>
      <c r="AY438" s="47">
        <f t="shared" si="366"/>
        <v>2.6999999999999997</v>
      </c>
      <c r="AZ438" s="47">
        <f t="shared" si="367"/>
        <v>0</v>
      </c>
      <c r="BA438" s="47">
        <f t="shared" si="368"/>
        <v>7.2000000000000008E-2</v>
      </c>
      <c r="BB438" s="47">
        <f t="shared" si="369"/>
        <v>3.1949999999999998</v>
      </c>
      <c r="BC438" s="47">
        <f t="shared" si="370"/>
        <v>0.94499999999999995</v>
      </c>
      <c r="BD438" s="47">
        <f t="shared" si="371"/>
        <v>0</v>
      </c>
      <c r="BE438" s="47">
        <f t="shared" si="372"/>
        <v>13.904999999999999</v>
      </c>
      <c r="BF438" s="47">
        <f t="shared" si="373"/>
        <v>0.33750000000000002</v>
      </c>
      <c r="BG438" s="47">
        <f t="shared" si="374"/>
        <v>0</v>
      </c>
      <c r="BH438" s="47">
        <f t="shared" si="375"/>
        <v>0.45</v>
      </c>
      <c r="BI438" s="47">
        <v>4.3762781186094069</v>
      </c>
      <c r="BJ438" s="47">
        <f t="shared" si="376"/>
        <v>2.835</v>
      </c>
      <c r="BK438" s="22"/>
      <c r="BL438" s="47">
        <f t="shared" si="355"/>
        <v>0.91125</v>
      </c>
      <c r="BM438" s="47">
        <f t="shared" si="396"/>
        <v>0.42570000000000008</v>
      </c>
      <c r="BN438" s="47">
        <f t="shared" si="349"/>
        <v>2.0700000000000003</v>
      </c>
      <c r="BO438" s="47">
        <f t="shared" si="403"/>
        <v>3.1949999999999998</v>
      </c>
      <c r="BP438" s="47">
        <f t="shared" si="392"/>
        <v>2.6999999999999997</v>
      </c>
      <c r="BQ438" s="47">
        <f t="shared" ref="BQ438:BQ443" si="407">BA438</f>
        <v>7.2000000000000008E-2</v>
      </c>
      <c r="BR438" s="47">
        <f>AR438</f>
        <v>0.33749999999999997</v>
      </c>
      <c r="BS438" s="47">
        <f>AW438</f>
        <v>8.90625</v>
      </c>
      <c r="BT438" s="47">
        <f t="shared" si="384"/>
        <v>0</v>
      </c>
      <c r="BU438" s="47">
        <f t="shared" si="406"/>
        <v>9.5849999999999991</v>
      </c>
      <c r="BV438" s="47">
        <f t="shared" si="395"/>
        <v>0.45</v>
      </c>
      <c r="BW438" s="47">
        <f t="shared" si="385"/>
        <v>0.94499999999999995</v>
      </c>
      <c r="BX438" s="47">
        <f t="shared" si="393"/>
        <v>2.88</v>
      </c>
      <c r="BY438" s="47">
        <f t="shared" si="377"/>
        <v>20.294999999999998</v>
      </c>
      <c r="BZ438" s="47">
        <f t="shared" si="398"/>
        <v>2.835</v>
      </c>
      <c r="CA438" s="47">
        <f t="shared" si="399"/>
        <v>4.3762781186094069</v>
      </c>
      <c r="CB438" s="47">
        <f t="shared" si="378"/>
        <v>8.90625</v>
      </c>
      <c r="CC438" s="47">
        <f t="shared" si="402"/>
        <v>1.8120895522388061E-2</v>
      </c>
      <c r="CD438" s="47">
        <f t="shared" si="400"/>
        <v>0</v>
      </c>
      <c r="CE438" s="47">
        <f t="shared" si="400"/>
        <v>1.3904999999999999E-2</v>
      </c>
      <c r="CF438" s="47">
        <f t="shared" si="379"/>
        <v>0.33750000000000002</v>
      </c>
      <c r="CG438" s="47">
        <f t="shared" si="401"/>
        <v>4.1631736526946108</v>
      </c>
      <c r="CH438" s="47">
        <f t="shared" si="380"/>
        <v>2.0512673219818951</v>
      </c>
      <c r="CI438" s="47">
        <v>0.6</v>
      </c>
      <c r="CJ438" s="46"/>
      <c r="CK438" s="47">
        <f t="shared" si="387"/>
        <v>1.0487265168861459</v>
      </c>
      <c r="CL438" s="46"/>
      <c r="CM438" s="46">
        <f t="shared" si="388"/>
        <v>0.23305033708581022</v>
      </c>
      <c r="CN438" s="22"/>
    </row>
    <row r="439" spans="1:92">
      <c r="A439" s="42">
        <v>1743</v>
      </c>
      <c r="B439" s="22"/>
      <c r="C439" s="34">
        <v>9.98</v>
      </c>
      <c r="D439" s="34">
        <v>17</v>
      </c>
      <c r="E439" s="47">
        <f t="shared" si="404"/>
        <v>9.7142857142857135</v>
      </c>
      <c r="F439" s="34">
        <v>8.08</v>
      </c>
      <c r="G439" s="34">
        <v>6.54</v>
      </c>
      <c r="H439" s="34">
        <v>4.57</v>
      </c>
      <c r="I439" s="34">
        <v>0.46</v>
      </c>
      <c r="J439" s="34">
        <v>0.43</v>
      </c>
      <c r="K439" s="34">
        <v>7.4999999999999997E-2</v>
      </c>
      <c r="L439" s="22"/>
      <c r="M439" s="34">
        <v>9.4600000000000009</v>
      </c>
      <c r="N439" s="34">
        <v>0.64</v>
      </c>
      <c r="O439" s="34">
        <v>2.13</v>
      </c>
      <c r="P439" s="34">
        <v>1.8</v>
      </c>
      <c r="Q439" s="34">
        <v>1.53</v>
      </c>
      <c r="R439" s="22"/>
      <c r="S439" s="22"/>
      <c r="T439" s="34">
        <v>3.75</v>
      </c>
      <c r="U439" s="34">
        <v>0.72</v>
      </c>
      <c r="V439" s="34">
        <v>0.21</v>
      </c>
      <c r="W439" s="22"/>
      <c r="X439" s="34">
        <v>3.25</v>
      </c>
      <c r="Y439" s="34">
        <v>8</v>
      </c>
      <c r="Z439" s="22"/>
      <c r="AA439" s="34">
        <v>0.1</v>
      </c>
      <c r="AB439" s="22"/>
      <c r="AC439" s="22"/>
      <c r="AD439" s="34">
        <v>4.51</v>
      </c>
      <c r="AE439" s="34">
        <v>0.63</v>
      </c>
      <c r="AF439" s="34"/>
      <c r="AG439" s="47">
        <f t="shared" si="353"/>
        <v>0.44910000000000005</v>
      </c>
      <c r="AH439" s="47">
        <f t="shared" si="347"/>
        <v>0.36359999999999998</v>
      </c>
      <c r="AI439" s="47">
        <f t="shared" si="348"/>
        <v>0.29430000000000001</v>
      </c>
      <c r="AJ439" s="47">
        <f t="shared" si="356"/>
        <v>0.20565</v>
      </c>
      <c r="AK439" s="47">
        <f t="shared" si="354"/>
        <v>0.76500000000000001</v>
      </c>
      <c r="AL439" s="47">
        <f t="shared" si="405"/>
        <v>0.43714285714285706</v>
      </c>
      <c r="AM439" s="47">
        <f t="shared" si="397"/>
        <v>0</v>
      </c>
      <c r="AN439" s="47">
        <f t="shared" si="397"/>
        <v>0</v>
      </c>
      <c r="AO439" s="47">
        <f t="shared" si="397"/>
        <v>20.294999999999998</v>
      </c>
      <c r="AP439" s="47">
        <f t="shared" si="357"/>
        <v>2.0700000000000003</v>
      </c>
      <c r="AQ439" s="47">
        <f t="shared" si="358"/>
        <v>1.9350000000000001</v>
      </c>
      <c r="AR439" s="47">
        <f t="shared" si="359"/>
        <v>0.33749999999999997</v>
      </c>
      <c r="AS439" s="47">
        <f t="shared" si="360"/>
        <v>0</v>
      </c>
      <c r="AT439" s="47">
        <f t="shared" si="361"/>
        <v>0.42570000000000008</v>
      </c>
      <c r="AU439" s="47">
        <f t="shared" si="362"/>
        <v>2.88</v>
      </c>
      <c r="AV439" s="47">
        <f t="shared" si="363"/>
        <v>9.5849999999999991</v>
      </c>
      <c r="AW439" s="47">
        <f t="shared" si="364"/>
        <v>8.4375</v>
      </c>
      <c r="AX439" s="47">
        <f t="shared" si="365"/>
        <v>6.8849999999999998</v>
      </c>
      <c r="AY439" s="47">
        <f t="shared" si="366"/>
        <v>2.6999999999999997</v>
      </c>
      <c r="AZ439" s="47">
        <f t="shared" si="367"/>
        <v>0</v>
      </c>
      <c r="BA439" s="47">
        <f t="shared" si="368"/>
        <v>0.16875000000000001</v>
      </c>
      <c r="BB439" s="47">
        <f t="shared" si="369"/>
        <v>3.2399999999999998</v>
      </c>
      <c r="BC439" s="47">
        <f t="shared" si="370"/>
        <v>0.94499999999999995</v>
      </c>
      <c r="BD439" s="47">
        <f t="shared" si="371"/>
        <v>0</v>
      </c>
      <c r="BE439" s="47">
        <f t="shared" si="372"/>
        <v>14.625</v>
      </c>
      <c r="BF439" s="47">
        <f t="shared" si="373"/>
        <v>0.36</v>
      </c>
      <c r="BG439" s="47">
        <f t="shared" si="374"/>
        <v>0</v>
      </c>
      <c r="BH439" s="47">
        <f t="shared" si="375"/>
        <v>0.45</v>
      </c>
      <c r="BI439" s="47">
        <v>4.744376278118609</v>
      </c>
      <c r="BJ439" s="47">
        <f t="shared" si="376"/>
        <v>2.835</v>
      </c>
      <c r="BK439" s="22"/>
      <c r="BL439" s="47">
        <f t="shared" si="355"/>
        <v>0.76500000000000001</v>
      </c>
      <c r="BM439" s="47">
        <f t="shared" si="396"/>
        <v>0.42570000000000008</v>
      </c>
      <c r="BN439" s="47">
        <f t="shared" si="349"/>
        <v>2.0700000000000003</v>
      </c>
      <c r="BO439" s="47">
        <f t="shared" si="403"/>
        <v>3.2399999999999998</v>
      </c>
      <c r="BP439" s="47">
        <f t="shared" si="392"/>
        <v>2.6999999999999997</v>
      </c>
      <c r="BQ439" s="47">
        <f t="shared" si="407"/>
        <v>0.16875000000000001</v>
      </c>
      <c r="BR439" s="47">
        <f>AR439</f>
        <v>0.33749999999999997</v>
      </c>
      <c r="BS439" s="47">
        <f>AW439</f>
        <v>8.4375</v>
      </c>
      <c r="BT439" s="47">
        <f t="shared" si="384"/>
        <v>0</v>
      </c>
      <c r="BU439" s="47">
        <f t="shared" si="406"/>
        <v>9.5849999999999991</v>
      </c>
      <c r="BV439" s="47">
        <f t="shared" si="395"/>
        <v>0.45</v>
      </c>
      <c r="BW439" s="47">
        <f t="shared" si="385"/>
        <v>0.94499999999999995</v>
      </c>
      <c r="BX439" s="47">
        <f t="shared" si="393"/>
        <v>2.88</v>
      </c>
      <c r="BY439" s="47">
        <f t="shared" si="377"/>
        <v>20.294999999999998</v>
      </c>
      <c r="BZ439" s="47">
        <f t="shared" si="398"/>
        <v>2.835</v>
      </c>
      <c r="CA439" s="47">
        <f t="shared" si="399"/>
        <v>4.744376278118609</v>
      </c>
      <c r="CB439" s="47">
        <f t="shared" si="378"/>
        <v>8.4375</v>
      </c>
      <c r="CC439" s="47">
        <f t="shared" si="402"/>
        <v>1.9135074626865672E-2</v>
      </c>
      <c r="CD439" s="47">
        <f t="shared" si="400"/>
        <v>0</v>
      </c>
      <c r="CE439" s="47">
        <f t="shared" si="400"/>
        <v>1.4625000000000001E-2</v>
      </c>
      <c r="CF439" s="47">
        <f t="shared" si="379"/>
        <v>0.36</v>
      </c>
      <c r="CG439" s="47">
        <f t="shared" si="401"/>
        <v>4.3787425149700603</v>
      </c>
      <c r="CH439" s="47">
        <f t="shared" si="380"/>
        <v>2.1660713863329946</v>
      </c>
      <c r="CI439" s="47">
        <v>0.6</v>
      </c>
      <c r="CJ439" s="46"/>
      <c r="CK439" s="47">
        <f t="shared" si="387"/>
        <v>0.99922926120644084</v>
      </c>
      <c r="CL439" s="46"/>
      <c r="CM439" s="46">
        <f t="shared" si="388"/>
        <v>0.22205094693476463</v>
      </c>
      <c r="CN439" s="22"/>
    </row>
    <row r="440" spans="1:92">
      <c r="A440" s="42">
        <v>1744</v>
      </c>
      <c r="B440" s="22"/>
      <c r="C440" s="34">
        <v>10.32</v>
      </c>
      <c r="D440" s="34">
        <v>18.5</v>
      </c>
      <c r="E440" s="47">
        <f t="shared" si="404"/>
        <v>10.571428571428571</v>
      </c>
      <c r="F440" s="34">
        <v>7.22</v>
      </c>
      <c r="G440" s="34">
        <v>6.19</v>
      </c>
      <c r="H440" s="34">
        <v>5.31</v>
      </c>
      <c r="I440" s="34">
        <v>0.46</v>
      </c>
      <c r="J440" s="34">
        <v>0.43</v>
      </c>
      <c r="K440" s="22"/>
      <c r="L440" s="22"/>
      <c r="M440" s="34">
        <v>9.8000000000000007</v>
      </c>
      <c r="N440" s="34">
        <v>0.64</v>
      </c>
      <c r="O440" s="34">
        <v>2.13</v>
      </c>
      <c r="P440" s="22"/>
      <c r="Q440" s="34">
        <v>1.1200000000000001</v>
      </c>
      <c r="R440" s="22"/>
      <c r="S440" s="34">
        <v>0.15</v>
      </c>
      <c r="T440" s="34">
        <v>2.5</v>
      </c>
      <c r="U440" s="34">
        <v>0.79</v>
      </c>
      <c r="V440" s="34">
        <v>0.21</v>
      </c>
      <c r="W440" s="22"/>
      <c r="X440" s="34">
        <v>3.9</v>
      </c>
      <c r="Y440" s="34">
        <v>10</v>
      </c>
      <c r="Z440" s="22"/>
      <c r="AA440" s="34">
        <v>0.1</v>
      </c>
      <c r="AB440" s="22"/>
      <c r="AC440" s="22"/>
      <c r="AD440" s="34">
        <v>4.51</v>
      </c>
      <c r="AE440" s="34">
        <v>0.63</v>
      </c>
      <c r="AF440" s="34"/>
      <c r="AG440" s="47">
        <f t="shared" si="353"/>
        <v>0.46439999999999998</v>
      </c>
      <c r="AH440" s="47">
        <f t="shared" si="347"/>
        <v>0.32490000000000002</v>
      </c>
      <c r="AI440" s="47">
        <f t="shared" si="348"/>
        <v>0.27855000000000002</v>
      </c>
      <c r="AJ440" s="47">
        <f t="shared" si="356"/>
        <v>0.23895</v>
      </c>
      <c r="AK440" s="47">
        <f t="shared" si="354"/>
        <v>0.83250000000000002</v>
      </c>
      <c r="AL440" s="47">
        <f t="shared" si="405"/>
        <v>0.4757142857142857</v>
      </c>
      <c r="AM440" s="47">
        <f t="shared" si="397"/>
        <v>0</v>
      </c>
      <c r="AN440" s="47">
        <f t="shared" si="397"/>
        <v>0</v>
      </c>
      <c r="AO440" s="47">
        <f t="shared" si="397"/>
        <v>20.294999999999998</v>
      </c>
      <c r="AP440" s="47">
        <f t="shared" si="357"/>
        <v>2.0700000000000003</v>
      </c>
      <c r="AQ440" s="47">
        <f t="shared" si="358"/>
        <v>1.9350000000000001</v>
      </c>
      <c r="AR440" s="47">
        <f t="shared" si="359"/>
        <v>0</v>
      </c>
      <c r="AS440" s="47">
        <f t="shared" si="360"/>
        <v>0</v>
      </c>
      <c r="AT440" s="47">
        <f t="shared" si="361"/>
        <v>0.441</v>
      </c>
      <c r="AU440" s="47">
        <f t="shared" si="362"/>
        <v>2.88</v>
      </c>
      <c r="AV440" s="47">
        <f t="shared" si="363"/>
        <v>9.5849999999999991</v>
      </c>
      <c r="AW440" s="47">
        <f t="shared" si="364"/>
        <v>0</v>
      </c>
      <c r="AX440" s="47">
        <f t="shared" si="365"/>
        <v>5.0400000000000009</v>
      </c>
      <c r="AY440" s="47">
        <f t="shared" si="366"/>
        <v>2.6999999999999997</v>
      </c>
      <c r="AZ440" s="47">
        <f t="shared" si="367"/>
        <v>0.67499999999999993</v>
      </c>
      <c r="BA440" s="47">
        <f t="shared" si="368"/>
        <v>0.1125</v>
      </c>
      <c r="BB440" s="47">
        <f t="shared" si="369"/>
        <v>3.5550000000000002</v>
      </c>
      <c r="BC440" s="47">
        <f t="shared" si="370"/>
        <v>0.94499999999999995</v>
      </c>
      <c r="BD440" s="47">
        <f t="shared" si="371"/>
        <v>0</v>
      </c>
      <c r="BE440" s="47">
        <f t="shared" si="372"/>
        <v>17.55</v>
      </c>
      <c r="BF440" s="47">
        <f t="shared" si="373"/>
        <v>0.45</v>
      </c>
      <c r="BG440" s="47">
        <f t="shared" si="374"/>
        <v>0</v>
      </c>
      <c r="BH440" s="47">
        <f t="shared" si="375"/>
        <v>0.45</v>
      </c>
      <c r="BI440" s="47">
        <v>4.6012269938650308</v>
      </c>
      <c r="BJ440" s="47">
        <f t="shared" si="376"/>
        <v>2.835</v>
      </c>
      <c r="BK440" s="22"/>
      <c r="BL440" s="47">
        <f t="shared" si="355"/>
        <v>0.83250000000000002</v>
      </c>
      <c r="BM440" s="47">
        <f t="shared" si="396"/>
        <v>0.441</v>
      </c>
      <c r="BN440" s="47">
        <f t="shared" si="349"/>
        <v>2.0700000000000003</v>
      </c>
      <c r="BO440" s="47">
        <f t="shared" si="403"/>
        <v>3.5550000000000002</v>
      </c>
      <c r="BP440" s="47">
        <f t="shared" si="392"/>
        <v>2.6999999999999997</v>
      </c>
      <c r="BQ440" s="47">
        <f t="shared" si="407"/>
        <v>0.1125</v>
      </c>
      <c r="BR440" s="47">
        <v>0.33750000000000002</v>
      </c>
      <c r="BS440" s="47">
        <v>7.6</v>
      </c>
      <c r="BT440" s="47">
        <f t="shared" si="384"/>
        <v>0</v>
      </c>
      <c r="BU440" s="47">
        <f t="shared" si="406"/>
        <v>9.5849999999999991</v>
      </c>
      <c r="BV440" s="47">
        <f t="shared" si="395"/>
        <v>0.45</v>
      </c>
      <c r="BW440" s="47">
        <f t="shared" si="385"/>
        <v>0.94499999999999995</v>
      </c>
      <c r="BX440" s="47">
        <f t="shared" si="393"/>
        <v>2.88</v>
      </c>
      <c r="BY440" s="47">
        <f t="shared" si="377"/>
        <v>20.294999999999998</v>
      </c>
      <c r="BZ440" s="47">
        <f t="shared" si="398"/>
        <v>2.835</v>
      </c>
      <c r="CA440" s="47">
        <f t="shared" si="399"/>
        <v>4.6012269938650308</v>
      </c>
      <c r="CB440" s="47">
        <f t="shared" si="378"/>
        <v>7.6</v>
      </c>
      <c r="CC440" s="47">
        <f t="shared" si="402"/>
        <v>2.0149253731343283E-2</v>
      </c>
      <c r="CD440" s="47">
        <f t="shared" si="400"/>
        <v>0</v>
      </c>
      <c r="CE440" s="47">
        <f t="shared" si="400"/>
        <v>1.755E-2</v>
      </c>
      <c r="CF440" s="47">
        <f t="shared" si="379"/>
        <v>0.45</v>
      </c>
      <c r="CG440" s="47">
        <f t="shared" si="401"/>
        <v>5.2544910179640727</v>
      </c>
      <c r="CH440" s="47">
        <f t="shared" si="380"/>
        <v>2.2808754506840936</v>
      </c>
      <c r="CI440" s="47">
        <v>0.6</v>
      </c>
      <c r="CJ440" s="46"/>
      <c r="CK440" s="47">
        <f t="shared" si="387"/>
        <v>1.032062943487901</v>
      </c>
      <c r="CL440" s="46"/>
      <c r="CM440" s="46">
        <f t="shared" si="388"/>
        <v>0.2293473207750891</v>
      </c>
      <c r="CN440" s="22"/>
    </row>
    <row r="441" spans="1:92">
      <c r="A441" s="42">
        <v>1745</v>
      </c>
      <c r="B441" s="22"/>
      <c r="C441" s="34">
        <v>10.49</v>
      </c>
      <c r="D441" s="34">
        <v>18.5</v>
      </c>
      <c r="E441" s="47">
        <f t="shared" si="404"/>
        <v>10.571428571428571</v>
      </c>
      <c r="F441" s="34">
        <v>6.54</v>
      </c>
      <c r="G441" s="34">
        <v>6.19</v>
      </c>
      <c r="H441" s="34">
        <v>4.43</v>
      </c>
      <c r="I441" s="34">
        <v>0.46</v>
      </c>
      <c r="J441" s="34">
        <v>0.43</v>
      </c>
      <c r="K441" s="22"/>
      <c r="L441" s="22"/>
      <c r="M441" s="34">
        <v>10.15</v>
      </c>
      <c r="N441" s="34">
        <v>0.64</v>
      </c>
      <c r="O441" s="34">
        <v>2.13</v>
      </c>
      <c r="P441" s="22"/>
      <c r="Q441" s="34">
        <v>0.92</v>
      </c>
      <c r="R441" s="22"/>
      <c r="S441" s="22"/>
      <c r="T441" s="34">
        <v>2.5</v>
      </c>
      <c r="U441" s="34">
        <v>0.84</v>
      </c>
      <c r="V441" s="34">
        <v>0.21</v>
      </c>
      <c r="W441" s="22"/>
      <c r="X441" s="34">
        <v>3.9</v>
      </c>
      <c r="Y441" s="34">
        <v>10</v>
      </c>
      <c r="Z441" s="22"/>
      <c r="AA441" s="34">
        <v>0.1</v>
      </c>
      <c r="AB441" s="22"/>
      <c r="AC441" s="22"/>
      <c r="AD441" s="34">
        <v>4.51</v>
      </c>
      <c r="AE441" s="34">
        <v>0.63</v>
      </c>
      <c r="AF441" s="34"/>
      <c r="AG441" s="47">
        <f t="shared" si="353"/>
        <v>0.47204999999999997</v>
      </c>
      <c r="AH441" s="47">
        <f t="shared" si="347"/>
        <v>0.29430000000000001</v>
      </c>
      <c r="AI441" s="47">
        <f t="shared" si="348"/>
        <v>0.27855000000000002</v>
      </c>
      <c r="AJ441" s="47">
        <f t="shared" si="356"/>
        <v>0.19935</v>
      </c>
      <c r="AK441" s="47">
        <f t="shared" si="354"/>
        <v>0.83250000000000002</v>
      </c>
      <c r="AL441" s="47">
        <f t="shared" si="405"/>
        <v>0.4757142857142857</v>
      </c>
      <c r="AM441" s="47">
        <f t="shared" si="397"/>
        <v>0</v>
      </c>
      <c r="AN441" s="47">
        <f t="shared" si="397"/>
        <v>0</v>
      </c>
      <c r="AO441" s="47">
        <f t="shared" si="397"/>
        <v>20.294999999999998</v>
      </c>
      <c r="AP441" s="47">
        <f t="shared" si="357"/>
        <v>2.0700000000000003</v>
      </c>
      <c r="AQ441" s="47">
        <f t="shared" si="358"/>
        <v>1.9350000000000001</v>
      </c>
      <c r="AR441" s="47">
        <f t="shared" si="359"/>
        <v>0</v>
      </c>
      <c r="AS441" s="47">
        <f t="shared" si="360"/>
        <v>0</v>
      </c>
      <c r="AT441" s="47">
        <f t="shared" si="361"/>
        <v>0.45675000000000004</v>
      </c>
      <c r="AU441" s="47">
        <f t="shared" si="362"/>
        <v>2.88</v>
      </c>
      <c r="AV441" s="47">
        <f t="shared" si="363"/>
        <v>9.5849999999999991</v>
      </c>
      <c r="AW441" s="47">
        <f t="shared" si="364"/>
        <v>0</v>
      </c>
      <c r="AX441" s="47">
        <f t="shared" si="365"/>
        <v>4.1400000000000006</v>
      </c>
      <c r="AY441" s="47">
        <f t="shared" si="366"/>
        <v>2.6999999999999997</v>
      </c>
      <c r="AZ441" s="47">
        <f t="shared" si="367"/>
        <v>0</v>
      </c>
      <c r="BA441" s="47">
        <f t="shared" si="368"/>
        <v>0.1125</v>
      </c>
      <c r="BB441" s="47">
        <f t="shared" si="369"/>
        <v>3.78</v>
      </c>
      <c r="BC441" s="47">
        <f t="shared" si="370"/>
        <v>0.94499999999999995</v>
      </c>
      <c r="BD441" s="47">
        <f t="shared" si="371"/>
        <v>0</v>
      </c>
      <c r="BE441" s="47">
        <f t="shared" si="372"/>
        <v>17.55</v>
      </c>
      <c r="BF441" s="47">
        <f t="shared" si="373"/>
        <v>0.45</v>
      </c>
      <c r="BG441" s="47">
        <f t="shared" si="374"/>
        <v>0</v>
      </c>
      <c r="BH441" s="47">
        <f t="shared" si="375"/>
        <v>0.45</v>
      </c>
      <c r="BI441" s="47">
        <v>5.296523517382413</v>
      </c>
      <c r="BJ441" s="47">
        <f t="shared" si="376"/>
        <v>2.835</v>
      </c>
      <c r="BK441" s="22"/>
      <c r="BL441" s="47">
        <f t="shared" si="355"/>
        <v>0.83250000000000002</v>
      </c>
      <c r="BM441" s="47">
        <f t="shared" si="396"/>
        <v>0.45675000000000004</v>
      </c>
      <c r="BN441" s="47">
        <f t="shared" si="349"/>
        <v>2.0700000000000003</v>
      </c>
      <c r="BO441" s="47">
        <f t="shared" si="403"/>
        <v>3.78</v>
      </c>
      <c r="BP441" s="47">
        <f t="shared" si="392"/>
        <v>2.6999999999999997</v>
      </c>
      <c r="BQ441" s="47">
        <f t="shared" si="407"/>
        <v>0.1125</v>
      </c>
      <c r="BR441" s="47">
        <v>0.33750000000000002</v>
      </c>
      <c r="BS441" s="47">
        <v>7.6</v>
      </c>
      <c r="BT441" s="47">
        <f t="shared" si="384"/>
        <v>0</v>
      </c>
      <c r="BU441" s="47">
        <f t="shared" si="406"/>
        <v>9.5849999999999991</v>
      </c>
      <c r="BV441" s="47">
        <f t="shared" si="395"/>
        <v>0.45</v>
      </c>
      <c r="BW441" s="47">
        <f t="shared" si="385"/>
        <v>0.94499999999999995</v>
      </c>
      <c r="BX441" s="47">
        <f t="shared" si="393"/>
        <v>2.88</v>
      </c>
      <c r="BY441" s="47">
        <f t="shared" si="377"/>
        <v>20.294999999999998</v>
      </c>
      <c r="BZ441" s="47">
        <f t="shared" si="398"/>
        <v>2.835</v>
      </c>
      <c r="CA441" s="47">
        <f t="shared" si="399"/>
        <v>5.296523517382413</v>
      </c>
      <c r="CB441" s="47">
        <f t="shared" si="378"/>
        <v>7.6</v>
      </c>
      <c r="CC441" s="47">
        <f t="shared" si="402"/>
        <v>2.1163432835820895E-2</v>
      </c>
      <c r="CD441" s="47">
        <f t="shared" si="400"/>
        <v>0</v>
      </c>
      <c r="CE441" s="47">
        <f t="shared" si="400"/>
        <v>1.755E-2</v>
      </c>
      <c r="CF441" s="47">
        <f t="shared" si="379"/>
        <v>0.45</v>
      </c>
      <c r="CG441" s="47">
        <f t="shared" si="401"/>
        <v>5.2544910179640727</v>
      </c>
      <c r="CH441" s="47">
        <f t="shared" si="380"/>
        <v>2.3956795150351931</v>
      </c>
      <c r="CI441" s="47">
        <v>0.6</v>
      </c>
      <c r="CJ441" s="46"/>
      <c r="CK441" s="47">
        <f t="shared" si="387"/>
        <v>1.0412140213904688</v>
      </c>
      <c r="CL441" s="46"/>
      <c r="CM441" s="46">
        <f t="shared" si="388"/>
        <v>0.23138089364232639</v>
      </c>
      <c r="CN441" s="22"/>
    </row>
    <row r="442" spans="1:92">
      <c r="A442" s="42">
        <v>1746</v>
      </c>
      <c r="B442" s="22"/>
      <c r="C442" s="34">
        <v>12.04</v>
      </c>
      <c r="D442" s="34">
        <v>21.33</v>
      </c>
      <c r="E442" s="47">
        <f t="shared" si="404"/>
        <v>12.188571428571427</v>
      </c>
      <c r="F442" s="34">
        <v>7.22</v>
      </c>
      <c r="G442" s="34">
        <v>6.02</v>
      </c>
      <c r="H442" s="34">
        <v>3.98</v>
      </c>
      <c r="I442" s="34">
        <v>0.46</v>
      </c>
      <c r="J442" s="34">
        <v>0.43</v>
      </c>
      <c r="K442" s="34">
        <v>7.4999999999999997E-2</v>
      </c>
      <c r="L442" s="22"/>
      <c r="M442" s="34">
        <v>12.04</v>
      </c>
      <c r="N442" s="34">
        <v>0.64</v>
      </c>
      <c r="O442" s="34">
        <v>2.13</v>
      </c>
      <c r="P442" s="34">
        <v>1.5</v>
      </c>
      <c r="Q442" s="34">
        <v>0.92</v>
      </c>
      <c r="R442" s="22"/>
      <c r="S442" s="22"/>
      <c r="T442" s="34">
        <v>2</v>
      </c>
      <c r="U442" s="34">
        <v>0.81</v>
      </c>
      <c r="V442" s="34">
        <v>0.21</v>
      </c>
      <c r="W442" s="22"/>
      <c r="X442" s="34">
        <v>3.9</v>
      </c>
      <c r="Y442" s="34">
        <v>10</v>
      </c>
      <c r="Z442" s="22"/>
      <c r="AA442" s="34">
        <v>0.1</v>
      </c>
      <c r="AB442" s="22"/>
      <c r="AC442" s="22"/>
      <c r="AD442" s="34">
        <v>4.51</v>
      </c>
      <c r="AE442" s="34">
        <v>0.63</v>
      </c>
      <c r="AF442" s="34"/>
      <c r="AG442" s="47">
        <f t="shared" si="353"/>
        <v>0.54179999999999995</v>
      </c>
      <c r="AH442" s="47">
        <f t="shared" ref="AH442:AH488" si="408">4.5*F442/100</f>
        <v>0.32490000000000002</v>
      </c>
      <c r="AI442" s="47">
        <f t="shared" ref="AI442:AI488" si="409">4.5*G442/100</f>
        <v>0.27089999999999997</v>
      </c>
      <c r="AJ442" s="47">
        <f t="shared" si="356"/>
        <v>0.17910000000000001</v>
      </c>
      <c r="AK442" s="47">
        <f t="shared" si="354"/>
        <v>0.95984999999999987</v>
      </c>
      <c r="AL442" s="47">
        <f t="shared" si="405"/>
        <v>0.54848571428571413</v>
      </c>
      <c r="AM442" s="47">
        <f t="shared" si="397"/>
        <v>0</v>
      </c>
      <c r="AN442" s="47">
        <f t="shared" si="397"/>
        <v>0</v>
      </c>
      <c r="AO442" s="47">
        <f t="shared" si="397"/>
        <v>20.294999999999998</v>
      </c>
      <c r="AP442" s="47">
        <f t="shared" si="357"/>
        <v>2.0700000000000003</v>
      </c>
      <c r="AQ442" s="47">
        <f t="shared" si="358"/>
        <v>1.9350000000000001</v>
      </c>
      <c r="AR442" s="47">
        <f t="shared" si="359"/>
        <v>0.33749999999999997</v>
      </c>
      <c r="AS442" s="47">
        <f t="shared" si="360"/>
        <v>0</v>
      </c>
      <c r="AT442" s="47">
        <f t="shared" si="361"/>
        <v>0.54179999999999995</v>
      </c>
      <c r="AU442" s="47">
        <f t="shared" si="362"/>
        <v>2.88</v>
      </c>
      <c r="AV442" s="47">
        <f t="shared" si="363"/>
        <v>9.5849999999999991</v>
      </c>
      <c r="AW442" s="47">
        <f t="shared" si="364"/>
        <v>7.03125</v>
      </c>
      <c r="AX442" s="47">
        <f t="shared" si="365"/>
        <v>4.1400000000000006</v>
      </c>
      <c r="AY442" s="47">
        <f t="shared" si="366"/>
        <v>2.6999999999999997</v>
      </c>
      <c r="AZ442" s="47">
        <f t="shared" si="367"/>
        <v>0</v>
      </c>
      <c r="BA442" s="47">
        <f t="shared" si="368"/>
        <v>0.09</v>
      </c>
      <c r="BB442" s="47">
        <f t="shared" si="369"/>
        <v>3.6450000000000005</v>
      </c>
      <c r="BC442" s="47">
        <f t="shared" si="370"/>
        <v>0.94499999999999995</v>
      </c>
      <c r="BD442" s="47">
        <f t="shared" si="371"/>
        <v>0</v>
      </c>
      <c r="BE442" s="47">
        <f t="shared" si="372"/>
        <v>17.55</v>
      </c>
      <c r="BF442" s="47">
        <f t="shared" si="373"/>
        <v>0.45</v>
      </c>
      <c r="BG442" s="47">
        <f t="shared" si="374"/>
        <v>0</v>
      </c>
      <c r="BH442" s="47">
        <f t="shared" si="375"/>
        <v>0.45</v>
      </c>
      <c r="BI442" s="47">
        <v>5.1329243353783225</v>
      </c>
      <c r="BJ442" s="47">
        <f t="shared" si="376"/>
        <v>2.835</v>
      </c>
      <c r="BK442" s="22"/>
      <c r="BL442" s="47">
        <f t="shared" si="355"/>
        <v>0.95984999999999987</v>
      </c>
      <c r="BM442" s="47">
        <f t="shared" si="396"/>
        <v>0.54179999999999995</v>
      </c>
      <c r="BN442" s="47">
        <f t="shared" ref="BN442:BN505" si="410">AP442</f>
        <v>2.0700000000000003</v>
      </c>
      <c r="BO442" s="47">
        <f t="shared" si="403"/>
        <v>3.6450000000000005</v>
      </c>
      <c r="BP442" s="47">
        <f t="shared" si="392"/>
        <v>2.6999999999999997</v>
      </c>
      <c r="BQ442" s="47">
        <f t="shared" si="407"/>
        <v>0.09</v>
      </c>
      <c r="BR442" s="47">
        <f>AR442</f>
        <v>0.33749999999999997</v>
      </c>
      <c r="BS442" s="47">
        <f>AW442</f>
        <v>7.03125</v>
      </c>
      <c r="BT442" s="47">
        <f t="shared" si="384"/>
        <v>0</v>
      </c>
      <c r="BU442" s="47">
        <f t="shared" si="406"/>
        <v>9.5849999999999991</v>
      </c>
      <c r="BV442" s="47">
        <f t="shared" si="395"/>
        <v>0.45</v>
      </c>
      <c r="BW442" s="47">
        <f t="shared" si="385"/>
        <v>0.94499999999999995</v>
      </c>
      <c r="BX442" s="47">
        <f t="shared" si="393"/>
        <v>2.88</v>
      </c>
      <c r="BY442" s="47">
        <f t="shared" si="377"/>
        <v>20.294999999999998</v>
      </c>
      <c r="BZ442" s="47">
        <f t="shared" si="398"/>
        <v>2.835</v>
      </c>
      <c r="CA442" s="47">
        <f t="shared" si="399"/>
        <v>5.1329243353783225</v>
      </c>
      <c r="CB442" s="47">
        <f t="shared" si="378"/>
        <v>7.03125</v>
      </c>
      <c r="CC442" s="47">
        <f t="shared" si="402"/>
        <v>2.2177611940298506E-2</v>
      </c>
      <c r="CD442" s="47">
        <f t="shared" si="400"/>
        <v>0</v>
      </c>
      <c r="CE442" s="47">
        <f t="shared" si="400"/>
        <v>1.755E-2</v>
      </c>
      <c r="CF442" s="47">
        <f t="shared" si="379"/>
        <v>0.45</v>
      </c>
      <c r="CG442" s="47">
        <f t="shared" si="401"/>
        <v>5.2544910179640727</v>
      </c>
      <c r="CH442" s="47">
        <f t="shared" si="380"/>
        <v>2.5104835793862921</v>
      </c>
      <c r="CI442" s="47">
        <v>0.6</v>
      </c>
      <c r="CJ442" s="46"/>
      <c r="CK442" s="47">
        <f t="shared" si="387"/>
        <v>1.0986357200784069</v>
      </c>
      <c r="CL442" s="46"/>
      <c r="CM442" s="46">
        <f t="shared" si="388"/>
        <v>0.24414127112853487</v>
      </c>
      <c r="CN442" s="22"/>
    </row>
    <row r="443" spans="1:92">
      <c r="A443" s="42">
        <v>1747</v>
      </c>
      <c r="B443" s="22"/>
      <c r="C443" s="34">
        <v>10.66</v>
      </c>
      <c r="D443" s="34">
        <v>18.5</v>
      </c>
      <c r="E443" s="47">
        <f t="shared" si="404"/>
        <v>10.571428571428571</v>
      </c>
      <c r="F443" s="34">
        <v>6.54</v>
      </c>
      <c r="G443" s="34">
        <v>5.85</v>
      </c>
      <c r="H443" s="34">
        <v>3.69</v>
      </c>
      <c r="I443" s="34">
        <v>0.46</v>
      </c>
      <c r="J443" s="34">
        <v>0.43</v>
      </c>
      <c r="K443" s="34">
        <v>0.08</v>
      </c>
      <c r="L443" s="22"/>
      <c r="M443" s="34">
        <v>11.35</v>
      </c>
      <c r="N443" s="34">
        <v>0.64</v>
      </c>
      <c r="O443" s="34">
        <v>2.13</v>
      </c>
      <c r="P443" s="34">
        <v>1.6</v>
      </c>
      <c r="Q443" s="34">
        <v>0.96</v>
      </c>
      <c r="R443" s="22"/>
      <c r="S443" s="22"/>
      <c r="T443" s="34">
        <v>2.1</v>
      </c>
      <c r="U443" s="34">
        <v>0.76</v>
      </c>
      <c r="V443" s="34">
        <v>0.21</v>
      </c>
      <c r="W443" s="22"/>
      <c r="X443" s="22"/>
      <c r="Y443" s="22"/>
      <c r="Z443" s="22"/>
      <c r="AA443" s="34">
        <v>0.1</v>
      </c>
      <c r="AB443" s="22"/>
      <c r="AC443" s="22"/>
      <c r="AD443" s="34">
        <v>4.51</v>
      </c>
      <c r="AE443" s="34">
        <v>0.63</v>
      </c>
      <c r="AF443" s="34"/>
      <c r="AG443" s="47">
        <f t="shared" si="353"/>
        <v>0.47970000000000002</v>
      </c>
      <c r="AH443" s="47">
        <f t="shared" si="408"/>
        <v>0.29430000000000001</v>
      </c>
      <c r="AI443" s="47">
        <f t="shared" si="409"/>
        <v>0.26324999999999998</v>
      </c>
      <c r="AJ443" s="47">
        <f t="shared" si="356"/>
        <v>0.16605</v>
      </c>
      <c r="AK443" s="47">
        <f t="shared" si="354"/>
        <v>0.83250000000000002</v>
      </c>
      <c r="AL443" s="47">
        <f t="shared" si="405"/>
        <v>0.4757142857142857</v>
      </c>
      <c r="AM443" s="47">
        <f t="shared" si="397"/>
        <v>0</v>
      </c>
      <c r="AN443" s="47">
        <f t="shared" si="397"/>
        <v>0</v>
      </c>
      <c r="AO443" s="47">
        <f t="shared" si="397"/>
        <v>20.294999999999998</v>
      </c>
      <c r="AP443" s="47">
        <f t="shared" si="357"/>
        <v>2.0700000000000003</v>
      </c>
      <c r="AQ443" s="47">
        <f t="shared" si="358"/>
        <v>1.9350000000000001</v>
      </c>
      <c r="AR443" s="47">
        <f t="shared" si="359"/>
        <v>0.36</v>
      </c>
      <c r="AS443" s="47">
        <f t="shared" si="360"/>
        <v>0</v>
      </c>
      <c r="AT443" s="47">
        <f t="shared" si="361"/>
        <v>0.51074999999999993</v>
      </c>
      <c r="AU443" s="47">
        <f t="shared" si="362"/>
        <v>2.88</v>
      </c>
      <c r="AV443" s="47">
        <f t="shared" si="363"/>
        <v>9.5849999999999991</v>
      </c>
      <c r="AW443" s="47">
        <f t="shared" si="364"/>
        <v>7.5000000000000009</v>
      </c>
      <c r="AX443" s="47">
        <f t="shared" si="365"/>
        <v>4.32</v>
      </c>
      <c r="AY443" s="47">
        <f t="shared" si="366"/>
        <v>2.6999999999999997</v>
      </c>
      <c r="AZ443" s="47">
        <f t="shared" si="367"/>
        <v>0</v>
      </c>
      <c r="BA443" s="47">
        <f t="shared" si="368"/>
        <v>9.4500000000000015E-2</v>
      </c>
      <c r="BB443" s="47">
        <f t="shared" si="369"/>
        <v>3.42</v>
      </c>
      <c r="BC443" s="47">
        <f t="shared" si="370"/>
        <v>0.94499999999999995</v>
      </c>
      <c r="BD443" s="47">
        <f t="shared" si="371"/>
        <v>0</v>
      </c>
      <c r="BE443" s="47">
        <f t="shared" si="372"/>
        <v>0</v>
      </c>
      <c r="BF443" s="47">
        <f t="shared" si="373"/>
        <v>0</v>
      </c>
      <c r="BG443" s="47">
        <f t="shared" si="374"/>
        <v>0</v>
      </c>
      <c r="BH443" s="47">
        <f t="shared" si="375"/>
        <v>0.45</v>
      </c>
      <c r="BI443" s="47">
        <v>4.6012269938650308</v>
      </c>
      <c r="BJ443" s="47">
        <f t="shared" si="376"/>
        <v>2.835</v>
      </c>
      <c r="BK443" s="22"/>
      <c r="BL443" s="47">
        <f t="shared" si="355"/>
        <v>0.83250000000000002</v>
      </c>
      <c r="BM443" s="47">
        <f t="shared" si="396"/>
        <v>0.51074999999999993</v>
      </c>
      <c r="BN443" s="47">
        <f t="shared" si="410"/>
        <v>2.0700000000000003</v>
      </c>
      <c r="BO443" s="47">
        <f t="shared" si="403"/>
        <v>3.42</v>
      </c>
      <c r="BP443" s="47">
        <f t="shared" si="392"/>
        <v>2.6999999999999997</v>
      </c>
      <c r="BQ443" s="47">
        <f t="shared" si="407"/>
        <v>9.4500000000000015E-2</v>
      </c>
      <c r="BR443" s="47">
        <f>AR443</f>
        <v>0.36</v>
      </c>
      <c r="BS443" s="47">
        <f>AW443</f>
        <v>7.5000000000000009</v>
      </c>
      <c r="BT443" s="47">
        <f t="shared" si="384"/>
        <v>0</v>
      </c>
      <c r="BU443" s="47">
        <f t="shared" si="406"/>
        <v>9.5849999999999991</v>
      </c>
      <c r="BV443" s="47">
        <f t="shared" si="395"/>
        <v>0.45</v>
      </c>
      <c r="BW443" s="47">
        <f t="shared" si="385"/>
        <v>0.94499999999999995</v>
      </c>
      <c r="BX443" s="47">
        <f t="shared" si="393"/>
        <v>2.88</v>
      </c>
      <c r="BY443" s="47">
        <f t="shared" si="377"/>
        <v>20.294999999999998</v>
      </c>
      <c r="BZ443" s="47">
        <f t="shared" si="398"/>
        <v>2.835</v>
      </c>
      <c r="CA443" s="47">
        <f t="shared" si="399"/>
        <v>4.6012269938650308</v>
      </c>
      <c r="CB443" s="47">
        <f t="shared" si="378"/>
        <v>7.5000000000000009</v>
      </c>
      <c r="CC443" s="47">
        <f t="shared" si="402"/>
        <v>2.319179104477612E-2</v>
      </c>
      <c r="CD443" s="47">
        <f t="shared" si="400"/>
        <v>0</v>
      </c>
      <c r="CE443" s="47">
        <v>1.755E-2</v>
      </c>
      <c r="CF443" s="47">
        <f t="shared" si="379"/>
        <v>0</v>
      </c>
      <c r="CG443" s="47">
        <f t="shared" si="401"/>
        <v>5.2544910179640727</v>
      </c>
      <c r="CH443" s="47">
        <f t="shared" si="380"/>
        <v>2.625287643737392</v>
      </c>
      <c r="CI443" s="47">
        <v>0.6</v>
      </c>
      <c r="CJ443" s="46"/>
      <c r="CK443" s="47">
        <f t="shared" si="387"/>
        <v>1.0362302250688704</v>
      </c>
      <c r="CL443" s="46"/>
      <c r="CM443" s="46">
        <f t="shared" si="388"/>
        <v>0.23027338334863787</v>
      </c>
      <c r="CN443" s="22"/>
    </row>
    <row r="444" spans="1:92">
      <c r="A444" s="42">
        <v>1748</v>
      </c>
      <c r="B444" s="22"/>
      <c r="C444" s="34">
        <v>10.32</v>
      </c>
      <c r="D444" s="34">
        <v>18.5</v>
      </c>
      <c r="E444" s="47">
        <f t="shared" si="404"/>
        <v>10.571428571428571</v>
      </c>
      <c r="F444" s="34">
        <v>5.85</v>
      </c>
      <c r="G444" s="34">
        <v>5.33</v>
      </c>
      <c r="H444" s="34">
        <v>3.25</v>
      </c>
      <c r="I444" s="34">
        <v>0.46</v>
      </c>
      <c r="J444" s="34">
        <v>0.43</v>
      </c>
      <c r="K444" s="22"/>
      <c r="L444" s="22"/>
      <c r="M444" s="34">
        <v>9.8000000000000007</v>
      </c>
      <c r="N444" s="34">
        <v>0.64</v>
      </c>
      <c r="O444" s="34">
        <v>2.13</v>
      </c>
      <c r="P444" s="34">
        <v>1.6</v>
      </c>
      <c r="Q444" s="34">
        <v>1</v>
      </c>
      <c r="R444" s="22"/>
      <c r="S444" s="22"/>
      <c r="T444" s="22"/>
      <c r="U444" s="34">
        <v>0.76</v>
      </c>
      <c r="V444" s="34">
        <v>0.21</v>
      </c>
      <c r="W444" s="22"/>
      <c r="X444" s="34">
        <v>3.9</v>
      </c>
      <c r="Y444" s="34">
        <v>7</v>
      </c>
      <c r="Z444" s="22"/>
      <c r="AA444" s="34">
        <v>0.1</v>
      </c>
      <c r="AB444" s="22"/>
      <c r="AC444" s="22"/>
      <c r="AD444" s="34">
        <v>4.51</v>
      </c>
      <c r="AE444" s="34">
        <v>0.63</v>
      </c>
      <c r="AF444" s="34"/>
      <c r="AG444" s="47">
        <f t="shared" si="353"/>
        <v>0.46439999999999998</v>
      </c>
      <c r="AH444" s="47">
        <f t="shared" si="408"/>
        <v>0.26324999999999998</v>
      </c>
      <c r="AI444" s="47">
        <f t="shared" si="409"/>
        <v>0.23985000000000001</v>
      </c>
      <c r="AJ444" s="47">
        <f t="shared" si="356"/>
        <v>0.14624999999999999</v>
      </c>
      <c r="AK444" s="47">
        <f t="shared" si="354"/>
        <v>0.83250000000000002</v>
      </c>
      <c r="AL444" s="47">
        <f t="shared" si="405"/>
        <v>0.4757142857142857</v>
      </c>
      <c r="AM444" s="47">
        <f t="shared" si="397"/>
        <v>0</v>
      </c>
      <c r="AN444" s="47">
        <f t="shared" si="397"/>
        <v>0</v>
      </c>
      <c r="AO444" s="47">
        <f t="shared" si="397"/>
        <v>20.294999999999998</v>
      </c>
      <c r="AP444" s="47">
        <f t="shared" si="357"/>
        <v>2.0700000000000003</v>
      </c>
      <c r="AQ444" s="47">
        <f t="shared" si="358"/>
        <v>1.9350000000000001</v>
      </c>
      <c r="AR444" s="47">
        <f t="shared" si="359"/>
        <v>0</v>
      </c>
      <c r="AS444" s="47">
        <f t="shared" si="360"/>
        <v>0</v>
      </c>
      <c r="AT444" s="47">
        <f t="shared" si="361"/>
        <v>0.441</v>
      </c>
      <c r="AU444" s="47">
        <f t="shared" si="362"/>
        <v>2.88</v>
      </c>
      <c r="AV444" s="47">
        <f t="shared" si="363"/>
        <v>9.5849999999999991</v>
      </c>
      <c r="AW444" s="47">
        <f t="shared" si="364"/>
        <v>7.5000000000000009</v>
      </c>
      <c r="AX444" s="47">
        <f t="shared" si="365"/>
        <v>4.5</v>
      </c>
      <c r="AY444" s="47">
        <f t="shared" si="366"/>
        <v>2.6999999999999997</v>
      </c>
      <c r="AZ444" s="47">
        <f t="shared" si="367"/>
        <v>0</v>
      </c>
      <c r="BA444" s="47">
        <f t="shared" si="368"/>
        <v>0</v>
      </c>
      <c r="BB444" s="47">
        <f t="shared" si="369"/>
        <v>3.42</v>
      </c>
      <c r="BC444" s="47">
        <f t="shared" si="370"/>
        <v>0.94499999999999995</v>
      </c>
      <c r="BD444" s="47">
        <f t="shared" si="371"/>
        <v>0</v>
      </c>
      <c r="BE444" s="47">
        <f t="shared" si="372"/>
        <v>17.55</v>
      </c>
      <c r="BF444" s="47">
        <f t="shared" si="373"/>
        <v>0.315</v>
      </c>
      <c r="BG444" s="47">
        <f t="shared" si="374"/>
        <v>0</v>
      </c>
      <c r="BH444" s="47">
        <f t="shared" si="375"/>
        <v>0.45</v>
      </c>
      <c r="BI444" s="47">
        <v>5.2760736196319025</v>
      </c>
      <c r="BJ444" s="47">
        <f t="shared" si="376"/>
        <v>2.835</v>
      </c>
      <c r="BK444" s="22"/>
      <c r="BL444" s="47">
        <f t="shared" si="355"/>
        <v>0.83250000000000002</v>
      </c>
      <c r="BM444" s="47">
        <f t="shared" si="396"/>
        <v>0.441</v>
      </c>
      <c r="BN444" s="47">
        <f t="shared" si="410"/>
        <v>2.0700000000000003</v>
      </c>
      <c r="BO444" s="47">
        <f t="shared" si="403"/>
        <v>3.42</v>
      </c>
      <c r="BP444" s="47">
        <f t="shared" si="392"/>
        <v>2.6999999999999997</v>
      </c>
      <c r="BQ444" s="47">
        <v>0.1</v>
      </c>
      <c r="BR444" s="47">
        <v>0.35</v>
      </c>
      <c r="BS444" s="47">
        <f>AW444</f>
        <v>7.5000000000000009</v>
      </c>
      <c r="BT444" s="47">
        <f t="shared" si="384"/>
        <v>0</v>
      </c>
      <c r="BU444" s="47">
        <f t="shared" si="406"/>
        <v>9.5849999999999991</v>
      </c>
      <c r="BV444" s="47">
        <f t="shared" si="395"/>
        <v>0.45</v>
      </c>
      <c r="BW444" s="47">
        <f t="shared" si="385"/>
        <v>0.94499999999999995</v>
      </c>
      <c r="BX444" s="47">
        <f t="shared" si="393"/>
        <v>2.88</v>
      </c>
      <c r="BY444" s="47">
        <f t="shared" si="377"/>
        <v>20.294999999999998</v>
      </c>
      <c r="BZ444" s="47">
        <f t="shared" si="398"/>
        <v>2.835</v>
      </c>
      <c r="CA444" s="47">
        <f t="shared" si="399"/>
        <v>5.2760736196319025</v>
      </c>
      <c r="CB444" s="47">
        <f t="shared" si="378"/>
        <v>7.5000000000000009</v>
      </c>
      <c r="CC444" s="47">
        <f t="shared" si="402"/>
        <v>2.4205970149253735E-2</v>
      </c>
      <c r="CD444" s="47">
        <f t="shared" si="400"/>
        <v>0</v>
      </c>
      <c r="CE444" s="47">
        <f>BE444/1000</f>
        <v>1.755E-2</v>
      </c>
      <c r="CF444" s="47">
        <f t="shared" si="379"/>
        <v>0.315</v>
      </c>
      <c r="CG444" s="47">
        <f t="shared" si="401"/>
        <v>5.2544910179640727</v>
      </c>
      <c r="CH444" s="47">
        <f t="shared" si="380"/>
        <v>2.7400917080884915</v>
      </c>
      <c r="CI444" s="47">
        <v>0.6</v>
      </c>
      <c r="CJ444" s="46"/>
      <c r="CK444" s="47">
        <f t="shared" si="387"/>
        <v>1.0324066447410387</v>
      </c>
      <c r="CL444" s="46"/>
      <c r="CM444" s="46">
        <f t="shared" si="388"/>
        <v>0.22942369883134195</v>
      </c>
      <c r="CN444" s="22"/>
    </row>
    <row r="445" spans="1:92">
      <c r="A445" s="42">
        <v>1749</v>
      </c>
      <c r="B445" s="22"/>
      <c r="C445" s="34">
        <v>6.02</v>
      </c>
      <c r="D445" s="34">
        <v>12.67</v>
      </c>
      <c r="E445" s="47">
        <f t="shared" si="404"/>
        <v>7.24</v>
      </c>
      <c r="F445" s="34">
        <v>6.36</v>
      </c>
      <c r="G445" s="34">
        <v>6.19</v>
      </c>
      <c r="H445" s="34">
        <v>3.54</v>
      </c>
      <c r="I445" s="34">
        <v>0.46</v>
      </c>
      <c r="J445" s="34">
        <v>0.43</v>
      </c>
      <c r="K445" s="22"/>
      <c r="L445" s="22"/>
      <c r="M445" s="34">
        <v>10.32</v>
      </c>
      <c r="N445" s="34">
        <v>0.64</v>
      </c>
      <c r="O445" s="34">
        <v>2.13</v>
      </c>
      <c r="P445" s="22"/>
      <c r="Q445" s="22"/>
      <c r="R445" s="22"/>
      <c r="S445" s="22"/>
      <c r="T445" s="22"/>
      <c r="U445" s="34">
        <v>0.8</v>
      </c>
      <c r="V445" s="34">
        <v>0.21</v>
      </c>
      <c r="W445" s="22"/>
      <c r="X445" s="22"/>
      <c r="Y445" s="22"/>
      <c r="Z445" s="22"/>
      <c r="AA445" s="34">
        <v>0.1</v>
      </c>
      <c r="AB445" s="22"/>
      <c r="AC445" s="22"/>
      <c r="AD445" s="34">
        <v>4.51</v>
      </c>
      <c r="AE445" s="34">
        <v>0.63</v>
      </c>
      <c r="AF445" s="34"/>
      <c r="AG445" s="47">
        <f t="shared" si="353"/>
        <v>0.27089999999999997</v>
      </c>
      <c r="AH445" s="47">
        <f t="shared" si="408"/>
        <v>0.28620000000000001</v>
      </c>
      <c r="AI445" s="47">
        <f t="shared" si="409"/>
        <v>0.27855000000000002</v>
      </c>
      <c r="AJ445" s="47">
        <f t="shared" si="356"/>
        <v>0.1593</v>
      </c>
      <c r="AK445" s="47">
        <f t="shared" si="354"/>
        <v>0.57015000000000005</v>
      </c>
      <c r="AL445" s="47">
        <f t="shared" si="405"/>
        <v>0.32579999999999998</v>
      </c>
      <c r="AM445" s="47">
        <f t="shared" si="397"/>
        <v>0</v>
      </c>
      <c r="AN445" s="47">
        <f t="shared" si="397"/>
        <v>0</v>
      </c>
      <c r="AO445" s="47">
        <f t="shared" si="397"/>
        <v>20.294999999999998</v>
      </c>
      <c r="AP445" s="47">
        <f t="shared" si="357"/>
        <v>2.0700000000000003</v>
      </c>
      <c r="AQ445" s="47">
        <f t="shared" si="358"/>
        <v>1.9350000000000001</v>
      </c>
      <c r="AR445" s="47">
        <f t="shared" si="359"/>
        <v>0</v>
      </c>
      <c r="AS445" s="47">
        <f t="shared" si="360"/>
        <v>0</v>
      </c>
      <c r="AT445" s="47">
        <f t="shared" si="361"/>
        <v>0.46439999999999998</v>
      </c>
      <c r="AU445" s="47">
        <f t="shared" si="362"/>
        <v>2.88</v>
      </c>
      <c r="AV445" s="47">
        <f t="shared" si="363"/>
        <v>9.5849999999999991</v>
      </c>
      <c r="AW445" s="47">
        <f t="shared" si="364"/>
        <v>0</v>
      </c>
      <c r="AX445" s="47">
        <f t="shared" si="365"/>
        <v>0</v>
      </c>
      <c r="AY445" s="47">
        <f t="shared" si="366"/>
        <v>2.6999999999999997</v>
      </c>
      <c r="AZ445" s="47">
        <f t="shared" si="367"/>
        <v>0</v>
      </c>
      <c r="BA445" s="47">
        <f t="shared" si="368"/>
        <v>0</v>
      </c>
      <c r="BB445" s="47">
        <f t="shared" si="369"/>
        <v>3.6</v>
      </c>
      <c r="BC445" s="47">
        <f t="shared" si="370"/>
        <v>0.94499999999999995</v>
      </c>
      <c r="BD445" s="47">
        <f t="shared" si="371"/>
        <v>0</v>
      </c>
      <c r="BE445" s="47">
        <f t="shared" si="372"/>
        <v>0</v>
      </c>
      <c r="BF445" s="47">
        <f t="shared" si="373"/>
        <v>0</v>
      </c>
      <c r="BG445" s="47">
        <f t="shared" si="374"/>
        <v>0</v>
      </c>
      <c r="BH445" s="47">
        <f t="shared" si="375"/>
        <v>0.45</v>
      </c>
      <c r="BI445" s="47">
        <v>4.9284253578732109</v>
      </c>
      <c r="BJ445" s="47">
        <f t="shared" si="376"/>
        <v>2.835</v>
      </c>
      <c r="BK445" s="22"/>
      <c r="BL445" s="47">
        <f t="shared" si="355"/>
        <v>0.57015000000000005</v>
      </c>
      <c r="BM445" s="47">
        <f t="shared" si="396"/>
        <v>0.46439999999999998</v>
      </c>
      <c r="BN445" s="47">
        <f t="shared" si="410"/>
        <v>2.0700000000000003</v>
      </c>
      <c r="BO445" s="47">
        <f t="shared" si="403"/>
        <v>3.6</v>
      </c>
      <c r="BP445" s="47">
        <f t="shared" si="392"/>
        <v>2.6999999999999997</v>
      </c>
      <c r="BQ445" s="47">
        <v>0.1</v>
      </c>
      <c r="BR445" s="47">
        <v>0.35</v>
      </c>
      <c r="BS445" s="47">
        <v>7.5</v>
      </c>
      <c r="BT445" s="47">
        <f t="shared" si="384"/>
        <v>0</v>
      </c>
      <c r="BU445" s="47">
        <f t="shared" si="406"/>
        <v>9.5849999999999991</v>
      </c>
      <c r="BV445" s="47">
        <f t="shared" si="395"/>
        <v>0.45</v>
      </c>
      <c r="BW445" s="47">
        <f t="shared" si="385"/>
        <v>0.94499999999999995</v>
      </c>
      <c r="BX445" s="47">
        <f t="shared" si="393"/>
        <v>2.88</v>
      </c>
      <c r="BY445" s="47">
        <f t="shared" si="377"/>
        <v>20.294999999999998</v>
      </c>
      <c r="BZ445" s="47">
        <f t="shared" si="398"/>
        <v>2.835</v>
      </c>
      <c r="CA445" s="47">
        <f t="shared" si="399"/>
        <v>4.9284253578732109</v>
      </c>
      <c r="CB445" s="47">
        <f t="shared" si="378"/>
        <v>7.5</v>
      </c>
      <c r="CC445" s="47">
        <f t="shared" si="402"/>
        <v>2.5220149253731346E-2</v>
      </c>
      <c r="CD445" s="47">
        <f t="shared" si="400"/>
        <v>0</v>
      </c>
      <c r="CE445" s="47">
        <v>1.4E-2</v>
      </c>
      <c r="CF445" s="47">
        <f t="shared" si="379"/>
        <v>0</v>
      </c>
      <c r="CG445" s="47">
        <f t="shared" si="401"/>
        <v>4.1916167664670665</v>
      </c>
      <c r="CH445" s="47">
        <f t="shared" si="380"/>
        <v>2.8548957724395909</v>
      </c>
      <c r="CI445" s="47">
        <v>0.6</v>
      </c>
      <c r="CJ445" s="46"/>
      <c r="CK445" s="47">
        <f t="shared" si="387"/>
        <v>0.9075252024470033</v>
      </c>
      <c r="CL445" s="46"/>
      <c r="CM445" s="46">
        <f t="shared" si="388"/>
        <v>0.20167226721044518</v>
      </c>
      <c r="CN445" s="22"/>
    </row>
    <row r="446" spans="1:92">
      <c r="A446" s="42">
        <v>1750</v>
      </c>
      <c r="B446" s="34"/>
      <c r="C446" s="34">
        <v>10.66</v>
      </c>
      <c r="D446" s="34">
        <v>18.5</v>
      </c>
      <c r="E446" s="47">
        <f t="shared" si="404"/>
        <v>10.571428571428571</v>
      </c>
      <c r="F446" s="34">
        <v>7.05</v>
      </c>
      <c r="G446" s="34">
        <v>5.85</v>
      </c>
      <c r="H446" s="34">
        <v>3.54</v>
      </c>
      <c r="I446" s="34">
        <v>0.46</v>
      </c>
      <c r="J446" s="34">
        <v>0.43</v>
      </c>
      <c r="K446" s="34">
        <v>7.4999999999999997E-2</v>
      </c>
      <c r="L446" s="22"/>
      <c r="M446" s="34">
        <v>10.32</v>
      </c>
      <c r="N446" s="34">
        <v>0.64</v>
      </c>
      <c r="O446" s="34">
        <v>2.13</v>
      </c>
      <c r="P446" s="34">
        <v>1.6</v>
      </c>
      <c r="Q446" s="34">
        <v>0.96</v>
      </c>
      <c r="R446" s="22"/>
      <c r="S446" s="22"/>
      <c r="T446" s="34">
        <v>2.6</v>
      </c>
      <c r="U446" s="34">
        <v>0.94</v>
      </c>
      <c r="V446" s="34">
        <v>0.21</v>
      </c>
      <c r="W446" s="22"/>
      <c r="X446" s="34">
        <v>2.6</v>
      </c>
      <c r="Y446" s="34">
        <v>10</v>
      </c>
      <c r="Z446" s="22"/>
      <c r="AA446" s="34">
        <v>0.1</v>
      </c>
      <c r="AB446" s="22"/>
      <c r="AC446" s="22"/>
      <c r="AD446" s="34">
        <v>4.51</v>
      </c>
      <c r="AE446" s="34">
        <v>0.63</v>
      </c>
      <c r="AF446" s="34"/>
      <c r="AG446" s="47">
        <f t="shared" si="353"/>
        <v>0.47970000000000002</v>
      </c>
      <c r="AH446" s="47">
        <f t="shared" si="408"/>
        <v>0.31724999999999998</v>
      </c>
      <c r="AI446" s="47">
        <f t="shared" si="409"/>
        <v>0.26324999999999998</v>
      </c>
      <c r="AJ446" s="47">
        <f t="shared" si="356"/>
        <v>0.1593</v>
      </c>
      <c r="AK446" s="47">
        <f t="shared" si="354"/>
        <v>0.83250000000000002</v>
      </c>
      <c r="AL446" s="47">
        <f t="shared" si="405"/>
        <v>0.4757142857142857</v>
      </c>
      <c r="AM446" s="47">
        <f t="shared" si="397"/>
        <v>0</v>
      </c>
      <c r="AN446" s="47">
        <f t="shared" si="397"/>
        <v>0</v>
      </c>
      <c r="AO446" s="47">
        <f t="shared" si="397"/>
        <v>20.294999999999998</v>
      </c>
      <c r="AP446" s="47">
        <f t="shared" si="357"/>
        <v>2.0700000000000003</v>
      </c>
      <c r="AQ446" s="47">
        <f t="shared" si="358"/>
        <v>1.9350000000000001</v>
      </c>
      <c r="AR446" s="47">
        <f t="shared" si="359"/>
        <v>0.33749999999999997</v>
      </c>
      <c r="AS446" s="47">
        <f t="shared" si="360"/>
        <v>0</v>
      </c>
      <c r="AT446" s="47">
        <f t="shared" si="361"/>
        <v>0.46439999999999998</v>
      </c>
      <c r="AU446" s="47">
        <f t="shared" si="362"/>
        <v>2.88</v>
      </c>
      <c r="AV446" s="47">
        <f t="shared" si="363"/>
        <v>9.5849999999999991</v>
      </c>
      <c r="AW446" s="47">
        <f t="shared" si="364"/>
        <v>7.5000000000000009</v>
      </c>
      <c r="AX446" s="47">
        <f t="shared" si="365"/>
        <v>4.32</v>
      </c>
      <c r="AY446" s="47">
        <f t="shared" si="366"/>
        <v>2.6999999999999997</v>
      </c>
      <c r="AZ446" s="47">
        <f t="shared" si="367"/>
        <v>0</v>
      </c>
      <c r="BA446" s="47">
        <f t="shared" si="368"/>
        <v>0.11700000000000001</v>
      </c>
      <c r="BB446" s="47">
        <f t="shared" si="369"/>
        <v>4.2299999999999995</v>
      </c>
      <c r="BC446" s="47">
        <f t="shared" si="370"/>
        <v>0.94499999999999995</v>
      </c>
      <c r="BD446" s="47">
        <f t="shared" si="371"/>
        <v>0</v>
      </c>
      <c r="BE446" s="47">
        <f t="shared" si="372"/>
        <v>11.700000000000001</v>
      </c>
      <c r="BF446" s="47">
        <f t="shared" si="373"/>
        <v>0.45</v>
      </c>
      <c r="BG446" s="47">
        <f t="shared" si="374"/>
        <v>0</v>
      </c>
      <c r="BH446" s="47">
        <f t="shared" si="375"/>
        <v>0.45</v>
      </c>
      <c r="BI446" s="47">
        <v>4.6012269938650308</v>
      </c>
      <c r="BJ446" s="47">
        <f t="shared" si="376"/>
        <v>2.835</v>
      </c>
      <c r="BK446" s="22"/>
      <c r="BL446" s="47">
        <f t="shared" si="355"/>
        <v>0.83250000000000002</v>
      </c>
      <c r="BM446" s="47">
        <f t="shared" si="396"/>
        <v>0.46439999999999998</v>
      </c>
      <c r="BN446" s="47">
        <f t="shared" si="410"/>
        <v>2.0700000000000003</v>
      </c>
      <c r="BO446" s="47">
        <f t="shared" si="403"/>
        <v>4.2299999999999995</v>
      </c>
      <c r="BP446" s="47">
        <f t="shared" si="392"/>
        <v>2.6999999999999997</v>
      </c>
      <c r="BQ446" s="47">
        <f>BA446</f>
        <v>0.11700000000000001</v>
      </c>
      <c r="BR446" s="47">
        <f>AR446</f>
        <v>0.33749999999999997</v>
      </c>
      <c r="BS446" s="47">
        <f>AW446</f>
        <v>7.5000000000000009</v>
      </c>
      <c r="BT446" s="47">
        <f t="shared" si="384"/>
        <v>0</v>
      </c>
      <c r="BU446" s="47">
        <f t="shared" si="406"/>
        <v>9.5849999999999991</v>
      </c>
      <c r="BV446" s="47">
        <f t="shared" si="395"/>
        <v>0.45</v>
      </c>
      <c r="BW446" s="47">
        <f t="shared" si="385"/>
        <v>0.94499999999999995</v>
      </c>
      <c r="BX446" s="47">
        <f t="shared" si="393"/>
        <v>2.88</v>
      </c>
      <c r="BY446" s="47">
        <f t="shared" si="377"/>
        <v>20.294999999999998</v>
      </c>
      <c r="BZ446" s="47">
        <f t="shared" si="398"/>
        <v>2.835</v>
      </c>
      <c r="CA446" s="47">
        <f t="shared" si="399"/>
        <v>4.6012269938650308</v>
      </c>
      <c r="CB446" s="47">
        <f t="shared" si="378"/>
        <v>7.5000000000000009</v>
      </c>
      <c r="CC446" s="47">
        <f t="shared" si="402"/>
        <v>2.6234328358208957E-2</v>
      </c>
      <c r="CD446" s="47">
        <f t="shared" si="400"/>
        <v>0</v>
      </c>
      <c r="CE446" s="47">
        <f>BE446/1000</f>
        <v>1.17E-2</v>
      </c>
      <c r="CF446" s="47">
        <f t="shared" si="379"/>
        <v>0.45</v>
      </c>
      <c r="CG446" s="47">
        <f t="shared" si="401"/>
        <v>3.5029940119760483</v>
      </c>
      <c r="CH446" s="47">
        <f t="shared" si="380"/>
        <v>2.9696998367906899</v>
      </c>
      <c r="CI446" s="47">
        <v>0.6</v>
      </c>
      <c r="CJ446" s="46"/>
      <c r="CK446" s="47">
        <f t="shared" si="387"/>
        <v>1.0222854138146427</v>
      </c>
      <c r="CL446" s="46"/>
      <c r="CM446" s="46">
        <f t="shared" si="388"/>
        <v>0.22717453640325391</v>
      </c>
      <c r="CN446" s="22"/>
    </row>
    <row r="447" spans="1:92">
      <c r="A447" s="42">
        <v>1751</v>
      </c>
      <c r="B447" s="22"/>
      <c r="C447" s="34">
        <v>10.49</v>
      </c>
      <c r="D447" s="34">
        <v>18.5</v>
      </c>
      <c r="E447" s="47">
        <f t="shared" si="404"/>
        <v>10.571428571428571</v>
      </c>
      <c r="F447" s="34">
        <v>7.05</v>
      </c>
      <c r="G447" s="34">
        <v>6.02</v>
      </c>
      <c r="H447" s="34">
        <v>3.81</v>
      </c>
      <c r="I447" s="34">
        <v>0.53</v>
      </c>
      <c r="J447" s="34">
        <v>0.48</v>
      </c>
      <c r="K447" s="34">
        <v>6.3E-2</v>
      </c>
      <c r="L447" s="22"/>
      <c r="M447" s="34">
        <v>12.04</v>
      </c>
      <c r="N447" s="34">
        <v>0.64</v>
      </c>
      <c r="O447" s="34">
        <v>1.75</v>
      </c>
      <c r="P447" s="22"/>
      <c r="Q447" s="34">
        <v>1.08</v>
      </c>
      <c r="R447" s="22"/>
      <c r="S447" s="22"/>
      <c r="T447" s="22"/>
      <c r="U447" s="34">
        <v>0.67</v>
      </c>
      <c r="V447" s="34">
        <v>0.22</v>
      </c>
      <c r="W447" s="22"/>
      <c r="X447" s="34">
        <v>2.6</v>
      </c>
      <c r="Y447" s="34">
        <v>10</v>
      </c>
      <c r="Z447" s="22"/>
      <c r="AA447" s="34">
        <v>0.11</v>
      </c>
      <c r="AB447" s="22"/>
      <c r="AC447" s="22"/>
      <c r="AD447" s="34">
        <v>5.81</v>
      </c>
      <c r="AE447" s="34">
        <v>1.38</v>
      </c>
      <c r="AF447" s="34"/>
      <c r="AG447" s="47">
        <f t="shared" si="353"/>
        <v>0.47204999999999997</v>
      </c>
      <c r="AH447" s="47">
        <f t="shared" si="408"/>
        <v>0.31724999999999998</v>
      </c>
      <c r="AI447" s="47">
        <f t="shared" si="409"/>
        <v>0.27089999999999997</v>
      </c>
      <c r="AJ447" s="47">
        <f t="shared" si="356"/>
        <v>0.17144999999999999</v>
      </c>
      <c r="AK447" s="47">
        <f t="shared" si="354"/>
        <v>0.83250000000000002</v>
      </c>
      <c r="AL447" s="47">
        <f t="shared" si="405"/>
        <v>0.4757142857142857</v>
      </c>
      <c r="AM447" s="47">
        <f t="shared" si="397"/>
        <v>0</v>
      </c>
      <c r="AN447" s="47">
        <f t="shared" si="397"/>
        <v>0</v>
      </c>
      <c r="AO447" s="47">
        <f t="shared" si="397"/>
        <v>26.145</v>
      </c>
      <c r="AP447" s="47">
        <f t="shared" si="357"/>
        <v>2.3850000000000002</v>
      </c>
      <c r="AQ447" s="47">
        <f t="shared" si="358"/>
        <v>2.16</v>
      </c>
      <c r="AR447" s="47">
        <f t="shared" si="359"/>
        <v>0.28349999999999997</v>
      </c>
      <c r="AS447" s="47">
        <f t="shared" si="360"/>
        <v>0</v>
      </c>
      <c r="AT447" s="47">
        <f t="shared" si="361"/>
        <v>0.54179999999999995</v>
      </c>
      <c r="AU447" s="47">
        <f t="shared" si="362"/>
        <v>2.88</v>
      </c>
      <c r="AV447" s="47">
        <f t="shared" si="363"/>
        <v>7.875</v>
      </c>
      <c r="AW447" s="47">
        <f t="shared" si="364"/>
        <v>0</v>
      </c>
      <c r="AX447" s="47">
        <f t="shared" si="365"/>
        <v>4.8600000000000003</v>
      </c>
      <c r="AY447" s="47">
        <f t="shared" si="366"/>
        <v>3.0150000000000001</v>
      </c>
      <c r="AZ447" s="47">
        <f t="shared" si="367"/>
        <v>0</v>
      </c>
      <c r="BA447" s="47">
        <f t="shared" si="368"/>
        <v>0</v>
      </c>
      <c r="BB447" s="47">
        <f t="shared" si="369"/>
        <v>3.0150000000000001</v>
      </c>
      <c r="BC447" s="47">
        <f t="shared" si="370"/>
        <v>0.99</v>
      </c>
      <c r="BD447" s="47">
        <f t="shared" si="371"/>
        <v>0</v>
      </c>
      <c r="BE447" s="47">
        <f t="shared" si="372"/>
        <v>11.700000000000001</v>
      </c>
      <c r="BF447" s="47">
        <f t="shared" si="373"/>
        <v>0.45</v>
      </c>
      <c r="BG447" s="47">
        <f t="shared" si="374"/>
        <v>0</v>
      </c>
      <c r="BH447" s="47">
        <f t="shared" si="375"/>
        <v>0.495</v>
      </c>
      <c r="BI447" s="47">
        <v>4.6012269938650308</v>
      </c>
      <c r="BJ447" s="47">
        <f t="shared" si="376"/>
        <v>6.2099999999999991</v>
      </c>
      <c r="BK447" s="22"/>
      <c r="BL447" s="47">
        <f t="shared" si="355"/>
        <v>0.83250000000000002</v>
      </c>
      <c r="BM447" s="47">
        <f t="shared" si="396"/>
        <v>0.54179999999999995</v>
      </c>
      <c r="BN447" s="47">
        <f t="shared" si="410"/>
        <v>2.3850000000000002</v>
      </c>
      <c r="BO447" s="47">
        <f t="shared" si="403"/>
        <v>3.0150000000000001</v>
      </c>
      <c r="BP447" s="47">
        <f t="shared" si="392"/>
        <v>3.0150000000000001</v>
      </c>
      <c r="BQ447" s="47">
        <v>0.1</v>
      </c>
      <c r="BR447" s="47">
        <f>AR447</f>
        <v>0.28349999999999997</v>
      </c>
      <c r="BS447" s="47">
        <v>7.7</v>
      </c>
      <c r="BT447" s="47">
        <f t="shared" si="384"/>
        <v>0</v>
      </c>
      <c r="BU447" s="47">
        <f t="shared" si="406"/>
        <v>7.875</v>
      </c>
      <c r="BV447" s="47">
        <f t="shared" si="395"/>
        <v>0.495</v>
      </c>
      <c r="BW447" s="47">
        <f t="shared" si="385"/>
        <v>0.99</v>
      </c>
      <c r="BX447" s="47">
        <f t="shared" si="393"/>
        <v>2.88</v>
      </c>
      <c r="BY447" s="47">
        <f t="shared" si="377"/>
        <v>26.145</v>
      </c>
      <c r="BZ447" s="47">
        <f t="shared" si="398"/>
        <v>6.2099999999999991</v>
      </c>
      <c r="CA447" s="47">
        <f t="shared" si="399"/>
        <v>4.6012269938650308</v>
      </c>
      <c r="CB447" s="47">
        <f t="shared" si="378"/>
        <v>7.7</v>
      </c>
      <c r="CC447" s="47">
        <f t="shared" si="402"/>
        <v>2.7248507462686568E-2</v>
      </c>
      <c r="CD447" s="47">
        <f t="shared" si="400"/>
        <v>0</v>
      </c>
      <c r="CE447" s="47">
        <f>BE447/1000</f>
        <v>1.17E-2</v>
      </c>
      <c r="CF447" s="47">
        <f t="shared" si="379"/>
        <v>0.45</v>
      </c>
      <c r="CG447" s="47">
        <f t="shared" si="401"/>
        <v>3.5029940119760483</v>
      </c>
      <c r="CH447" s="47">
        <f t="shared" si="380"/>
        <v>3.0845039011417894</v>
      </c>
      <c r="CI447" s="47">
        <v>0.67</v>
      </c>
      <c r="CJ447" s="46"/>
      <c r="CK447" s="47">
        <f t="shared" si="387"/>
        <v>1.0999809925236146</v>
      </c>
      <c r="CL447" s="46"/>
      <c r="CM447" s="46">
        <f t="shared" si="388"/>
        <v>0.24444022056080325</v>
      </c>
      <c r="CN447" s="22"/>
    </row>
    <row r="448" spans="1:92">
      <c r="A448" s="42">
        <v>1752</v>
      </c>
      <c r="B448" s="22"/>
      <c r="C448" s="34">
        <v>11.18</v>
      </c>
      <c r="D448" s="34">
        <v>12</v>
      </c>
      <c r="E448" s="47">
        <f t="shared" si="404"/>
        <v>6.8571428571428568</v>
      </c>
      <c r="F448" s="34">
        <v>7.57</v>
      </c>
      <c r="G448" s="34">
        <v>6.54</v>
      </c>
      <c r="H448" s="34">
        <v>3.69</v>
      </c>
      <c r="I448" s="34">
        <v>0.53</v>
      </c>
      <c r="J448" s="34">
        <v>0.48</v>
      </c>
      <c r="K448" s="22"/>
      <c r="L448" s="22"/>
      <c r="M448" s="34">
        <v>12.55</v>
      </c>
      <c r="N448" s="34">
        <v>0.64</v>
      </c>
      <c r="O448" s="34">
        <v>1.75</v>
      </c>
      <c r="P448" s="34">
        <v>1.7</v>
      </c>
      <c r="Q448" s="34">
        <v>1.04</v>
      </c>
      <c r="R448" s="22"/>
      <c r="S448" s="22"/>
      <c r="T448" s="22"/>
      <c r="U448" s="34">
        <v>0.73</v>
      </c>
      <c r="V448" s="34">
        <v>0.22</v>
      </c>
      <c r="W448" s="22"/>
      <c r="X448" s="22"/>
      <c r="Y448" s="22"/>
      <c r="Z448" s="22"/>
      <c r="AA448" s="34">
        <v>0.11</v>
      </c>
      <c r="AB448" s="22"/>
      <c r="AC448" s="22"/>
      <c r="AD448" s="34">
        <v>5.81</v>
      </c>
      <c r="AE448" s="34">
        <v>1.38</v>
      </c>
      <c r="AF448" s="34"/>
      <c r="AG448" s="47">
        <f t="shared" si="353"/>
        <v>0.50309999999999999</v>
      </c>
      <c r="AH448" s="47">
        <f t="shared" si="408"/>
        <v>0.34064999999999995</v>
      </c>
      <c r="AI448" s="47">
        <f t="shared" si="409"/>
        <v>0.29430000000000001</v>
      </c>
      <c r="AJ448" s="47">
        <f t="shared" si="356"/>
        <v>0.16605</v>
      </c>
      <c r="AK448" s="47">
        <f t="shared" si="354"/>
        <v>0.54</v>
      </c>
      <c r="AL448" s="47">
        <f t="shared" si="405"/>
        <v>0.30857142857142855</v>
      </c>
      <c r="AM448" s="47">
        <f t="shared" si="397"/>
        <v>0</v>
      </c>
      <c r="AN448" s="47">
        <f t="shared" si="397"/>
        <v>0</v>
      </c>
      <c r="AO448" s="47">
        <f t="shared" si="397"/>
        <v>26.145</v>
      </c>
      <c r="AP448" s="47">
        <f t="shared" si="357"/>
        <v>2.3850000000000002</v>
      </c>
      <c r="AQ448" s="47">
        <f t="shared" si="358"/>
        <v>2.16</v>
      </c>
      <c r="AR448" s="47">
        <f t="shared" si="359"/>
        <v>0</v>
      </c>
      <c r="AS448" s="47">
        <f t="shared" si="360"/>
        <v>0</v>
      </c>
      <c r="AT448" s="47">
        <f t="shared" si="361"/>
        <v>0.56474999999999997</v>
      </c>
      <c r="AU448" s="47">
        <f t="shared" si="362"/>
        <v>2.88</v>
      </c>
      <c r="AV448" s="47">
        <f t="shared" si="363"/>
        <v>7.875</v>
      </c>
      <c r="AW448" s="47">
        <f t="shared" si="364"/>
        <v>7.96875</v>
      </c>
      <c r="AX448" s="47">
        <f t="shared" si="365"/>
        <v>4.68</v>
      </c>
      <c r="AY448" s="47">
        <f t="shared" si="366"/>
        <v>3.0150000000000001</v>
      </c>
      <c r="AZ448" s="47">
        <f t="shared" si="367"/>
        <v>0</v>
      </c>
      <c r="BA448" s="47">
        <f t="shared" si="368"/>
        <v>0</v>
      </c>
      <c r="BB448" s="47">
        <f t="shared" si="369"/>
        <v>3.2850000000000001</v>
      </c>
      <c r="BC448" s="47">
        <f t="shared" si="370"/>
        <v>0.99</v>
      </c>
      <c r="BD448" s="47">
        <f t="shared" si="371"/>
        <v>0</v>
      </c>
      <c r="BE448" s="47">
        <f t="shared" si="372"/>
        <v>0</v>
      </c>
      <c r="BF448" s="47">
        <f t="shared" si="373"/>
        <v>0</v>
      </c>
      <c r="BG448" s="47">
        <f t="shared" si="374"/>
        <v>0</v>
      </c>
      <c r="BH448" s="47">
        <f t="shared" si="375"/>
        <v>0.495</v>
      </c>
      <c r="BI448" s="47">
        <v>5.2760736196319025</v>
      </c>
      <c r="BJ448" s="47">
        <f t="shared" si="376"/>
        <v>6.2099999999999991</v>
      </c>
      <c r="BK448" s="22"/>
      <c r="BL448" s="47">
        <f t="shared" si="355"/>
        <v>0.54</v>
      </c>
      <c r="BM448" s="47">
        <f t="shared" si="396"/>
        <v>0.56474999999999997</v>
      </c>
      <c r="BN448" s="47">
        <f t="shared" si="410"/>
        <v>2.3850000000000002</v>
      </c>
      <c r="BO448" s="47">
        <f t="shared" si="403"/>
        <v>3.2850000000000001</v>
      </c>
      <c r="BP448" s="47">
        <f t="shared" si="392"/>
        <v>3.0150000000000001</v>
      </c>
      <c r="BQ448" s="47">
        <v>0.1</v>
      </c>
      <c r="BR448" s="47">
        <v>0.33</v>
      </c>
      <c r="BS448" s="47">
        <f>AW448</f>
        <v>7.96875</v>
      </c>
      <c r="BT448" s="47">
        <f t="shared" si="384"/>
        <v>0</v>
      </c>
      <c r="BU448" s="47">
        <f t="shared" si="406"/>
        <v>7.875</v>
      </c>
      <c r="BV448" s="47">
        <f t="shared" si="395"/>
        <v>0.495</v>
      </c>
      <c r="BW448" s="47">
        <f t="shared" si="385"/>
        <v>0.99</v>
      </c>
      <c r="BX448" s="47">
        <f t="shared" si="393"/>
        <v>2.88</v>
      </c>
      <c r="BY448" s="47">
        <f t="shared" si="377"/>
        <v>26.145</v>
      </c>
      <c r="BZ448" s="47">
        <f t="shared" si="398"/>
        <v>6.2099999999999991</v>
      </c>
      <c r="CA448" s="47">
        <f t="shared" si="399"/>
        <v>5.2760736196319025</v>
      </c>
      <c r="CB448" s="47">
        <f t="shared" si="378"/>
        <v>7.96875</v>
      </c>
      <c r="CC448" s="47">
        <f t="shared" si="402"/>
        <v>2.8262686567164179E-2</v>
      </c>
      <c r="CD448" s="47">
        <f t="shared" si="400"/>
        <v>0</v>
      </c>
      <c r="CE448" s="47">
        <v>1.17E-2</v>
      </c>
      <c r="CF448" s="47">
        <f t="shared" si="379"/>
        <v>0</v>
      </c>
      <c r="CG448" s="47">
        <f t="shared" si="401"/>
        <v>3.5029940119760483</v>
      </c>
      <c r="CH448" s="47">
        <f t="shared" si="380"/>
        <v>3.1993079654928889</v>
      </c>
      <c r="CI448" s="47">
        <v>0.67</v>
      </c>
      <c r="CJ448" s="46"/>
      <c r="CK448" s="47">
        <f t="shared" si="387"/>
        <v>0.98384604029423639</v>
      </c>
      <c r="CL448" s="46"/>
      <c r="CM448" s="46">
        <f t="shared" si="388"/>
        <v>0.2186324533987192</v>
      </c>
      <c r="CN448" s="22"/>
    </row>
    <row r="449" spans="1:92">
      <c r="A449" s="42">
        <v>1753</v>
      </c>
      <c r="B449" s="22"/>
      <c r="C449" s="34">
        <v>10.32</v>
      </c>
      <c r="D449" s="34">
        <v>11</v>
      </c>
      <c r="E449" s="46"/>
      <c r="F449" s="34">
        <v>6.88</v>
      </c>
      <c r="G449" s="34">
        <v>5.67</v>
      </c>
      <c r="H449" s="34">
        <v>3.69</v>
      </c>
      <c r="I449" s="34">
        <v>0.53</v>
      </c>
      <c r="J449" s="34">
        <v>0.48</v>
      </c>
      <c r="K449" s="22"/>
      <c r="L449" s="22"/>
      <c r="M449" s="34">
        <v>10.49</v>
      </c>
      <c r="N449" s="34">
        <v>0.64</v>
      </c>
      <c r="O449" s="34">
        <v>1.75</v>
      </c>
      <c r="P449" s="22"/>
      <c r="Q449" s="22"/>
      <c r="R449" s="22"/>
      <c r="S449" s="22"/>
      <c r="T449" s="34">
        <v>2.25</v>
      </c>
      <c r="U449" s="34">
        <v>0.77</v>
      </c>
      <c r="V449" s="34">
        <v>0.22</v>
      </c>
      <c r="W449" s="22"/>
      <c r="X449" s="34">
        <v>2.6</v>
      </c>
      <c r="Y449" s="34">
        <v>8</v>
      </c>
      <c r="Z449" s="22"/>
      <c r="AA449" s="34">
        <v>0.11</v>
      </c>
      <c r="AB449" s="22"/>
      <c r="AC449" s="22"/>
      <c r="AD449" s="34">
        <v>5.81</v>
      </c>
      <c r="AE449" s="34">
        <v>1.38</v>
      </c>
      <c r="AF449" s="34"/>
      <c r="AG449" s="47">
        <f t="shared" si="353"/>
        <v>0.46439999999999998</v>
      </c>
      <c r="AH449" s="47">
        <f t="shared" si="408"/>
        <v>0.30959999999999999</v>
      </c>
      <c r="AI449" s="47">
        <f t="shared" si="409"/>
        <v>0.25514999999999999</v>
      </c>
      <c r="AJ449" s="47">
        <f t="shared" si="356"/>
        <v>0.16605</v>
      </c>
      <c r="AK449" s="47">
        <f t="shared" si="354"/>
        <v>0.495</v>
      </c>
      <c r="AL449" s="46"/>
      <c r="AM449" s="47">
        <f t="shared" si="397"/>
        <v>0</v>
      </c>
      <c r="AN449" s="47">
        <f t="shared" si="397"/>
        <v>0</v>
      </c>
      <c r="AO449" s="47">
        <f t="shared" si="397"/>
        <v>26.145</v>
      </c>
      <c r="AP449" s="47">
        <f t="shared" si="357"/>
        <v>2.3850000000000002</v>
      </c>
      <c r="AQ449" s="47">
        <f t="shared" si="358"/>
        <v>2.16</v>
      </c>
      <c r="AR449" s="47">
        <f t="shared" si="359"/>
        <v>0</v>
      </c>
      <c r="AS449" s="47">
        <f t="shared" si="360"/>
        <v>0</v>
      </c>
      <c r="AT449" s="47">
        <f t="shared" si="361"/>
        <v>0.47204999999999997</v>
      </c>
      <c r="AU449" s="47">
        <f t="shared" si="362"/>
        <v>2.88</v>
      </c>
      <c r="AV449" s="47">
        <f t="shared" si="363"/>
        <v>7.875</v>
      </c>
      <c r="AW449" s="47">
        <f t="shared" si="364"/>
        <v>0</v>
      </c>
      <c r="AX449" s="47">
        <f t="shared" si="365"/>
        <v>0</v>
      </c>
      <c r="AY449" s="47">
        <f t="shared" si="366"/>
        <v>3.0150000000000001</v>
      </c>
      <c r="AZ449" s="47">
        <f t="shared" si="367"/>
        <v>0</v>
      </c>
      <c r="BA449" s="47">
        <f t="shared" si="368"/>
        <v>0.10125000000000001</v>
      </c>
      <c r="BB449" s="47">
        <f t="shared" si="369"/>
        <v>3.4649999999999999</v>
      </c>
      <c r="BC449" s="47">
        <f t="shared" si="370"/>
        <v>0.99</v>
      </c>
      <c r="BD449" s="47">
        <f t="shared" si="371"/>
        <v>0</v>
      </c>
      <c r="BE449" s="47">
        <f t="shared" si="372"/>
        <v>11.700000000000001</v>
      </c>
      <c r="BF449" s="47">
        <f t="shared" si="373"/>
        <v>0.36</v>
      </c>
      <c r="BG449" s="47">
        <f t="shared" si="374"/>
        <v>0</v>
      </c>
      <c r="BH449" s="47">
        <f t="shared" si="375"/>
        <v>0.495</v>
      </c>
      <c r="BI449" s="47">
        <v>5.3783231083844578</v>
      </c>
      <c r="BJ449" s="47">
        <f t="shared" si="376"/>
        <v>6.2099999999999991</v>
      </c>
      <c r="BK449" s="22"/>
      <c r="BL449" s="47">
        <f t="shared" si="355"/>
        <v>0.495</v>
      </c>
      <c r="BM449" s="47">
        <f t="shared" si="396"/>
        <v>0.47204999999999997</v>
      </c>
      <c r="BN449" s="47">
        <f t="shared" si="410"/>
        <v>2.3850000000000002</v>
      </c>
      <c r="BO449" s="47">
        <f t="shared" si="403"/>
        <v>3.4649999999999999</v>
      </c>
      <c r="BP449" s="47">
        <f t="shared" si="392"/>
        <v>3.0150000000000001</v>
      </c>
      <c r="BQ449" s="47">
        <f>BA449</f>
        <v>0.10125000000000001</v>
      </c>
      <c r="BR449" s="47">
        <v>0.33</v>
      </c>
      <c r="BS449" s="47">
        <v>7.7</v>
      </c>
      <c r="BT449" s="47">
        <f t="shared" si="384"/>
        <v>0</v>
      </c>
      <c r="BU449" s="47">
        <f t="shared" si="406"/>
        <v>7.875</v>
      </c>
      <c r="BV449" s="47">
        <f t="shared" si="395"/>
        <v>0.495</v>
      </c>
      <c r="BW449" s="47">
        <f t="shared" si="385"/>
        <v>0.99</v>
      </c>
      <c r="BX449" s="47">
        <f t="shared" si="393"/>
        <v>2.88</v>
      </c>
      <c r="BY449" s="47">
        <f t="shared" si="377"/>
        <v>26.145</v>
      </c>
      <c r="BZ449" s="47">
        <f t="shared" si="398"/>
        <v>6.2099999999999991</v>
      </c>
      <c r="CA449" s="47">
        <f t="shared" si="399"/>
        <v>5.3783231083844578</v>
      </c>
      <c r="CB449" s="47">
        <f t="shared" si="378"/>
        <v>7.7</v>
      </c>
      <c r="CC449" s="47">
        <f t="shared" si="402"/>
        <v>2.9276865671641793E-2</v>
      </c>
      <c r="CD449" s="47">
        <f t="shared" si="400"/>
        <v>0</v>
      </c>
      <c r="CE449" s="47">
        <f>BE449/1000</f>
        <v>1.17E-2</v>
      </c>
      <c r="CF449" s="47">
        <f t="shared" si="379"/>
        <v>0.36</v>
      </c>
      <c r="CG449" s="47">
        <f t="shared" si="401"/>
        <v>3.5029940119760483</v>
      </c>
      <c r="CH449" s="47">
        <f t="shared" si="380"/>
        <v>3.3141120298439883</v>
      </c>
      <c r="CI449" s="47">
        <v>0.67</v>
      </c>
      <c r="CJ449" s="46"/>
      <c r="CK449" s="47">
        <f t="shared" si="387"/>
        <v>0.95385727617958815</v>
      </c>
      <c r="CL449" s="46"/>
      <c r="CM449" s="46">
        <f t="shared" si="388"/>
        <v>0.21196828359546405</v>
      </c>
      <c r="CN449" s="22"/>
    </row>
    <row r="450" spans="1:92">
      <c r="A450" s="42">
        <v>1754</v>
      </c>
      <c r="B450" s="22"/>
      <c r="C450" s="34">
        <v>10.32</v>
      </c>
      <c r="D450" s="34">
        <v>11</v>
      </c>
      <c r="E450" s="46"/>
      <c r="F450" s="34">
        <v>6.02</v>
      </c>
      <c r="G450" s="34">
        <v>5.16</v>
      </c>
      <c r="H450" s="34">
        <v>3.51</v>
      </c>
      <c r="I450" s="34">
        <v>0.53</v>
      </c>
      <c r="J450" s="34">
        <v>0.48</v>
      </c>
      <c r="K450" s="22"/>
      <c r="L450" s="22"/>
      <c r="M450" s="34">
        <v>10.32</v>
      </c>
      <c r="N450" s="34">
        <v>0.64</v>
      </c>
      <c r="O450" s="34">
        <v>1.75</v>
      </c>
      <c r="P450" s="34">
        <v>1.6</v>
      </c>
      <c r="Q450" s="34">
        <v>0.96</v>
      </c>
      <c r="R450" s="22"/>
      <c r="S450" s="22"/>
      <c r="T450" s="34">
        <v>1.9</v>
      </c>
      <c r="U450" s="34">
        <v>0.67</v>
      </c>
      <c r="V450" s="34">
        <v>0.22</v>
      </c>
      <c r="W450" s="22"/>
      <c r="X450" s="22"/>
      <c r="Y450" s="22"/>
      <c r="Z450" s="22"/>
      <c r="AA450" s="34">
        <v>0.11</v>
      </c>
      <c r="AB450" s="22"/>
      <c r="AC450" s="22"/>
      <c r="AD450" s="34">
        <v>5.81</v>
      </c>
      <c r="AE450" s="34">
        <v>1.38</v>
      </c>
      <c r="AF450" s="34"/>
      <c r="AG450" s="47">
        <f t="shared" si="353"/>
        <v>0.46439999999999998</v>
      </c>
      <c r="AH450" s="47">
        <f t="shared" si="408"/>
        <v>0.27089999999999997</v>
      </c>
      <c r="AI450" s="47">
        <f t="shared" si="409"/>
        <v>0.23219999999999999</v>
      </c>
      <c r="AJ450" s="47">
        <f t="shared" si="356"/>
        <v>0.15794999999999998</v>
      </c>
      <c r="AK450" s="47">
        <f t="shared" si="354"/>
        <v>0.495</v>
      </c>
      <c r="AL450" s="46"/>
      <c r="AM450" s="47">
        <f t="shared" si="397"/>
        <v>0</v>
      </c>
      <c r="AN450" s="47">
        <f t="shared" si="397"/>
        <v>0</v>
      </c>
      <c r="AO450" s="47">
        <f t="shared" si="397"/>
        <v>26.145</v>
      </c>
      <c r="AP450" s="47">
        <f t="shared" si="357"/>
        <v>2.3850000000000002</v>
      </c>
      <c r="AQ450" s="47">
        <f t="shared" si="358"/>
        <v>2.16</v>
      </c>
      <c r="AR450" s="47">
        <f t="shared" si="359"/>
        <v>0</v>
      </c>
      <c r="AS450" s="47">
        <f t="shared" si="360"/>
        <v>0</v>
      </c>
      <c r="AT450" s="47">
        <f t="shared" si="361"/>
        <v>0.46439999999999998</v>
      </c>
      <c r="AU450" s="47">
        <f t="shared" si="362"/>
        <v>2.88</v>
      </c>
      <c r="AV450" s="47">
        <f t="shared" si="363"/>
        <v>7.875</v>
      </c>
      <c r="AW450" s="47">
        <f t="shared" si="364"/>
        <v>7.5000000000000009</v>
      </c>
      <c r="AX450" s="47">
        <f t="shared" si="365"/>
        <v>4.32</v>
      </c>
      <c r="AY450" s="47">
        <f t="shared" si="366"/>
        <v>3.0150000000000001</v>
      </c>
      <c r="AZ450" s="47">
        <f t="shared" si="367"/>
        <v>0</v>
      </c>
      <c r="BA450" s="47">
        <f t="shared" si="368"/>
        <v>8.5499999999999993E-2</v>
      </c>
      <c r="BB450" s="47">
        <f t="shared" si="369"/>
        <v>3.0150000000000001</v>
      </c>
      <c r="BC450" s="47">
        <f t="shared" si="370"/>
        <v>0.99</v>
      </c>
      <c r="BD450" s="47">
        <f t="shared" si="371"/>
        <v>0</v>
      </c>
      <c r="BE450" s="47">
        <f t="shared" si="372"/>
        <v>0</v>
      </c>
      <c r="BF450" s="47">
        <f t="shared" si="373"/>
        <v>0</v>
      </c>
      <c r="BG450" s="47">
        <f t="shared" si="374"/>
        <v>0</v>
      </c>
      <c r="BH450" s="47">
        <f t="shared" si="375"/>
        <v>0.495</v>
      </c>
      <c r="BI450" s="47">
        <v>4.6012269938650308</v>
      </c>
      <c r="BJ450" s="47">
        <f t="shared" si="376"/>
        <v>6.2099999999999991</v>
      </c>
      <c r="BK450" s="22"/>
      <c r="BL450" s="47">
        <f t="shared" si="355"/>
        <v>0.495</v>
      </c>
      <c r="BM450" s="47">
        <f t="shared" si="396"/>
        <v>0.46439999999999998</v>
      </c>
      <c r="BN450" s="47">
        <f t="shared" si="410"/>
        <v>2.3850000000000002</v>
      </c>
      <c r="BO450" s="47">
        <f t="shared" si="403"/>
        <v>3.0150000000000001</v>
      </c>
      <c r="BP450" s="47">
        <f t="shared" si="392"/>
        <v>3.0150000000000001</v>
      </c>
      <c r="BQ450" s="47">
        <f>BA450</f>
        <v>8.5499999999999993E-2</v>
      </c>
      <c r="BR450" s="47">
        <v>0.33</v>
      </c>
      <c r="BS450" s="47">
        <f>AW450</f>
        <v>7.5000000000000009</v>
      </c>
      <c r="BT450" s="47">
        <f t="shared" si="384"/>
        <v>0</v>
      </c>
      <c r="BU450" s="47">
        <f t="shared" si="406"/>
        <v>7.875</v>
      </c>
      <c r="BV450" s="47">
        <f t="shared" si="395"/>
        <v>0.495</v>
      </c>
      <c r="BW450" s="47">
        <f t="shared" si="385"/>
        <v>0.99</v>
      </c>
      <c r="BX450" s="47">
        <f t="shared" si="393"/>
        <v>2.88</v>
      </c>
      <c r="BY450" s="47">
        <f t="shared" si="377"/>
        <v>26.145</v>
      </c>
      <c r="BZ450" s="47">
        <f t="shared" si="398"/>
        <v>6.2099999999999991</v>
      </c>
      <c r="CA450" s="47">
        <f t="shared" si="399"/>
        <v>4.6012269938650308</v>
      </c>
      <c r="CB450" s="47">
        <f t="shared" si="378"/>
        <v>7.5000000000000009</v>
      </c>
      <c r="CC450" s="47">
        <f t="shared" si="402"/>
        <v>3.0291044776119404E-2</v>
      </c>
      <c r="CD450" s="47">
        <f t="shared" si="400"/>
        <v>0</v>
      </c>
      <c r="CE450" s="47">
        <v>1.0999999999999999E-2</v>
      </c>
      <c r="CF450" s="47">
        <f t="shared" si="379"/>
        <v>0</v>
      </c>
      <c r="CG450" s="47">
        <f t="shared" si="401"/>
        <v>3.2934131736526946</v>
      </c>
      <c r="CH450" s="47">
        <f t="shared" si="380"/>
        <v>3.4289160941950878</v>
      </c>
      <c r="CI450" s="47">
        <v>0.67</v>
      </c>
      <c r="CJ450" s="46"/>
      <c r="CK450" s="47">
        <f t="shared" si="387"/>
        <v>0.93663583660190863</v>
      </c>
      <c r="CL450" s="46"/>
      <c r="CM450" s="46">
        <f t="shared" si="388"/>
        <v>0.20814129702264636</v>
      </c>
      <c r="CN450" s="22"/>
    </row>
    <row r="451" spans="1:92">
      <c r="A451" s="42">
        <v>1755</v>
      </c>
      <c r="B451" s="22"/>
      <c r="C451" s="34">
        <v>8.77</v>
      </c>
      <c r="D451" s="34">
        <v>9</v>
      </c>
      <c r="E451" s="46"/>
      <c r="F451" s="34">
        <v>4.99</v>
      </c>
      <c r="G451" s="34">
        <v>3.61</v>
      </c>
      <c r="H451" s="34">
        <v>2.8</v>
      </c>
      <c r="I451" s="34">
        <v>0.53</v>
      </c>
      <c r="J451" s="34">
        <v>0.48</v>
      </c>
      <c r="K451" s="22"/>
      <c r="L451" s="22"/>
      <c r="M451" s="34">
        <v>7.22</v>
      </c>
      <c r="N451" s="34">
        <v>0.64</v>
      </c>
      <c r="O451" s="34">
        <v>1.75</v>
      </c>
      <c r="P451" s="34">
        <v>1.6</v>
      </c>
      <c r="Q451" s="34">
        <v>0.77</v>
      </c>
      <c r="R451" s="22"/>
      <c r="S451" s="22"/>
      <c r="T451" s="22"/>
      <c r="U451" s="22"/>
      <c r="V451" s="34">
        <v>0.22</v>
      </c>
      <c r="W451" s="22"/>
      <c r="X451" s="22"/>
      <c r="Y451" s="22"/>
      <c r="Z451" s="22"/>
      <c r="AA451" s="34">
        <v>0.11</v>
      </c>
      <c r="AB451" s="22"/>
      <c r="AC451" s="22"/>
      <c r="AD451" s="34">
        <v>5.81</v>
      </c>
      <c r="AE451" s="34">
        <v>1.38</v>
      </c>
      <c r="AF451" s="34"/>
      <c r="AG451" s="47">
        <f t="shared" si="353"/>
        <v>0.39464999999999995</v>
      </c>
      <c r="AH451" s="47">
        <f t="shared" si="408"/>
        <v>0.22455000000000003</v>
      </c>
      <c r="AI451" s="47">
        <f t="shared" si="409"/>
        <v>0.16245000000000001</v>
      </c>
      <c r="AJ451" s="47">
        <f t="shared" si="356"/>
        <v>0.126</v>
      </c>
      <c r="AK451" s="47">
        <f t="shared" si="354"/>
        <v>0.40500000000000003</v>
      </c>
      <c r="AL451" s="46"/>
      <c r="AM451" s="47">
        <f t="shared" si="397"/>
        <v>0</v>
      </c>
      <c r="AN451" s="47">
        <f t="shared" si="397"/>
        <v>0</v>
      </c>
      <c r="AO451" s="47">
        <f t="shared" si="397"/>
        <v>26.145</v>
      </c>
      <c r="AP451" s="47">
        <f t="shared" si="357"/>
        <v>2.3850000000000002</v>
      </c>
      <c r="AQ451" s="47">
        <f t="shared" si="358"/>
        <v>2.16</v>
      </c>
      <c r="AR451" s="47">
        <f t="shared" si="359"/>
        <v>0</v>
      </c>
      <c r="AS451" s="47">
        <f t="shared" si="360"/>
        <v>0</v>
      </c>
      <c r="AT451" s="47">
        <f t="shared" si="361"/>
        <v>0.32490000000000002</v>
      </c>
      <c r="AU451" s="47">
        <f t="shared" si="362"/>
        <v>2.88</v>
      </c>
      <c r="AV451" s="47">
        <f t="shared" si="363"/>
        <v>7.875</v>
      </c>
      <c r="AW451" s="47">
        <f t="shared" si="364"/>
        <v>7.5000000000000009</v>
      </c>
      <c r="AX451" s="47">
        <f t="shared" si="365"/>
        <v>3.4649999999999999</v>
      </c>
      <c r="AY451" s="47">
        <f t="shared" si="366"/>
        <v>3.0150000000000001</v>
      </c>
      <c r="AZ451" s="47">
        <f t="shared" si="367"/>
        <v>0</v>
      </c>
      <c r="BA451" s="47">
        <f t="shared" si="368"/>
        <v>0</v>
      </c>
      <c r="BB451" s="47">
        <f t="shared" si="369"/>
        <v>0</v>
      </c>
      <c r="BC451" s="47">
        <f t="shared" si="370"/>
        <v>0.99</v>
      </c>
      <c r="BD451" s="47">
        <f t="shared" si="371"/>
        <v>0</v>
      </c>
      <c r="BE451" s="47">
        <f t="shared" si="372"/>
        <v>0</v>
      </c>
      <c r="BF451" s="47">
        <f t="shared" si="373"/>
        <v>0</v>
      </c>
      <c r="BG451" s="47">
        <f t="shared" si="374"/>
        <v>0</v>
      </c>
      <c r="BH451" s="47">
        <f t="shared" si="375"/>
        <v>0.495</v>
      </c>
      <c r="BI451" s="47">
        <v>5.0715746421267891</v>
      </c>
      <c r="BJ451" s="47">
        <f t="shared" si="376"/>
        <v>6.2099999999999991</v>
      </c>
      <c r="BK451" s="22"/>
      <c r="BL451" s="47">
        <f t="shared" si="355"/>
        <v>0.40500000000000003</v>
      </c>
      <c r="BM451" s="47">
        <f t="shared" si="396"/>
        <v>0.32490000000000002</v>
      </c>
      <c r="BN451" s="47">
        <f t="shared" si="410"/>
        <v>2.3850000000000002</v>
      </c>
      <c r="BO451" s="47">
        <v>3.3</v>
      </c>
      <c r="BP451" s="47">
        <f t="shared" si="392"/>
        <v>3.0150000000000001</v>
      </c>
      <c r="BQ451" s="47">
        <v>9.5000000000000001E-2</v>
      </c>
      <c r="BR451" s="47">
        <v>0.33</v>
      </c>
      <c r="BS451" s="47">
        <f>AW451</f>
        <v>7.5000000000000009</v>
      </c>
      <c r="BT451" s="47">
        <f t="shared" si="384"/>
        <v>0</v>
      </c>
      <c r="BU451" s="47">
        <f t="shared" si="406"/>
        <v>7.875</v>
      </c>
      <c r="BV451" s="47">
        <f t="shared" si="395"/>
        <v>0.495</v>
      </c>
      <c r="BW451" s="47">
        <f t="shared" si="385"/>
        <v>0.99</v>
      </c>
      <c r="BX451" s="47">
        <f t="shared" si="393"/>
        <v>2.88</v>
      </c>
      <c r="BY451" s="47">
        <f t="shared" si="377"/>
        <v>26.145</v>
      </c>
      <c r="BZ451" s="47">
        <f t="shared" si="398"/>
        <v>6.2099999999999991</v>
      </c>
      <c r="CA451" s="47">
        <f t="shared" si="399"/>
        <v>5.0715746421267891</v>
      </c>
      <c r="CB451" s="47">
        <f t="shared" si="378"/>
        <v>7.5000000000000009</v>
      </c>
      <c r="CC451" s="47">
        <f t="shared" si="402"/>
        <v>3.1305223880597019E-2</v>
      </c>
      <c r="CD451" s="47">
        <f t="shared" si="400"/>
        <v>0</v>
      </c>
      <c r="CE451" s="47">
        <v>1.0999999999999999E-2</v>
      </c>
      <c r="CF451" s="47">
        <f t="shared" si="379"/>
        <v>0</v>
      </c>
      <c r="CG451" s="47">
        <f t="shared" si="401"/>
        <v>3.2934131736526946</v>
      </c>
      <c r="CH451" s="47">
        <f t="shared" si="380"/>
        <v>3.5437201585461877</v>
      </c>
      <c r="CI451" s="47">
        <v>0.67</v>
      </c>
      <c r="CJ451" s="46"/>
      <c r="CK451" s="47">
        <f t="shared" si="387"/>
        <v>0.88738262686022218</v>
      </c>
      <c r="CL451" s="46"/>
      <c r="CM451" s="46">
        <f t="shared" si="388"/>
        <v>0.19719613930227159</v>
      </c>
      <c r="CN451" s="22"/>
    </row>
    <row r="452" spans="1:92">
      <c r="A452" s="42">
        <v>1756</v>
      </c>
      <c r="B452" s="22"/>
      <c r="C452" s="34">
        <v>7.57</v>
      </c>
      <c r="D452" s="34">
        <v>8</v>
      </c>
      <c r="E452" s="46"/>
      <c r="F452" s="34">
        <v>4.6399999999999997</v>
      </c>
      <c r="G452" s="34">
        <v>3.92</v>
      </c>
      <c r="H452" s="34">
        <v>2.8</v>
      </c>
      <c r="I452" s="34">
        <v>0.53</v>
      </c>
      <c r="J452" s="34">
        <v>0.48</v>
      </c>
      <c r="K452" s="22"/>
      <c r="L452" s="22"/>
      <c r="M452" s="34">
        <v>7.4</v>
      </c>
      <c r="N452" s="34">
        <v>0.64</v>
      </c>
      <c r="O452" s="34">
        <v>1.75</v>
      </c>
      <c r="P452" s="22"/>
      <c r="Q452" s="34">
        <v>0.77</v>
      </c>
      <c r="R452" s="22"/>
      <c r="S452" s="22"/>
      <c r="T452" s="22"/>
      <c r="U452" s="22"/>
      <c r="V452" s="34">
        <v>0.22</v>
      </c>
      <c r="W452" s="22"/>
      <c r="X452" s="22"/>
      <c r="Y452" s="22"/>
      <c r="Z452" s="22"/>
      <c r="AA452" s="34">
        <v>0.11</v>
      </c>
      <c r="AB452" s="22"/>
      <c r="AC452" s="22"/>
      <c r="AD452" s="34">
        <v>5.81</v>
      </c>
      <c r="AE452" s="34">
        <v>1.38</v>
      </c>
      <c r="AF452" s="34"/>
      <c r="AG452" s="47">
        <f t="shared" si="353"/>
        <v>0.34064999999999995</v>
      </c>
      <c r="AH452" s="47">
        <f t="shared" si="408"/>
        <v>0.20879999999999999</v>
      </c>
      <c r="AI452" s="47">
        <f t="shared" si="409"/>
        <v>0.1764</v>
      </c>
      <c r="AJ452" s="47">
        <f t="shared" si="356"/>
        <v>0.126</v>
      </c>
      <c r="AK452" s="47">
        <f t="shared" si="354"/>
        <v>0.36</v>
      </c>
      <c r="AL452" s="46"/>
      <c r="AM452" s="47">
        <f t="shared" si="397"/>
        <v>0</v>
      </c>
      <c r="AN452" s="47">
        <f t="shared" si="397"/>
        <v>0</v>
      </c>
      <c r="AO452" s="47">
        <f t="shared" si="397"/>
        <v>26.145</v>
      </c>
      <c r="AP452" s="47">
        <f t="shared" si="357"/>
        <v>2.3850000000000002</v>
      </c>
      <c r="AQ452" s="47">
        <f t="shared" si="358"/>
        <v>2.16</v>
      </c>
      <c r="AR452" s="47">
        <f t="shared" si="359"/>
        <v>0</v>
      </c>
      <c r="AS452" s="47">
        <f t="shared" si="360"/>
        <v>0</v>
      </c>
      <c r="AT452" s="47">
        <f t="shared" si="361"/>
        <v>0.33300000000000002</v>
      </c>
      <c r="AU452" s="47">
        <f t="shared" si="362"/>
        <v>2.88</v>
      </c>
      <c r="AV452" s="47">
        <f t="shared" si="363"/>
        <v>7.875</v>
      </c>
      <c r="AW452" s="47">
        <f t="shared" si="364"/>
        <v>0</v>
      </c>
      <c r="AX452" s="47">
        <f t="shared" si="365"/>
        <v>3.4649999999999999</v>
      </c>
      <c r="AY452" s="47">
        <f t="shared" si="366"/>
        <v>3.0150000000000001</v>
      </c>
      <c r="AZ452" s="47">
        <f t="shared" si="367"/>
        <v>0</v>
      </c>
      <c r="BA452" s="47">
        <f t="shared" si="368"/>
        <v>0</v>
      </c>
      <c r="BB452" s="47">
        <f t="shared" si="369"/>
        <v>0</v>
      </c>
      <c r="BC452" s="47">
        <f t="shared" si="370"/>
        <v>0.99</v>
      </c>
      <c r="BD452" s="47">
        <f t="shared" si="371"/>
        <v>0</v>
      </c>
      <c r="BE452" s="47">
        <f t="shared" si="372"/>
        <v>0</v>
      </c>
      <c r="BF452" s="47">
        <f t="shared" si="373"/>
        <v>0</v>
      </c>
      <c r="BG452" s="47">
        <f t="shared" si="374"/>
        <v>0</v>
      </c>
      <c r="BH452" s="47">
        <f t="shared" si="375"/>
        <v>0.495</v>
      </c>
      <c r="BI452" s="47">
        <v>5.0920245398773014</v>
      </c>
      <c r="BJ452" s="47">
        <f t="shared" si="376"/>
        <v>6.2099999999999991</v>
      </c>
      <c r="BK452" s="22"/>
      <c r="BL452" s="47">
        <f t="shared" si="355"/>
        <v>0.36</v>
      </c>
      <c r="BM452" s="47">
        <f t="shared" si="396"/>
        <v>0.33300000000000002</v>
      </c>
      <c r="BN452" s="47">
        <f t="shared" si="410"/>
        <v>2.3850000000000002</v>
      </c>
      <c r="BO452" s="47">
        <v>3.3</v>
      </c>
      <c r="BP452" s="47">
        <f t="shared" si="392"/>
        <v>3.0150000000000001</v>
      </c>
      <c r="BQ452" s="47">
        <v>9.5000000000000001E-2</v>
      </c>
      <c r="BR452" s="47">
        <v>0.33</v>
      </c>
      <c r="BS452" s="47">
        <v>7.3</v>
      </c>
      <c r="BT452" s="47">
        <f t="shared" si="384"/>
        <v>0</v>
      </c>
      <c r="BU452" s="47">
        <f t="shared" si="406"/>
        <v>7.875</v>
      </c>
      <c r="BV452" s="47">
        <f t="shared" si="395"/>
        <v>0.495</v>
      </c>
      <c r="BW452" s="47">
        <f t="shared" si="385"/>
        <v>0.99</v>
      </c>
      <c r="BX452" s="47">
        <f t="shared" si="393"/>
        <v>2.88</v>
      </c>
      <c r="BY452" s="47">
        <f t="shared" si="377"/>
        <v>26.145</v>
      </c>
      <c r="BZ452" s="47">
        <f t="shared" si="398"/>
        <v>6.2099999999999991</v>
      </c>
      <c r="CA452" s="47">
        <f t="shared" si="399"/>
        <v>5.0920245398773014</v>
      </c>
      <c r="CB452" s="47">
        <f t="shared" si="378"/>
        <v>7.3</v>
      </c>
      <c r="CC452" s="47">
        <f t="shared" si="402"/>
        <v>3.231940298507463E-2</v>
      </c>
      <c r="CD452" s="47">
        <f t="shared" si="400"/>
        <v>0</v>
      </c>
      <c r="CE452" s="47">
        <v>1.0999999999999999E-2</v>
      </c>
      <c r="CF452" s="47">
        <f t="shared" si="379"/>
        <v>0</v>
      </c>
      <c r="CG452" s="47">
        <f t="shared" si="401"/>
        <v>3.2934131736526946</v>
      </c>
      <c r="CH452" s="47">
        <f t="shared" si="380"/>
        <v>3.6585242228972872</v>
      </c>
      <c r="CI452" s="47">
        <v>0.67</v>
      </c>
      <c r="CJ452" s="46"/>
      <c r="CK452" s="47">
        <f t="shared" si="387"/>
        <v>0.86753289272803891</v>
      </c>
      <c r="CL452" s="46"/>
      <c r="CM452" s="46">
        <f t="shared" si="388"/>
        <v>0.19278508727289753</v>
      </c>
      <c r="CN452" s="22"/>
    </row>
    <row r="453" spans="1:92">
      <c r="A453" s="42">
        <v>1757</v>
      </c>
      <c r="B453" s="22"/>
      <c r="C453" s="34">
        <v>9.1199999999999992</v>
      </c>
      <c r="D453" s="34">
        <v>10</v>
      </c>
      <c r="E453" s="46"/>
      <c r="F453" s="34">
        <v>4.82</v>
      </c>
      <c r="G453" s="34">
        <v>5.33</v>
      </c>
      <c r="H453" s="34">
        <v>3.54</v>
      </c>
      <c r="I453" s="34">
        <v>0.53</v>
      </c>
      <c r="J453" s="34">
        <v>0.48</v>
      </c>
      <c r="K453" s="22"/>
      <c r="L453" s="22"/>
      <c r="M453" s="34">
        <v>9.8000000000000007</v>
      </c>
      <c r="N453" s="34">
        <v>0.64</v>
      </c>
      <c r="O453" s="34">
        <v>1.75</v>
      </c>
      <c r="P453" s="22"/>
      <c r="Q453" s="34">
        <v>0.73</v>
      </c>
      <c r="R453" s="22"/>
      <c r="S453" s="22"/>
      <c r="T453" s="22"/>
      <c r="U453" s="22"/>
      <c r="V453" s="34">
        <v>0.22</v>
      </c>
      <c r="W453" s="22"/>
      <c r="X453" s="34">
        <v>2.44</v>
      </c>
      <c r="Y453" s="34">
        <v>8</v>
      </c>
      <c r="Z453" s="22"/>
      <c r="AA453" s="34">
        <v>0.11</v>
      </c>
      <c r="AB453" s="22"/>
      <c r="AC453" s="22"/>
      <c r="AD453" s="34">
        <v>5.81</v>
      </c>
      <c r="AE453" s="34">
        <v>1.38</v>
      </c>
      <c r="AF453" s="34"/>
      <c r="AG453" s="47">
        <f t="shared" si="353"/>
        <v>0.41039999999999999</v>
      </c>
      <c r="AH453" s="47">
        <f t="shared" si="408"/>
        <v>0.21690000000000001</v>
      </c>
      <c r="AI453" s="47">
        <f t="shared" si="409"/>
        <v>0.23985000000000001</v>
      </c>
      <c r="AJ453" s="47">
        <f t="shared" si="356"/>
        <v>0.1593</v>
      </c>
      <c r="AK453" s="47">
        <f t="shared" si="354"/>
        <v>0.45</v>
      </c>
      <c r="AL453" s="46"/>
      <c r="AM453" s="47">
        <f t="shared" si="397"/>
        <v>0</v>
      </c>
      <c r="AN453" s="47">
        <f t="shared" si="397"/>
        <v>0</v>
      </c>
      <c r="AO453" s="47">
        <f t="shared" si="397"/>
        <v>26.145</v>
      </c>
      <c r="AP453" s="47">
        <f t="shared" si="357"/>
        <v>2.3850000000000002</v>
      </c>
      <c r="AQ453" s="47">
        <f t="shared" si="358"/>
        <v>2.16</v>
      </c>
      <c r="AR453" s="47">
        <f t="shared" si="359"/>
        <v>0</v>
      </c>
      <c r="AS453" s="47">
        <f t="shared" si="360"/>
        <v>0</v>
      </c>
      <c r="AT453" s="47">
        <f t="shared" si="361"/>
        <v>0.441</v>
      </c>
      <c r="AU453" s="47">
        <f t="shared" si="362"/>
        <v>2.88</v>
      </c>
      <c r="AV453" s="47">
        <f t="shared" si="363"/>
        <v>7.875</v>
      </c>
      <c r="AW453" s="47">
        <f t="shared" si="364"/>
        <v>0</v>
      </c>
      <c r="AX453" s="47">
        <f t="shared" si="365"/>
        <v>3.2850000000000001</v>
      </c>
      <c r="AY453" s="47">
        <f t="shared" si="366"/>
        <v>3.0150000000000001</v>
      </c>
      <c r="AZ453" s="47">
        <f t="shared" si="367"/>
        <v>0</v>
      </c>
      <c r="BA453" s="47">
        <f t="shared" si="368"/>
        <v>0</v>
      </c>
      <c r="BB453" s="47">
        <f t="shared" si="369"/>
        <v>0</v>
      </c>
      <c r="BC453" s="47">
        <f t="shared" si="370"/>
        <v>0.99</v>
      </c>
      <c r="BD453" s="47">
        <f t="shared" si="371"/>
        <v>0</v>
      </c>
      <c r="BE453" s="47">
        <f t="shared" si="372"/>
        <v>10.98</v>
      </c>
      <c r="BF453" s="47">
        <f t="shared" si="373"/>
        <v>0.36</v>
      </c>
      <c r="BG453" s="47">
        <f t="shared" si="374"/>
        <v>0</v>
      </c>
      <c r="BH453" s="47">
        <f t="shared" si="375"/>
        <v>0.495</v>
      </c>
      <c r="BI453" s="47">
        <v>4.8670756646216766</v>
      </c>
      <c r="BJ453" s="47">
        <f t="shared" si="376"/>
        <v>6.2099999999999991</v>
      </c>
      <c r="BK453" s="22"/>
      <c r="BL453" s="47">
        <f t="shared" si="355"/>
        <v>0.45</v>
      </c>
      <c r="BM453" s="47">
        <f t="shared" si="396"/>
        <v>0.441</v>
      </c>
      <c r="BN453" s="47">
        <f t="shared" si="410"/>
        <v>2.3850000000000002</v>
      </c>
      <c r="BO453" s="47">
        <v>3.3</v>
      </c>
      <c r="BP453" s="47">
        <f t="shared" si="392"/>
        <v>3.0150000000000001</v>
      </c>
      <c r="BQ453" s="47">
        <v>9.5000000000000001E-2</v>
      </c>
      <c r="BR453" s="47">
        <v>0.33</v>
      </c>
      <c r="BS453" s="47">
        <v>7.3</v>
      </c>
      <c r="BT453" s="47">
        <f t="shared" si="384"/>
        <v>0</v>
      </c>
      <c r="BU453" s="47">
        <f t="shared" si="406"/>
        <v>7.875</v>
      </c>
      <c r="BV453" s="47">
        <f t="shared" si="395"/>
        <v>0.495</v>
      </c>
      <c r="BW453" s="47">
        <f t="shared" si="385"/>
        <v>0.99</v>
      </c>
      <c r="BX453" s="47">
        <f t="shared" si="393"/>
        <v>2.88</v>
      </c>
      <c r="BY453" s="47">
        <f t="shared" si="377"/>
        <v>26.145</v>
      </c>
      <c r="BZ453" s="47">
        <f t="shared" si="398"/>
        <v>6.2099999999999991</v>
      </c>
      <c r="CA453" s="47">
        <f t="shared" si="399"/>
        <v>4.8670756646216766</v>
      </c>
      <c r="CB453" s="47">
        <f t="shared" si="378"/>
        <v>7.3</v>
      </c>
      <c r="CC453" s="47">
        <f t="shared" si="402"/>
        <v>3.3333582089552241E-2</v>
      </c>
      <c r="CD453" s="47">
        <f t="shared" si="400"/>
        <v>0</v>
      </c>
      <c r="CE453" s="47">
        <f>BE453/1000</f>
        <v>1.098E-2</v>
      </c>
      <c r="CF453" s="47">
        <f t="shared" si="379"/>
        <v>0.36</v>
      </c>
      <c r="CG453" s="47">
        <f t="shared" si="401"/>
        <v>3.2874251497005993</v>
      </c>
      <c r="CH453" s="47">
        <f t="shared" si="380"/>
        <v>3.7733282872483866</v>
      </c>
      <c r="CI453" s="47">
        <v>0.67</v>
      </c>
      <c r="CJ453" s="46"/>
      <c r="CK453" s="47">
        <f t="shared" si="387"/>
        <v>0.9190664097631227</v>
      </c>
      <c r="CL453" s="46"/>
      <c r="CM453" s="46">
        <f t="shared" si="388"/>
        <v>0.20423697994736059</v>
      </c>
      <c r="CN453" s="22"/>
    </row>
    <row r="454" spans="1:92">
      <c r="A454" s="42">
        <v>1758</v>
      </c>
      <c r="B454" s="22"/>
      <c r="C454" s="34">
        <v>9.2899999999999991</v>
      </c>
      <c r="D454" s="34">
        <v>10</v>
      </c>
      <c r="E454" s="46"/>
      <c r="F454" s="34">
        <v>6.71</v>
      </c>
      <c r="G454" s="34">
        <v>4.99</v>
      </c>
      <c r="H454" s="34">
        <v>3.69</v>
      </c>
      <c r="I454" s="34">
        <v>0.53</v>
      </c>
      <c r="J454" s="34">
        <v>0.48</v>
      </c>
      <c r="K454" s="22"/>
      <c r="L454" s="22"/>
      <c r="M454" s="34">
        <v>9.9700000000000006</v>
      </c>
      <c r="N454" s="34">
        <v>0.64</v>
      </c>
      <c r="O454" s="34">
        <v>1.75</v>
      </c>
      <c r="P454" s="22"/>
      <c r="Q454" s="34">
        <v>0.92</v>
      </c>
      <c r="R454" s="22"/>
      <c r="S454" s="22"/>
      <c r="T454" s="22"/>
      <c r="U454" s="22"/>
      <c r="V454" s="34">
        <v>0.22</v>
      </c>
      <c r="W454" s="22"/>
      <c r="X454" s="34">
        <v>2.44</v>
      </c>
      <c r="Y454" s="34">
        <v>8</v>
      </c>
      <c r="Z454" s="22"/>
      <c r="AA454" s="34">
        <v>0.11</v>
      </c>
      <c r="AB454" s="22"/>
      <c r="AC454" s="22"/>
      <c r="AD454" s="34">
        <v>5.81</v>
      </c>
      <c r="AE454" s="34">
        <v>1.38</v>
      </c>
      <c r="AF454" s="34"/>
      <c r="AG454" s="47">
        <f t="shared" ref="AG454:AG489" si="411">4.5*C454/100</f>
        <v>0.41804999999999992</v>
      </c>
      <c r="AH454" s="47">
        <f t="shared" si="408"/>
        <v>0.30195</v>
      </c>
      <c r="AI454" s="47">
        <f t="shared" si="409"/>
        <v>0.22455000000000003</v>
      </c>
      <c r="AJ454" s="47">
        <f t="shared" si="356"/>
        <v>0.16605</v>
      </c>
      <c r="AK454" s="47">
        <f t="shared" ref="AK454:AK489" si="412">4.5*D454/100</f>
        <v>0.45</v>
      </c>
      <c r="AL454" s="46"/>
      <c r="AM454" s="47">
        <f t="shared" si="397"/>
        <v>0</v>
      </c>
      <c r="AN454" s="47">
        <f t="shared" si="397"/>
        <v>0</v>
      </c>
      <c r="AO454" s="47">
        <f t="shared" si="397"/>
        <v>26.145</v>
      </c>
      <c r="AP454" s="47">
        <f t="shared" si="357"/>
        <v>2.3850000000000002</v>
      </c>
      <c r="AQ454" s="47">
        <f t="shared" si="358"/>
        <v>2.16</v>
      </c>
      <c r="AR454" s="47">
        <f t="shared" si="359"/>
        <v>0</v>
      </c>
      <c r="AS454" s="47">
        <f t="shared" si="360"/>
        <v>0</v>
      </c>
      <c r="AT454" s="47">
        <f t="shared" si="361"/>
        <v>0.44864999999999999</v>
      </c>
      <c r="AU454" s="47">
        <f t="shared" si="362"/>
        <v>2.88</v>
      </c>
      <c r="AV454" s="47">
        <f t="shared" si="363"/>
        <v>7.875</v>
      </c>
      <c r="AW454" s="47">
        <f t="shared" si="364"/>
        <v>0</v>
      </c>
      <c r="AX454" s="47">
        <f t="shared" si="365"/>
        <v>4.1400000000000006</v>
      </c>
      <c r="AY454" s="47">
        <f t="shared" si="366"/>
        <v>3.0150000000000001</v>
      </c>
      <c r="AZ454" s="47">
        <f t="shared" si="367"/>
        <v>0</v>
      </c>
      <c r="BA454" s="47">
        <f t="shared" si="368"/>
        <v>0</v>
      </c>
      <c r="BB454" s="47">
        <f t="shared" si="369"/>
        <v>0</v>
      </c>
      <c r="BC454" s="47">
        <f t="shared" si="370"/>
        <v>0.99</v>
      </c>
      <c r="BD454" s="47">
        <f t="shared" si="371"/>
        <v>0</v>
      </c>
      <c r="BE454" s="47">
        <f t="shared" si="372"/>
        <v>10.98</v>
      </c>
      <c r="BF454" s="47">
        <f t="shared" si="373"/>
        <v>0.36</v>
      </c>
      <c r="BG454" s="47">
        <f t="shared" si="374"/>
        <v>0</v>
      </c>
      <c r="BH454" s="47">
        <f t="shared" si="375"/>
        <v>0.495</v>
      </c>
      <c r="BI454" s="47">
        <v>4.8261758691206547</v>
      </c>
      <c r="BJ454" s="47">
        <f t="shared" si="376"/>
        <v>6.2099999999999991</v>
      </c>
      <c r="BK454" s="22"/>
      <c r="BL454" s="47">
        <f t="shared" ref="BL454:BL489" si="413">AK454</f>
        <v>0.45</v>
      </c>
      <c r="BM454" s="47">
        <f t="shared" si="396"/>
        <v>0.44864999999999999</v>
      </c>
      <c r="BN454" s="47">
        <f t="shared" si="410"/>
        <v>2.3850000000000002</v>
      </c>
      <c r="BO454" s="47">
        <v>3.3</v>
      </c>
      <c r="BP454" s="47">
        <f t="shared" si="392"/>
        <v>3.0150000000000001</v>
      </c>
      <c r="BQ454" s="47">
        <v>9.5000000000000001E-2</v>
      </c>
      <c r="BR454" s="47">
        <v>0.33</v>
      </c>
      <c r="BS454" s="47">
        <v>7.3</v>
      </c>
      <c r="BT454" s="47">
        <f t="shared" si="384"/>
        <v>0</v>
      </c>
      <c r="BU454" s="47">
        <f t="shared" si="406"/>
        <v>7.875</v>
      </c>
      <c r="BV454" s="47">
        <f t="shared" si="395"/>
        <v>0.495</v>
      </c>
      <c r="BW454" s="47">
        <f t="shared" si="385"/>
        <v>0.99</v>
      </c>
      <c r="BX454" s="47">
        <f t="shared" si="393"/>
        <v>2.88</v>
      </c>
      <c r="BY454" s="47">
        <f t="shared" si="377"/>
        <v>26.145</v>
      </c>
      <c r="BZ454" s="47">
        <f t="shared" si="398"/>
        <v>6.2099999999999991</v>
      </c>
      <c r="CA454" s="47">
        <f t="shared" si="399"/>
        <v>4.8261758691206547</v>
      </c>
      <c r="CB454" s="47">
        <f t="shared" si="378"/>
        <v>7.3</v>
      </c>
      <c r="CC454" s="47">
        <f t="shared" si="402"/>
        <v>3.4347761194029852E-2</v>
      </c>
      <c r="CD454" s="47">
        <f t="shared" si="400"/>
        <v>0</v>
      </c>
      <c r="CE454" s="47">
        <f>BE454/1000</f>
        <v>1.098E-2</v>
      </c>
      <c r="CF454" s="47">
        <f t="shared" si="379"/>
        <v>0.36</v>
      </c>
      <c r="CG454" s="47">
        <f t="shared" si="401"/>
        <v>3.2874251497005993</v>
      </c>
      <c r="CH454" s="47">
        <f t="shared" si="380"/>
        <v>3.8881323515994852</v>
      </c>
      <c r="CI454" s="47">
        <v>0.67</v>
      </c>
      <c r="CJ454" s="46"/>
      <c r="CK454" s="47">
        <f t="shared" si="387"/>
        <v>0.919768895653997</v>
      </c>
      <c r="CL454" s="46"/>
      <c r="CM454" s="46">
        <f t="shared" si="388"/>
        <v>0.20439308792311045</v>
      </c>
      <c r="CN454" s="22"/>
    </row>
    <row r="455" spans="1:92">
      <c r="A455" s="42">
        <v>1759</v>
      </c>
      <c r="B455" s="22"/>
      <c r="C455" s="34">
        <v>9.6300000000000008</v>
      </c>
      <c r="D455" s="34">
        <v>10</v>
      </c>
      <c r="E455" s="46"/>
      <c r="F455" s="34">
        <v>6.36</v>
      </c>
      <c r="G455" s="34">
        <v>5.33</v>
      </c>
      <c r="H455" s="34">
        <v>3.39</v>
      </c>
      <c r="I455" s="34">
        <v>0.53</v>
      </c>
      <c r="J455" s="34">
        <v>0.48</v>
      </c>
      <c r="K455" s="22"/>
      <c r="L455" s="22"/>
      <c r="M455" s="34">
        <v>9.4600000000000009</v>
      </c>
      <c r="N455" s="34">
        <v>0.64</v>
      </c>
      <c r="O455" s="34">
        <v>1.75</v>
      </c>
      <c r="P455" s="22"/>
      <c r="Q455" s="22"/>
      <c r="R455" s="22"/>
      <c r="S455" s="22"/>
      <c r="T455" s="22"/>
      <c r="U455" s="34">
        <v>0.8</v>
      </c>
      <c r="V455" s="34">
        <v>0.22</v>
      </c>
      <c r="W455" s="22"/>
      <c r="X455" s="22"/>
      <c r="Y455" s="22"/>
      <c r="Z455" s="22"/>
      <c r="AA455" s="34">
        <v>0.11</v>
      </c>
      <c r="AB455" s="22"/>
      <c r="AC455" s="22"/>
      <c r="AD455" s="34">
        <v>5.81</v>
      </c>
      <c r="AE455" s="34">
        <v>1.38</v>
      </c>
      <c r="AF455" s="34"/>
      <c r="AG455" s="47">
        <f t="shared" si="411"/>
        <v>0.43335000000000001</v>
      </c>
      <c r="AH455" s="47">
        <f t="shared" si="408"/>
        <v>0.28620000000000001</v>
      </c>
      <c r="AI455" s="47">
        <f t="shared" si="409"/>
        <v>0.23985000000000001</v>
      </c>
      <c r="AJ455" s="47">
        <f t="shared" si="356"/>
        <v>0.15255000000000002</v>
      </c>
      <c r="AK455" s="47">
        <f t="shared" si="412"/>
        <v>0.45</v>
      </c>
      <c r="AL455" s="46"/>
      <c r="AM455" s="47">
        <f t="shared" si="397"/>
        <v>0</v>
      </c>
      <c r="AN455" s="47">
        <f t="shared" si="397"/>
        <v>0</v>
      </c>
      <c r="AO455" s="47">
        <f t="shared" si="397"/>
        <v>26.145</v>
      </c>
      <c r="AP455" s="47">
        <f t="shared" si="357"/>
        <v>2.3850000000000002</v>
      </c>
      <c r="AQ455" s="47">
        <f t="shared" si="358"/>
        <v>2.16</v>
      </c>
      <c r="AR455" s="47">
        <f t="shared" si="359"/>
        <v>0</v>
      </c>
      <c r="AS455" s="47">
        <f t="shared" si="360"/>
        <v>0</v>
      </c>
      <c r="AT455" s="47">
        <f t="shared" si="361"/>
        <v>0.42570000000000008</v>
      </c>
      <c r="AU455" s="47">
        <f t="shared" si="362"/>
        <v>2.88</v>
      </c>
      <c r="AV455" s="47">
        <f t="shared" si="363"/>
        <v>7.875</v>
      </c>
      <c r="AW455" s="47">
        <f t="shared" si="364"/>
        <v>0</v>
      </c>
      <c r="AX455" s="47">
        <f t="shared" si="365"/>
        <v>0</v>
      </c>
      <c r="AY455" s="47">
        <f t="shared" si="366"/>
        <v>3.0150000000000001</v>
      </c>
      <c r="AZ455" s="47">
        <f t="shared" si="367"/>
        <v>0</v>
      </c>
      <c r="BA455" s="47">
        <f t="shared" si="368"/>
        <v>0</v>
      </c>
      <c r="BB455" s="47">
        <f t="shared" si="369"/>
        <v>3.6</v>
      </c>
      <c r="BC455" s="47">
        <f t="shared" si="370"/>
        <v>0.99</v>
      </c>
      <c r="BD455" s="47">
        <f t="shared" si="371"/>
        <v>0</v>
      </c>
      <c r="BE455" s="47">
        <f t="shared" si="372"/>
        <v>0</v>
      </c>
      <c r="BF455" s="47">
        <f t="shared" si="373"/>
        <v>0</v>
      </c>
      <c r="BG455" s="47">
        <f t="shared" si="374"/>
        <v>0</v>
      </c>
      <c r="BH455" s="47">
        <f t="shared" si="375"/>
        <v>0.495</v>
      </c>
      <c r="BI455" s="47">
        <v>5.0715746421267891</v>
      </c>
      <c r="BJ455" s="47">
        <f t="shared" si="376"/>
        <v>6.2099999999999991</v>
      </c>
      <c r="BK455" s="22"/>
      <c r="BL455" s="47">
        <f t="shared" si="413"/>
        <v>0.45</v>
      </c>
      <c r="BM455" s="47">
        <f t="shared" si="396"/>
        <v>0.42570000000000008</v>
      </c>
      <c r="BN455" s="47">
        <f t="shared" si="410"/>
        <v>2.3850000000000002</v>
      </c>
      <c r="BO455" s="47">
        <f>BB455</f>
        <v>3.6</v>
      </c>
      <c r="BP455" s="47">
        <f t="shared" si="392"/>
        <v>3.0150000000000001</v>
      </c>
      <c r="BQ455" s="47">
        <v>9.5000000000000001E-2</v>
      </c>
      <c r="BR455" s="47">
        <v>0.33</v>
      </c>
      <c r="BS455" s="47">
        <v>7.3</v>
      </c>
      <c r="BT455" s="47">
        <f t="shared" si="384"/>
        <v>0</v>
      </c>
      <c r="BU455" s="47">
        <f t="shared" si="406"/>
        <v>7.875</v>
      </c>
      <c r="BV455" s="47">
        <f t="shared" si="395"/>
        <v>0.495</v>
      </c>
      <c r="BW455" s="47">
        <f t="shared" si="385"/>
        <v>0.99</v>
      </c>
      <c r="BX455" s="47">
        <f t="shared" si="393"/>
        <v>2.88</v>
      </c>
      <c r="BY455" s="47">
        <f t="shared" si="377"/>
        <v>26.145</v>
      </c>
      <c r="BZ455" s="47">
        <f t="shared" si="398"/>
        <v>6.2099999999999991</v>
      </c>
      <c r="CA455" s="47">
        <f t="shared" si="399"/>
        <v>5.0715746421267891</v>
      </c>
      <c r="CB455" s="47">
        <f t="shared" si="378"/>
        <v>7.3</v>
      </c>
      <c r="CC455" s="47">
        <f t="shared" si="402"/>
        <v>3.5361940298507463E-2</v>
      </c>
      <c r="CD455" s="47">
        <f t="shared" si="400"/>
        <v>0</v>
      </c>
      <c r="CE455" s="47">
        <v>1.0999999999999999E-2</v>
      </c>
      <c r="CF455" s="47">
        <f t="shared" si="379"/>
        <v>0</v>
      </c>
      <c r="CG455" s="47">
        <f t="shared" si="401"/>
        <v>3.2934131736526946</v>
      </c>
      <c r="CH455" s="47">
        <f t="shared" si="380"/>
        <v>4.0029364159505842</v>
      </c>
      <c r="CI455" s="47">
        <v>0.67</v>
      </c>
      <c r="CJ455" s="46"/>
      <c r="CK455" s="47">
        <f t="shared" si="387"/>
        <v>0.9222624603634938</v>
      </c>
      <c r="CL455" s="46"/>
      <c r="CM455" s="46">
        <f t="shared" si="388"/>
        <v>0.20494721341410974</v>
      </c>
      <c r="CN455" s="22"/>
    </row>
    <row r="456" spans="1:92">
      <c r="A456" s="42">
        <v>1760</v>
      </c>
      <c r="B456" s="22"/>
      <c r="C456" s="34">
        <v>12.04</v>
      </c>
      <c r="D456" s="34">
        <v>14</v>
      </c>
      <c r="E456" s="22"/>
      <c r="F456" s="34">
        <v>8.43</v>
      </c>
      <c r="G456" s="34">
        <v>6.88</v>
      </c>
      <c r="H456" s="34">
        <v>3.84</v>
      </c>
      <c r="I456" s="34">
        <v>0.53</v>
      </c>
      <c r="J456" s="34">
        <v>0.48</v>
      </c>
      <c r="K456" s="34">
        <v>8.4000000000000005E-2</v>
      </c>
      <c r="L456" s="22"/>
      <c r="M456" s="34">
        <v>11.35</v>
      </c>
      <c r="N456" s="34">
        <v>0.64</v>
      </c>
      <c r="O456" s="34">
        <v>1.75</v>
      </c>
      <c r="P456" s="34">
        <v>1.5</v>
      </c>
      <c r="Q456" s="22"/>
      <c r="R456" s="22"/>
      <c r="S456" s="22"/>
      <c r="T456" s="34">
        <v>2.25</v>
      </c>
      <c r="U456" s="34">
        <v>0.8</v>
      </c>
      <c r="V456" s="34">
        <v>0.22</v>
      </c>
      <c r="W456" s="22"/>
      <c r="X456" s="34">
        <v>2.6</v>
      </c>
      <c r="Y456" s="34">
        <v>8</v>
      </c>
      <c r="Z456" s="22"/>
      <c r="AA456" s="34">
        <v>0.11</v>
      </c>
      <c r="AB456" s="22"/>
      <c r="AC456" s="22"/>
      <c r="AD456" s="34">
        <v>5.81</v>
      </c>
      <c r="AE456" s="34">
        <v>1.38</v>
      </c>
      <c r="AF456" s="34"/>
      <c r="AG456" s="47">
        <f t="shared" si="411"/>
        <v>0.54179999999999995</v>
      </c>
      <c r="AH456" s="47">
        <f t="shared" si="408"/>
        <v>0.37935000000000002</v>
      </c>
      <c r="AI456" s="47">
        <f t="shared" si="409"/>
        <v>0.30959999999999999</v>
      </c>
      <c r="AJ456" s="47">
        <f t="shared" si="356"/>
        <v>0.17280000000000001</v>
      </c>
      <c r="AK456" s="47">
        <f t="shared" si="412"/>
        <v>0.63</v>
      </c>
      <c r="AL456" s="46"/>
      <c r="AM456" s="47">
        <f t="shared" si="397"/>
        <v>0</v>
      </c>
      <c r="AN456" s="47">
        <f t="shared" si="397"/>
        <v>0</v>
      </c>
      <c r="AO456" s="47">
        <f t="shared" si="397"/>
        <v>26.145</v>
      </c>
      <c r="AP456" s="47">
        <f t="shared" si="357"/>
        <v>2.3850000000000002</v>
      </c>
      <c r="AQ456" s="47">
        <f t="shared" si="358"/>
        <v>2.16</v>
      </c>
      <c r="AR456" s="47">
        <f t="shared" si="359"/>
        <v>0.378</v>
      </c>
      <c r="AS456" s="47">
        <f t="shared" si="360"/>
        <v>0</v>
      </c>
      <c r="AT456" s="47">
        <f t="shared" si="361"/>
        <v>0.51074999999999993</v>
      </c>
      <c r="AU456" s="47">
        <f t="shared" si="362"/>
        <v>2.88</v>
      </c>
      <c r="AV456" s="47">
        <f t="shared" si="363"/>
        <v>7.875</v>
      </c>
      <c r="AW456" s="47">
        <f t="shared" si="364"/>
        <v>7.03125</v>
      </c>
      <c r="AX456" s="47">
        <f t="shared" si="365"/>
        <v>0</v>
      </c>
      <c r="AY456" s="47">
        <f t="shared" si="366"/>
        <v>3.0150000000000001</v>
      </c>
      <c r="AZ456" s="47">
        <f t="shared" si="367"/>
        <v>0</v>
      </c>
      <c r="BA456" s="47">
        <f t="shared" si="368"/>
        <v>0.10125000000000001</v>
      </c>
      <c r="BB456" s="47">
        <f t="shared" si="369"/>
        <v>3.6</v>
      </c>
      <c r="BC456" s="47">
        <f t="shared" si="370"/>
        <v>0.99</v>
      </c>
      <c r="BD456" s="47">
        <f t="shared" si="371"/>
        <v>0</v>
      </c>
      <c r="BE456" s="47">
        <f t="shared" si="372"/>
        <v>11.700000000000001</v>
      </c>
      <c r="BF456" s="47">
        <f t="shared" si="373"/>
        <v>0.36</v>
      </c>
      <c r="BG456" s="47">
        <f t="shared" si="374"/>
        <v>0</v>
      </c>
      <c r="BH456" s="47">
        <f t="shared" si="375"/>
        <v>0.495</v>
      </c>
      <c r="BI456" s="47">
        <v>5.0715746421267891</v>
      </c>
      <c r="BJ456" s="47">
        <f t="shared" si="376"/>
        <v>6.2099999999999991</v>
      </c>
      <c r="BK456" s="22"/>
      <c r="BL456" s="47">
        <f t="shared" si="413"/>
        <v>0.63</v>
      </c>
      <c r="BM456" s="47">
        <f t="shared" si="396"/>
        <v>0.51074999999999993</v>
      </c>
      <c r="BN456" s="47">
        <f t="shared" si="410"/>
        <v>2.3850000000000002</v>
      </c>
      <c r="BO456" s="47">
        <f>BB456</f>
        <v>3.6</v>
      </c>
      <c r="BP456" s="47">
        <f t="shared" si="392"/>
        <v>3.0150000000000001</v>
      </c>
      <c r="BQ456" s="47">
        <f>BA456</f>
        <v>0.10125000000000001</v>
      </c>
      <c r="BR456" s="47">
        <f>AR456</f>
        <v>0.378</v>
      </c>
      <c r="BS456" s="47">
        <f>AW456</f>
        <v>7.03125</v>
      </c>
      <c r="BT456" s="47">
        <f t="shared" si="384"/>
        <v>0</v>
      </c>
      <c r="BU456" s="47">
        <f t="shared" si="406"/>
        <v>7.875</v>
      </c>
      <c r="BV456" s="47">
        <f t="shared" si="395"/>
        <v>0.495</v>
      </c>
      <c r="BW456" s="47">
        <f t="shared" si="385"/>
        <v>0.99</v>
      </c>
      <c r="BX456" s="47">
        <f t="shared" si="393"/>
        <v>2.88</v>
      </c>
      <c r="BY456" s="47">
        <f t="shared" si="377"/>
        <v>26.145</v>
      </c>
      <c r="BZ456" s="47">
        <f t="shared" si="398"/>
        <v>6.2099999999999991</v>
      </c>
      <c r="CA456" s="47">
        <f t="shared" si="399"/>
        <v>5.0715746421267891</v>
      </c>
      <c r="CB456" s="47">
        <f t="shared" si="378"/>
        <v>7.03125</v>
      </c>
      <c r="CC456" s="47">
        <f t="shared" si="402"/>
        <v>3.6376119402985074E-2</v>
      </c>
      <c r="CD456" s="47">
        <f t="shared" si="400"/>
        <v>0</v>
      </c>
      <c r="CE456" s="47">
        <f t="shared" si="400"/>
        <v>1.17E-2</v>
      </c>
      <c r="CF456" s="47">
        <f t="shared" si="379"/>
        <v>0.36</v>
      </c>
      <c r="CG456" s="47">
        <f t="shared" si="401"/>
        <v>3.5029940119760483</v>
      </c>
      <c r="CH456" s="47">
        <f t="shared" si="380"/>
        <v>4.1177404803016842</v>
      </c>
      <c r="CI456" s="47">
        <v>0.67</v>
      </c>
      <c r="CJ456" s="46"/>
      <c r="CK456" s="47">
        <f t="shared" si="387"/>
        <v>1.0135058116983751</v>
      </c>
      <c r="CL456" s="46"/>
      <c r="CM456" s="46">
        <f t="shared" si="388"/>
        <v>0.22522351371075</v>
      </c>
      <c r="CN456" s="22"/>
    </row>
    <row r="457" spans="1:92">
      <c r="A457" s="42">
        <v>1761</v>
      </c>
      <c r="B457" s="22"/>
      <c r="C457" s="34">
        <v>9.6300000000000008</v>
      </c>
      <c r="D457" s="34">
        <v>10</v>
      </c>
      <c r="E457" s="22"/>
      <c r="F457" s="34">
        <v>6.36</v>
      </c>
      <c r="G457" s="34">
        <v>5.68</v>
      </c>
      <c r="H457" s="34">
        <v>3.69</v>
      </c>
      <c r="I457" s="34">
        <v>0.53</v>
      </c>
      <c r="J457" s="34">
        <v>0.48</v>
      </c>
      <c r="K457" s="34">
        <v>0.05</v>
      </c>
      <c r="L457" s="22"/>
      <c r="M457" s="34">
        <v>10.32</v>
      </c>
      <c r="N457" s="34">
        <v>0.64</v>
      </c>
      <c r="O457" s="34">
        <v>1.75</v>
      </c>
      <c r="P457" s="22"/>
      <c r="Q457" s="22"/>
      <c r="R457" s="22"/>
      <c r="S457" s="22"/>
      <c r="T457" s="22"/>
      <c r="U457" s="22"/>
      <c r="V457" s="34">
        <v>0.22</v>
      </c>
      <c r="W457" s="22"/>
      <c r="X457" s="34">
        <v>2.6</v>
      </c>
      <c r="Y457" s="34">
        <v>8</v>
      </c>
      <c r="Z457" s="22"/>
      <c r="AA457" s="34">
        <v>0.11</v>
      </c>
      <c r="AB457" s="22"/>
      <c r="AC457" s="22"/>
      <c r="AD457" s="34">
        <v>5.81</v>
      </c>
      <c r="AE457" s="34">
        <v>1.38</v>
      </c>
      <c r="AF457" s="34"/>
      <c r="AG457" s="47">
        <f t="shared" si="411"/>
        <v>0.43335000000000001</v>
      </c>
      <c r="AH457" s="47">
        <f t="shared" si="408"/>
        <v>0.28620000000000001</v>
      </c>
      <c r="AI457" s="47">
        <f t="shared" si="409"/>
        <v>0.25559999999999999</v>
      </c>
      <c r="AJ457" s="47">
        <f t="shared" ref="AJ457:AJ488" si="414">4.5*H457/100</f>
        <v>0.16605</v>
      </c>
      <c r="AK457" s="47">
        <f t="shared" si="412"/>
        <v>0.45</v>
      </c>
      <c r="AL457" s="46"/>
      <c r="AM457" s="47">
        <f t="shared" si="397"/>
        <v>0</v>
      </c>
      <c r="AN457" s="47">
        <f t="shared" si="397"/>
        <v>0</v>
      </c>
      <c r="AO457" s="47">
        <f t="shared" si="397"/>
        <v>26.145</v>
      </c>
      <c r="AP457" s="47">
        <f t="shared" ref="AP457:AP520" si="415">4.5*I457</f>
        <v>2.3850000000000002</v>
      </c>
      <c r="AQ457" s="47">
        <f t="shared" ref="AQ457:AQ520" si="416">4.5*J457</f>
        <v>2.16</v>
      </c>
      <c r="AR457" s="47">
        <f t="shared" ref="AR457:AR520" si="417">4.5*K457</f>
        <v>0.22500000000000001</v>
      </c>
      <c r="AS457" s="47">
        <f t="shared" ref="AS457:AS520" si="418">4.5*L457</f>
        <v>0</v>
      </c>
      <c r="AT457" s="47">
        <f t="shared" ref="AT457:AT520" si="419">4.5*M457/100</f>
        <v>0.46439999999999998</v>
      </c>
      <c r="AU457" s="47">
        <f t="shared" ref="AU457:AU520" si="420">4.5*N457</f>
        <v>2.88</v>
      </c>
      <c r="AV457" s="47">
        <f t="shared" ref="AV457:AV520" si="421">4.5*O457</f>
        <v>7.875</v>
      </c>
      <c r="AW457" s="47">
        <f t="shared" ref="AW457:AW520" si="422">4.5*P457/0.96</f>
        <v>0</v>
      </c>
      <c r="AX457" s="47">
        <f t="shared" ref="AX457:AX520" si="423">4.5*Q457</f>
        <v>0</v>
      </c>
      <c r="AY457" s="47">
        <f t="shared" ref="AY457:AY520" si="424">4.5*CI457</f>
        <v>3.0150000000000001</v>
      </c>
      <c r="AZ457" s="47">
        <f t="shared" ref="AZ457:AZ520" si="425">4.5*S457</f>
        <v>0</v>
      </c>
      <c r="BA457" s="47">
        <f t="shared" ref="BA457:BA520" si="426">4.5*T457/100</f>
        <v>0</v>
      </c>
      <c r="BB457" s="47">
        <f t="shared" ref="BB457:BB520" si="427">4.5*U457</f>
        <v>0</v>
      </c>
      <c r="BC457" s="47">
        <f t="shared" ref="BC457:BC520" si="428">4.5*V457</f>
        <v>0.99</v>
      </c>
      <c r="BD457" s="47">
        <f t="shared" ref="BD457:BD520" si="429">4.5*W457</f>
        <v>0</v>
      </c>
      <c r="BE457" s="47">
        <f t="shared" ref="BE457:BE520" si="430">4.5*X457</f>
        <v>11.700000000000001</v>
      </c>
      <c r="BF457" s="47">
        <f t="shared" ref="BF457:BF520" si="431">4.5*Y457/100</f>
        <v>0.36</v>
      </c>
      <c r="BG457" s="47">
        <f t="shared" ref="BG457:BG520" si="432">4.5*Z457/100</f>
        <v>0</v>
      </c>
      <c r="BH457" s="47">
        <f t="shared" ref="BH457:BH520" si="433">4.5*AA457</f>
        <v>0.495</v>
      </c>
      <c r="BI457" s="47">
        <v>4.3762781186094069</v>
      </c>
      <c r="BJ457" s="47">
        <f t="shared" ref="BJ457:BJ520" si="434">4.5*AE457</f>
        <v>6.2099999999999991</v>
      </c>
      <c r="BK457" s="22"/>
      <c r="BL457" s="47">
        <f t="shared" si="413"/>
        <v>0.45</v>
      </c>
      <c r="BM457" s="47">
        <f t="shared" si="396"/>
        <v>0.46439999999999998</v>
      </c>
      <c r="BN457" s="47">
        <f t="shared" si="410"/>
        <v>2.3850000000000002</v>
      </c>
      <c r="BO457" s="47">
        <v>5.3</v>
      </c>
      <c r="BP457" s="47">
        <f t="shared" si="392"/>
        <v>3.0150000000000001</v>
      </c>
      <c r="BQ457" s="47">
        <v>0.11</v>
      </c>
      <c r="BR457" s="47">
        <f>AR457</f>
        <v>0.22500000000000001</v>
      </c>
      <c r="BS457" s="47">
        <v>8.8000000000000007</v>
      </c>
      <c r="BT457" s="47">
        <f t="shared" si="384"/>
        <v>0</v>
      </c>
      <c r="BU457" s="47">
        <f t="shared" si="406"/>
        <v>7.875</v>
      </c>
      <c r="BV457" s="47">
        <f t="shared" si="395"/>
        <v>0.495</v>
      </c>
      <c r="BW457" s="47">
        <f t="shared" si="385"/>
        <v>0.99</v>
      </c>
      <c r="BX457" s="47">
        <f t="shared" si="393"/>
        <v>2.88</v>
      </c>
      <c r="BY457" s="47">
        <f t="shared" ref="BY457:BY520" si="435">AO457</f>
        <v>26.145</v>
      </c>
      <c r="BZ457" s="47">
        <f t="shared" si="398"/>
        <v>6.2099999999999991</v>
      </c>
      <c r="CA457" s="47">
        <f t="shared" si="399"/>
        <v>4.3762781186094069</v>
      </c>
      <c r="CB457" s="47">
        <f t="shared" ref="CB457:CB520" si="436">BS457</f>
        <v>8.8000000000000007</v>
      </c>
      <c r="CC457" s="47">
        <f t="shared" si="402"/>
        <v>3.7390298507462685E-2</v>
      </c>
      <c r="CD457" s="47">
        <f t="shared" si="400"/>
        <v>0</v>
      </c>
      <c r="CE457" s="47">
        <f t="shared" si="400"/>
        <v>1.17E-2</v>
      </c>
      <c r="CF457" s="47">
        <f t="shared" ref="CF457:CF520" si="437">BF457</f>
        <v>0.36</v>
      </c>
      <c r="CG457" s="47">
        <f t="shared" si="401"/>
        <v>3.5029940119760483</v>
      </c>
      <c r="CH457" s="47">
        <f t="shared" ref="CH457:CH520" si="438">1000*CC457/8.834</f>
        <v>4.2325445446527832</v>
      </c>
      <c r="CI457" s="47">
        <v>0.67</v>
      </c>
      <c r="CJ457" s="46"/>
      <c r="CK457" s="47">
        <f t="shared" si="387"/>
        <v>0.95786761110704621</v>
      </c>
      <c r="CL457" s="46"/>
      <c r="CM457" s="46">
        <f t="shared" si="388"/>
        <v>0.21285946913489917</v>
      </c>
      <c r="CN457" s="22"/>
    </row>
    <row r="458" spans="1:92">
      <c r="A458" s="42">
        <v>1762</v>
      </c>
      <c r="B458" s="22"/>
      <c r="C458" s="34">
        <v>9.8000000000000007</v>
      </c>
      <c r="D458" s="34">
        <v>10</v>
      </c>
      <c r="E458" s="22"/>
      <c r="F458" s="34">
        <v>6.53</v>
      </c>
      <c r="G458" s="34">
        <v>5.68</v>
      </c>
      <c r="H458" s="34">
        <v>4.28</v>
      </c>
      <c r="I458" s="34">
        <v>0.53</v>
      </c>
      <c r="J458" s="34">
        <v>0.48</v>
      </c>
      <c r="K458" s="22"/>
      <c r="L458" s="22"/>
      <c r="M458" s="34">
        <v>10.49</v>
      </c>
      <c r="N458" s="34">
        <v>0.64</v>
      </c>
      <c r="O458" s="34">
        <v>1.75</v>
      </c>
      <c r="P458" s="22"/>
      <c r="Q458" s="22"/>
      <c r="R458" s="22"/>
      <c r="S458" s="22"/>
      <c r="T458" s="22"/>
      <c r="U458" s="22"/>
      <c r="V458" s="34">
        <v>0.22</v>
      </c>
      <c r="W458" s="22"/>
      <c r="X458" s="34">
        <v>2.6</v>
      </c>
      <c r="Y458" s="34">
        <v>8</v>
      </c>
      <c r="Z458" s="22"/>
      <c r="AA458" s="34">
        <v>0.11</v>
      </c>
      <c r="AB458" s="22"/>
      <c r="AC458" s="22"/>
      <c r="AD458" s="34">
        <v>5.81</v>
      </c>
      <c r="AE458" s="34">
        <v>1.38</v>
      </c>
      <c r="AF458" s="34"/>
      <c r="AG458" s="47">
        <f t="shared" si="411"/>
        <v>0.441</v>
      </c>
      <c r="AH458" s="47">
        <f t="shared" si="408"/>
        <v>0.29385</v>
      </c>
      <c r="AI458" s="47">
        <f t="shared" si="409"/>
        <v>0.25559999999999999</v>
      </c>
      <c r="AJ458" s="47">
        <f t="shared" si="414"/>
        <v>0.19260000000000002</v>
      </c>
      <c r="AK458" s="47">
        <f t="shared" si="412"/>
        <v>0.45</v>
      </c>
      <c r="AL458" s="46"/>
      <c r="AM458" s="47">
        <f t="shared" si="397"/>
        <v>0</v>
      </c>
      <c r="AN458" s="47">
        <f t="shared" si="397"/>
        <v>0</v>
      </c>
      <c r="AO458" s="47">
        <f t="shared" si="397"/>
        <v>26.145</v>
      </c>
      <c r="AP458" s="47">
        <f t="shared" si="415"/>
        <v>2.3850000000000002</v>
      </c>
      <c r="AQ458" s="47">
        <f t="shared" si="416"/>
        <v>2.16</v>
      </c>
      <c r="AR458" s="47">
        <f t="shared" si="417"/>
        <v>0</v>
      </c>
      <c r="AS458" s="47">
        <f t="shared" si="418"/>
        <v>0</v>
      </c>
      <c r="AT458" s="47">
        <f t="shared" si="419"/>
        <v>0.47204999999999997</v>
      </c>
      <c r="AU458" s="47">
        <f t="shared" si="420"/>
        <v>2.88</v>
      </c>
      <c r="AV458" s="47">
        <f t="shared" si="421"/>
        <v>7.875</v>
      </c>
      <c r="AW458" s="47">
        <f t="shared" si="422"/>
        <v>0</v>
      </c>
      <c r="AX458" s="47">
        <f t="shared" si="423"/>
        <v>0</v>
      </c>
      <c r="AY458" s="47">
        <f t="shared" si="424"/>
        <v>3.0150000000000001</v>
      </c>
      <c r="AZ458" s="47">
        <f t="shared" si="425"/>
        <v>0</v>
      </c>
      <c r="BA458" s="47">
        <f t="shared" si="426"/>
        <v>0</v>
      </c>
      <c r="BB458" s="47">
        <f t="shared" si="427"/>
        <v>0</v>
      </c>
      <c r="BC458" s="47">
        <f t="shared" si="428"/>
        <v>0.99</v>
      </c>
      <c r="BD458" s="47">
        <f t="shared" si="429"/>
        <v>0</v>
      </c>
      <c r="BE458" s="47">
        <f t="shared" si="430"/>
        <v>11.700000000000001</v>
      </c>
      <c r="BF458" s="47">
        <f t="shared" si="431"/>
        <v>0.36</v>
      </c>
      <c r="BG458" s="47">
        <f t="shared" si="432"/>
        <v>0</v>
      </c>
      <c r="BH458" s="47">
        <f t="shared" si="433"/>
        <v>0.495</v>
      </c>
      <c r="BI458" s="47">
        <v>4.6012269938650308</v>
      </c>
      <c r="BJ458" s="47">
        <f t="shared" si="434"/>
        <v>6.2099999999999991</v>
      </c>
      <c r="BK458" s="22"/>
      <c r="BL458" s="47">
        <f t="shared" si="413"/>
        <v>0.45</v>
      </c>
      <c r="BM458" s="47">
        <f t="shared" si="396"/>
        <v>0.47204999999999997</v>
      </c>
      <c r="BN458" s="47">
        <f t="shared" si="410"/>
        <v>2.3850000000000002</v>
      </c>
      <c r="BO458" s="47">
        <v>5.3</v>
      </c>
      <c r="BP458" s="47">
        <f t="shared" si="392"/>
        <v>3.0150000000000001</v>
      </c>
      <c r="BQ458" s="47">
        <v>0.11</v>
      </c>
      <c r="BR458" s="47">
        <v>0.26</v>
      </c>
      <c r="BS458" s="47">
        <v>8.8000000000000007</v>
      </c>
      <c r="BT458" s="47">
        <f t="shared" si="384"/>
        <v>0</v>
      </c>
      <c r="BU458" s="47">
        <f t="shared" si="406"/>
        <v>7.875</v>
      </c>
      <c r="BV458" s="47">
        <f t="shared" si="395"/>
        <v>0.495</v>
      </c>
      <c r="BW458" s="47">
        <f t="shared" si="385"/>
        <v>0.99</v>
      </c>
      <c r="BX458" s="47">
        <f t="shared" si="393"/>
        <v>2.88</v>
      </c>
      <c r="BY458" s="47">
        <f t="shared" si="435"/>
        <v>26.145</v>
      </c>
      <c r="BZ458" s="47">
        <f t="shared" si="398"/>
        <v>6.2099999999999991</v>
      </c>
      <c r="CA458" s="47">
        <f t="shared" si="399"/>
        <v>4.6012269938650308</v>
      </c>
      <c r="CB458" s="47">
        <f t="shared" si="436"/>
        <v>8.8000000000000007</v>
      </c>
      <c r="CC458" s="47">
        <f t="shared" si="402"/>
        <v>3.8404477611940296E-2</v>
      </c>
      <c r="CD458" s="47">
        <f t="shared" ref="CD458:CE489" si="439">BD458/1000</f>
        <v>0</v>
      </c>
      <c r="CE458" s="47">
        <f t="shared" si="439"/>
        <v>1.17E-2</v>
      </c>
      <c r="CF458" s="47">
        <f t="shared" si="437"/>
        <v>0.36</v>
      </c>
      <c r="CG458" s="47">
        <f t="shared" si="401"/>
        <v>3.5029940119760483</v>
      </c>
      <c r="CH458" s="47">
        <f t="shared" si="438"/>
        <v>4.3473486090038822</v>
      </c>
      <c r="CI458" s="47">
        <v>0.67</v>
      </c>
      <c r="CJ458" s="46"/>
      <c r="CK458" s="47">
        <f t="shared" si="387"/>
        <v>0.96023606131216022</v>
      </c>
      <c r="CL458" s="46"/>
      <c r="CM458" s="46">
        <f t="shared" si="388"/>
        <v>0.21338579140270228</v>
      </c>
      <c r="CN458" s="22"/>
    </row>
    <row r="459" spans="1:92">
      <c r="A459" s="42">
        <v>1763</v>
      </c>
      <c r="B459" s="22"/>
      <c r="C459" s="34">
        <v>9.1199999999999992</v>
      </c>
      <c r="D459" s="34">
        <v>10</v>
      </c>
      <c r="E459" s="22"/>
      <c r="F459" s="34">
        <v>5.33</v>
      </c>
      <c r="G459" s="34">
        <v>5.16</v>
      </c>
      <c r="H459" s="34">
        <v>3.84</v>
      </c>
      <c r="I459" s="34">
        <v>0.53</v>
      </c>
      <c r="J459" s="34">
        <v>0.48</v>
      </c>
      <c r="K459" s="22"/>
      <c r="L459" s="22"/>
      <c r="M459" s="34">
        <v>11</v>
      </c>
      <c r="N459" s="34">
        <v>0.64</v>
      </c>
      <c r="O459" s="34">
        <v>1.75</v>
      </c>
      <c r="P459" s="22"/>
      <c r="Q459" s="34">
        <v>0.77</v>
      </c>
      <c r="R459" s="34">
        <v>1</v>
      </c>
      <c r="S459" s="22"/>
      <c r="T459" s="22"/>
      <c r="U459" s="22"/>
      <c r="V459" s="34">
        <v>0.22</v>
      </c>
      <c r="W459" s="22"/>
      <c r="X459" s="34">
        <v>2.93</v>
      </c>
      <c r="Y459" s="34">
        <v>8</v>
      </c>
      <c r="Z459" s="22"/>
      <c r="AA459" s="34">
        <v>0.11</v>
      </c>
      <c r="AB459" s="22"/>
      <c r="AC459" s="22"/>
      <c r="AD459" s="34">
        <v>5.81</v>
      </c>
      <c r="AE459" s="34">
        <v>1.38</v>
      </c>
      <c r="AF459" s="34"/>
      <c r="AG459" s="47">
        <f t="shared" si="411"/>
        <v>0.41039999999999999</v>
      </c>
      <c r="AH459" s="47">
        <f t="shared" si="408"/>
        <v>0.23985000000000001</v>
      </c>
      <c r="AI459" s="47">
        <f t="shared" si="409"/>
        <v>0.23219999999999999</v>
      </c>
      <c r="AJ459" s="47">
        <f t="shared" si="414"/>
        <v>0.17280000000000001</v>
      </c>
      <c r="AK459" s="47">
        <f t="shared" si="412"/>
        <v>0.45</v>
      </c>
      <c r="AL459" s="46"/>
      <c r="AM459" s="47">
        <f t="shared" si="397"/>
        <v>0</v>
      </c>
      <c r="AN459" s="47">
        <f t="shared" si="397"/>
        <v>0</v>
      </c>
      <c r="AO459" s="47">
        <f t="shared" si="397"/>
        <v>26.145</v>
      </c>
      <c r="AP459" s="47">
        <f t="shared" si="415"/>
        <v>2.3850000000000002</v>
      </c>
      <c r="AQ459" s="47">
        <f t="shared" si="416"/>
        <v>2.16</v>
      </c>
      <c r="AR459" s="47">
        <f t="shared" si="417"/>
        <v>0</v>
      </c>
      <c r="AS459" s="47">
        <f t="shared" si="418"/>
        <v>0</v>
      </c>
      <c r="AT459" s="47">
        <f t="shared" si="419"/>
        <v>0.495</v>
      </c>
      <c r="AU459" s="47">
        <f t="shared" si="420"/>
        <v>2.88</v>
      </c>
      <c r="AV459" s="47">
        <f t="shared" si="421"/>
        <v>7.875</v>
      </c>
      <c r="AW459" s="47">
        <f t="shared" si="422"/>
        <v>0</v>
      </c>
      <c r="AX459" s="47">
        <f t="shared" si="423"/>
        <v>3.4649999999999999</v>
      </c>
      <c r="AY459" s="47">
        <f t="shared" si="424"/>
        <v>3.0150000000000001</v>
      </c>
      <c r="AZ459" s="47">
        <f t="shared" si="425"/>
        <v>0</v>
      </c>
      <c r="BA459" s="47">
        <f t="shared" si="426"/>
        <v>0</v>
      </c>
      <c r="BB459" s="47">
        <f t="shared" si="427"/>
        <v>0</v>
      </c>
      <c r="BC459" s="47">
        <f t="shared" si="428"/>
        <v>0.99</v>
      </c>
      <c r="BD459" s="47">
        <f t="shared" si="429"/>
        <v>0</v>
      </c>
      <c r="BE459" s="47">
        <f t="shared" si="430"/>
        <v>13.185</v>
      </c>
      <c r="BF459" s="47">
        <f t="shared" si="431"/>
        <v>0.36</v>
      </c>
      <c r="BG459" s="47">
        <f t="shared" si="432"/>
        <v>0</v>
      </c>
      <c r="BH459" s="47">
        <f t="shared" si="433"/>
        <v>0.495</v>
      </c>
      <c r="BI459" s="47">
        <v>4.6012269938650308</v>
      </c>
      <c r="BJ459" s="47">
        <f t="shared" si="434"/>
        <v>6.2099999999999991</v>
      </c>
      <c r="BK459" s="22"/>
      <c r="BL459" s="47">
        <f t="shared" si="413"/>
        <v>0.45</v>
      </c>
      <c r="BM459" s="47">
        <f t="shared" si="396"/>
        <v>0.495</v>
      </c>
      <c r="BN459" s="47">
        <f t="shared" si="410"/>
        <v>2.3850000000000002</v>
      </c>
      <c r="BO459" s="47">
        <v>5.3</v>
      </c>
      <c r="BP459" s="47">
        <f t="shared" si="392"/>
        <v>3.0150000000000001</v>
      </c>
      <c r="BQ459" s="47">
        <v>0.11</v>
      </c>
      <c r="BR459" s="47">
        <v>0.26</v>
      </c>
      <c r="BS459" s="47">
        <v>8.8000000000000007</v>
      </c>
      <c r="BT459" s="47">
        <f t="shared" si="384"/>
        <v>0</v>
      </c>
      <c r="BU459" s="47">
        <f t="shared" si="406"/>
        <v>7.875</v>
      </c>
      <c r="BV459" s="47">
        <f t="shared" si="395"/>
        <v>0.495</v>
      </c>
      <c r="BW459" s="47">
        <f t="shared" si="385"/>
        <v>0.99</v>
      </c>
      <c r="BX459" s="47">
        <f t="shared" si="393"/>
        <v>2.88</v>
      </c>
      <c r="BY459" s="47">
        <f t="shared" si="435"/>
        <v>26.145</v>
      </c>
      <c r="BZ459" s="47">
        <f t="shared" si="398"/>
        <v>6.2099999999999991</v>
      </c>
      <c r="CA459" s="47">
        <f t="shared" si="399"/>
        <v>4.6012269938650308</v>
      </c>
      <c r="CB459" s="47">
        <f t="shared" si="436"/>
        <v>8.8000000000000007</v>
      </c>
      <c r="CC459" s="47">
        <f t="shared" si="402"/>
        <v>3.9418656716417907E-2</v>
      </c>
      <c r="CD459" s="47">
        <f t="shared" si="439"/>
        <v>0</v>
      </c>
      <c r="CE459" s="47">
        <f t="shared" si="439"/>
        <v>1.3185000000000001E-2</v>
      </c>
      <c r="CF459" s="47">
        <f t="shared" si="437"/>
        <v>0.36</v>
      </c>
      <c r="CG459" s="47">
        <f t="shared" si="401"/>
        <v>3.9476047904191618</v>
      </c>
      <c r="CH459" s="47">
        <f t="shared" si="438"/>
        <v>4.4621526733549821</v>
      </c>
      <c r="CI459" s="47">
        <v>0.67</v>
      </c>
      <c r="CJ459" s="46"/>
      <c r="CK459" s="47">
        <f t="shared" si="387"/>
        <v>0.96847048894504695</v>
      </c>
      <c r="CL459" s="46"/>
      <c r="CM459" s="46">
        <f t="shared" si="388"/>
        <v>0.21521566421001043</v>
      </c>
      <c r="CN459" s="22"/>
    </row>
    <row r="460" spans="1:92">
      <c r="A460" s="42">
        <v>1764</v>
      </c>
      <c r="B460" s="22"/>
      <c r="C460" s="34">
        <v>8.26</v>
      </c>
      <c r="D460" s="34">
        <v>9</v>
      </c>
      <c r="E460" s="22"/>
      <c r="F460" s="34">
        <v>4.99</v>
      </c>
      <c r="G460" s="34">
        <v>4.82</v>
      </c>
      <c r="H460" s="34">
        <v>3.25</v>
      </c>
      <c r="I460" s="34">
        <v>0.53</v>
      </c>
      <c r="J460" s="34">
        <v>0.48</v>
      </c>
      <c r="K460" s="22"/>
      <c r="L460" s="22"/>
      <c r="M460" s="34">
        <v>10.66</v>
      </c>
      <c r="N460" s="34">
        <v>0.64</v>
      </c>
      <c r="O460" s="34">
        <v>1.75</v>
      </c>
      <c r="P460" s="22"/>
      <c r="Q460" s="34">
        <v>0.77</v>
      </c>
      <c r="R460" s="22"/>
      <c r="S460" s="22"/>
      <c r="T460" s="22"/>
      <c r="U460" s="22"/>
      <c r="V460" s="34">
        <v>0.22</v>
      </c>
      <c r="W460" s="22"/>
      <c r="X460" s="34">
        <v>2.93</v>
      </c>
      <c r="Y460" s="34">
        <v>8</v>
      </c>
      <c r="Z460" s="22"/>
      <c r="AA460" s="34">
        <v>0.11</v>
      </c>
      <c r="AB460" s="22"/>
      <c r="AC460" s="22"/>
      <c r="AD460" s="34">
        <v>5.81</v>
      </c>
      <c r="AE460" s="34">
        <v>1.38</v>
      </c>
      <c r="AF460" s="34"/>
      <c r="AG460" s="47">
        <f t="shared" si="411"/>
        <v>0.37170000000000003</v>
      </c>
      <c r="AH460" s="47">
        <f t="shared" si="408"/>
        <v>0.22455000000000003</v>
      </c>
      <c r="AI460" s="47">
        <f t="shared" si="409"/>
        <v>0.21690000000000001</v>
      </c>
      <c r="AJ460" s="47">
        <f t="shared" si="414"/>
        <v>0.14624999999999999</v>
      </c>
      <c r="AK460" s="47">
        <f t="shared" si="412"/>
        <v>0.40500000000000003</v>
      </c>
      <c r="AL460" s="46"/>
      <c r="AM460" s="47">
        <f t="shared" si="397"/>
        <v>0</v>
      </c>
      <c r="AN460" s="47">
        <f t="shared" si="397"/>
        <v>0</v>
      </c>
      <c r="AO460" s="47">
        <f t="shared" si="397"/>
        <v>26.145</v>
      </c>
      <c r="AP460" s="47">
        <f t="shared" si="415"/>
        <v>2.3850000000000002</v>
      </c>
      <c r="AQ460" s="47">
        <f t="shared" si="416"/>
        <v>2.16</v>
      </c>
      <c r="AR460" s="47">
        <f t="shared" si="417"/>
        <v>0</v>
      </c>
      <c r="AS460" s="47">
        <f t="shared" si="418"/>
        <v>0</v>
      </c>
      <c r="AT460" s="47">
        <f t="shared" si="419"/>
        <v>0.47970000000000002</v>
      </c>
      <c r="AU460" s="47">
        <f t="shared" si="420"/>
        <v>2.88</v>
      </c>
      <c r="AV460" s="47">
        <f t="shared" si="421"/>
        <v>7.875</v>
      </c>
      <c r="AW460" s="47">
        <f t="shared" si="422"/>
        <v>0</v>
      </c>
      <c r="AX460" s="47">
        <f t="shared" si="423"/>
        <v>3.4649999999999999</v>
      </c>
      <c r="AY460" s="47">
        <f t="shared" si="424"/>
        <v>3.0150000000000001</v>
      </c>
      <c r="AZ460" s="47">
        <f t="shared" si="425"/>
        <v>0</v>
      </c>
      <c r="BA460" s="47">
        <f t="shared" si="426"/>
        <v>0</v>
      </c>
      <c r="BB460" s="47">
        <f t="shared" si="427"/>
        <v>0</v>
      </c>
      <c r="BC460" s="47">
        <f t="shared" si="428"/>
        <v>0.99</v>
      </c>
      <c r="BD460" s="47">
        <f t="shared" si="429"/>
        <v>0</v>
      </c>
      <c r="BE460" s="47">
        <f t="shared" si="430"/>
        <v>13.185</v>
      </c>
      <c r="BF460" s="47">
        <f t="shared" si="431"/>
        <v>0.36</v>
      </c>
      <c r="BG460" s="47">
        <f t="shared" si="432"/>
        <v>0</v>
      </c>
      <c r="BH460" s="47">
        <f t="shared" si="433"/>
        <v>0.495</v>
      </c>
      <c r="BI460" s="47">
        <v>4.6012269938650308</v>
      </c>
      <c r="BJ460" s="47">
        <f t="shared" si="434"/>
        <v>6.2099999999999991</v>
      </c>
      <c r="BK460" s="22"/>
      <c r="BL460" s="47">
        <f t="shared" si="413"/>
        <v>0.40500000000000003</v>
      </c>
      <c r="BM460" s="47">
        <f t="shared" si="396"/>
        <v>0.47970000000000002</v>
      </c>
      <c r="BN460" s="47">
        <f t="shared" si="410"/>
        <v>2.3850000000000002</v>
      </c>
      <c r="BO460" s="47">
        <v>5.3</v>
      </c>
      <c r="BP460" s="47">
        <f t="shared" si="392"/>
        <v>3.0150000000000001</v>
      </c>
      <c r="BQ460" s="47">
        <v>0.11</v>
      </c>
      <c r="BR460" s="47">
        <v>0.26</v>
      </c>
      <c r="BS460" s="47">
        <v>8.8000000000000007</v>
      </c>
      <c r="BT460" s="47">
        <f t="shared" ref="BT460:BT523" si="440">AS460</f>
        <v>0</v>
      </c>
      <c r="BU460" s="47">
        <f t="shared" si="406"/>
        <v>7.875</v>
      </c>
      <c r="BV460" s="47">
        <f t="shared" si="395"/>
        <v>0.495</v>
      </c>
      <c r="BW460" s="47">
        <f t="shared" ref="BW460:BW523" si="441">BC460</f>
        <v>0.99</v>
      </c>
      <c r="BX460" s="47">
        <f t="shared" si="393"/>
        <v>2.88</v>
      </c>
      <c r="BY460" s="47">
        <f t="shared" si="435"/>
        <v>26.145</v>
      </c>
      <c r="BZ460" s="47">
        <f t="shared" si="398"/>
        <v>6.2099999999999991</v>
      </c>
      <c r="CA460" s="47">
        <f t="shared" si="399"/>
        <v>4.6012269938650308</v>
      </c>
      <c r="CB460" s="47">
        <f t="shared" si="436"/>
        <v>8.8000000000000007</v>
      </c>
      <c r="CC460" s="47">
        <f t="shared" si="402"/>
        <v>4.0432835820895525E-2</v>
      </c>
      <c r="CD460" s="47">
        <f t="shared" si="439"/>
        <v>0</v>
      </c>
      <c r="CE460" s="47">
        <f t="shared" si="439"/>
        <v>1.3185000000000001E-2</v>
      </c>
      <c r="CF460" s="47">
        <f t="shared" si="437"/>
        <v>0.36</v>
      </c>
      <c r="CG460" s="47">
        <f t="shared" si="401"/>
        <v>3.9476047904191618</v>
      </c>
      <c r="CH460" s="47">
        <f t="shared" si="438"/>
        <v>4.576956737706082</v>
      </c>
      <c r="CI460" s="47">
        <v>0.67</v>
      </c>
      <c r="CJ460" s="46"/>
      <c r="CK460" s="47">
        <f t="shared" si="387"/>
        <v>0.9468131579016934</v>
      </c>
      <c r="CL460" s="46"/>
      <c r="CM460" s="46">
        <f t="shared" si="388"/>
        <v>0.21040292397815408</v>
      </c>
      <c r="CN460" s="22"/>
    </row>
    <row r="461" spans="1:92">
      <c r="A461" s="42">
        <v>1765</v>
      </c>
      <c r="B461" s="22"/>
      <c r="C461" s="34">
        <v>8.43</v>
      </c>
      <c r="D461" s="34">
        <v>9</v>
      </c>
      <c r="E461" s="22"/>
      <c r="F461" s="34">
        <v>5.4</v>
      </c>
      <c r="G461" s="34">
        <v>5.16</v>
      </c>
      <c r="H461" s="34">
        <v>3.39</v>
      </c>
      <c r="I461" s="34">
        <v>0.53</v>
      </c>
      <c r="J461" s="34">
        <v>0.48</v>
      </c>
      <c r="K461" s="34">
        <v>6.7000000000000004E-2</v>
      </c>
      <c r="L461" s="22"/>
      <c r="M461" s="34">
        <v>10.15</v>
      </c>
      <c r="N461" s="34">
        <v>0.64</v>
      </c>
      <c r="O461" s="34">
        <v>1.75</v>
      </c>
      <c r="P461" s="34">
        <v>2.2000000000000002</v>
      </c>
      <c r="Q461" s="22"/>
      <c r="R461" s="22"/>
      <c r="S461" s="22"/>
      <c r="T461" s="22"/>
      <c r="U461" s="22"/>
      <c r="V461" s="34">
        <v>0.22</v>
      </c>
      <c r="W461" s="22"/>
      <c r="X461" s="34">
        <f>2.9+3</f>
        <v>5.9</v>
      </c>
      <c r="Y461" s="34">
        <v>8</v>
      </c>
      <c r="Z461" s="22"/>
      <c r="AA461" s="34">
        <v>0.11</v>
      </c>
      <c r="AB461" s="22"/>
      <c r="AC461" s="22"/>
      <c r="AD461" s="34">
        <v>5.81</v>
      </c>
      <c r="AE461" s="34">
        <v>1.38</v>
      </c>
      <c r="AF461" s="34"/>
      <c r="AG461" s="47">
        <f t="shared" si="411"/>
        <v>0.37935000000000002</v>
      </c>
      <c r="AH461" s="47">
        <f t="shared" si="408"/>
        <v>0.24299999999999999</v>
      </c>
      <c r="AI461" s="47">
        <f t="shared" si="409"/>
        <v>0.23219999999999999</v>
      </c>
      <c r="AJ461" s="47">
        <f t="shared" si="414"/>
        <v>0.15255000000000002</v>
      </c>
      <c r="AK461" s="47">
        <f t="shared" si="412"/>
        <v>0.40500000000000003</v>
      </c>
      <c r="AL461" s="46"/>
      <c r="AM461" s="47">
        <f t="shared" si="397"/>
        <v>0</v>
      </c>
      <c r="AN461" s="47">
        <f t="shared" si="397"/>
        <v>0</v>
      </c>
      <c r="AO461" s="47">
        <f t="shared" si="397"/>
        <v>26.145</v>
      </c>
      <c r="AP461" s="47">
        <f t="shared" si="415"/>
        <v>2.3850000000000002</v>
      </c>
      <c r="AQ461" s="47">
        <f t="shared" si="416"/>
        <v>2.16</v>
      </c>
      <c r="AR461" s="47">
        <f t="shared" si="417"/>
        <v>0.30149999999999999</v>
      </c>
      <c r="AS461" s="47">
        <f t="shared" si="418"/>
        <v>0</v>
      </c>
      <c r="AT461" s="47">
        <f t="shared" si="419"/>
        <v>0.45675000000000004</v>
      </c>
      <c r="AU461" s="47">
        <f t="shared" si="420"/>
        <v>2.88</v>
      </c>
      <c r="AV461" s="47">
        <f t="shared" si="421"/>
        <v>7.875</v>
      </c>
      <c r="AW461" s="47">
        <f t="shared" si="422"/>
        <v>10.3125</v>
      </c>
      <c r="AX461" s="47">
        <f t="shared" si="423"/>
        <v>0</v>
      </c>
      <c r="AY461" s="47">
        <f t="shared" si="424"/>
        <v>3.0150000000000001</v>
      </c>
      <c r="AZ461" s="47">
        <f t="shared" si="425"/>
        <v>0</v>
      </c>
      <c r="BA461" s="47">
        <f t="shared" si="426"/>
        <v>0</v>
      </c>
      <c r="BB461" s="47">
        <f t="shared" si="427"/>
        <v>0</v>
      </c>
      <c r="BC461" s="47">
        <f t="shared" si="428"/>
        <v>0.99</v>
      </c>
      <c r="BD461" s="47">
        <f t="shared" si="429"/>
        <v>0</v>
      </c>
      <c r="BE461" s="47">
        <f t="shared" si="430"/>
        <v>26.55</v>
      </c>
      <c r="BF461" s="47">
        <f t="shared" si="431"/>
        <v>0.36</v>
      </c>
      <c r="BG461" s="47">
        <f t="shared" si="432"/>
        <v>0</v>
      </c>
      <c r="BH461" s="47">
        <f t="shared" si="433"/>
        <v>0.495</v>
      </c>
      <c r="BI461" s="47">
        <v>4.6012269938650308</v>
      </c>
      <c r="BJ461" s="47">
        <f t="shared" si="434"/>
        <v>6.2099999999999991</v>
      </c>
      <c r="BK461" s="22"/>
      <c r="BL461" s="47">
        <f t="shared" si="413"/>
        <v>0.40500000000000003</v>
      </c>
      <c r="BM461" s="47">
        <f t="shared" si="396"/>
        <v>0.45675000000000004</v>
      </c>
      <c r="BN461" s="47">
        <f t="shared" si="410"/>
        <v>2.3850000000000002</v>
      </c>
      <c r="BO461" s="47">
        <v>5.3</v>
      </c>
      <c r="BP461" s="47">
        <f t="shared" si="392"/>
        <v>3.0150000000000001</v>
      </c>
      <c r="BQ461" s="47">
        <v>0.11</v>
      </c>
      <c r="BR461" s="47">
        <f>AR461</f>
        <v>0.30149999999999999</v>
      </c>
      <c r="BS461" s="47">
        <f>AW461</f>
        <v>10.3125</v>
      </c>
      <c r="BT461" s="47">
        <f t="shared" si="440"/>
        <v>0</v>
      </c>
      <c r="BU461" s="47">
        <f t="shared" si="406"/>
        <v>7.875</v>
      </c>
      <c r="BV461" s="47">
        <f t="shared" si="395"/>
        <v>0.495</v>
      </c>
      <c r="BW461" s="47">
        <f t="shared" si="441"/>
        <v>0.99</v>
      </c>
      <c r="BX461" s="47">
        <f t="shared" si="393"/>
        <v>2.88</v>
      </c>
      <c r="BY461" s="47">
        <f t="shared" si="435"/>
        <v>26.145</v>
      </c>
      <c r="BZ461" s="47">
        <f t="shared" si="398"/>
        <v>6.2099999999999991</v>
      </c>
      <c r="CA461" s="47">
        <f t="shared" si="399"/>
        <v>4.6012269938650308</v>
      </c>
      <c r="CB461" s="47">
        <f t="shared" si="436"/>
        <v>10.3125</v>
      </c>
      <c r="CC461" s="47">
        <f t="shared" si="402"/>
        <v>4.1447014925373137E-2</v>
      </c>
      <c r="CD461" s="47">
        <f t="shared" si="439"/>
        <v>0</v>
      </c>
      <c r="CE461" s="47">
        <f t="shared" si="439"/>
        <v>2.6550000000000001E-2</v>
      </c>
      <c r="CF461" s="47">
        <f t="shared" si="437"/>
        <v>0.36</v>
      </c>
      <c r="CG461" s="47">
        <f t="shared" si="401"/>
        <v>7.9491017964071862</v>
      </c>
      <c r="CH461" s="47">
        <f t="shared" si="438"/>
        <v>4.691760802057181</v>
      </c>
      <c r="CI461" s="47">
        <v>0.67</v>
      </c>
      <c r="CJ461" s="46"/>
      <c r="CK461" s="47">
        <f t="shared" si="387"/>
        <v>1.0016375794316084</v>
      </c>
      <c r="CL461" s="46"/>
      <c r="CM461" s="46">
        <f t="shared" si="388"/>
        <v>0.22258612876257963</v>
      </c>
      <c r="CN461" s="22"/>
    </row>
    <row r="462" spans="1:92">
      <c r="A462" s="42">
        <v>1766</v>
      </c>
      <c r="B462" s="22"/>
      <c r="C462" s="34">
        <v>9.98</v>
      </c>
      <c r="D462" s="34">
        <v>10</v>
      </c>
      <c r="E462" s="22"/>
      <c r="F462" s="34">
        <v>5.33</v>
      </c>
      <c r="G462" s="34">
        <v>5.33</v>
      </c>
      <c r="H462" s="34">
        <v>3.54</v>
      </c>
      <c r="I462" s="34">
        <v>0.53</v>
      </c>
      <c r="J462" s="34">
        <v>0.48</v>
      </c>
      <c r="K462" s="22"/>
      <c r="L462" s="22"/>
      <c r="M462" s="34">
        <v>9.8000000000000007</v>
      </c>
      <c r="N462" s="34">
        <v>0.64</v>
      </c>
      <c r="O462" s="34">
        <v>1.75</v>
      </c>
      <c r="P462" s="22"/>
      <c r="Q462" s="22"/>
      <c r="R462" s="22"/>
      <c r="S462" s="22"/>
      <c r="T462" s="22"/>
      <c r="U462" s="22"/>
      <c r="V462" s="34">
        <v>0.22</v>
      </c>
      <c r="W462" s="22"/>
      <c r="X462" s="34">
        <v>3.25</v>
      </c>
      <c r="Y462" s="22"/>
      <c r="Z462" s="22"/>
      <c r="AA462" s="34">
        <v>0.11</v>
      </c>
      <c r="AB462" s="22"/>
      <c r="AC462" s="22"/>
      <c r="AD462" s="34">
        <v>5.81</v>
      </c>
      <c r="AE462" s="34">
        <v>1.38</v>
      </c>
      <c r="AF462" s="34"/>
      <c r="AG462" s="47">
        <f t="shared" si="411"/>
        <v>0.44910000000000005</v>
      </c>
      <c r="AH462" s="47">
        <f t="shared" si="408"/>
        <v>0.23985000000000001</v>
      </c>
      <c r="AI462" s="47">
        <f t="shared" si="409"/>
        <v>0.23985000000000001</v>
      </c>
      <c r="AJ462" s="47">
        <f t="shared" si="414"/>
        <v>0.1593</v>
      </c>
      <c r="AK462" s="47">
        <f t="shared" si="412"/>
        <v>0.45</v>
      </c>
      <c r="AL462" s="46"/>
      <c r="AM462" s="47">
        <f t="shared" si="397"/>
        <v>0</v>
      </c>
      <c r="AN462" s="47">
        <f t="shared" si="397"/>
        <v>0</v>
      </c>
      <c r="AO462" s="47">
        <f t="shared" si="397"/>
        <v>26.145</v>
      </c>
      <c r="AP462" s="47">
        <f t="shared" si="415"/>
        <v>2.3850000000000002</v>
      </c>
      <c r="AQ462" s="47">
        <f t="shared" si="416"/>
        <v>2.16</v>
      </c>
      <c r="AR462" s="47">
        <f t="shared" si="417"/>
        <v>0</v>
      </c>
      <c r="AS462" s="47">
        <f t="shared" si="418"/>
        <v>0</v>
      </c>
      <c r="AT462" s="47">
        <f t="shared" si="419"/>
        <v>0.441</v>
      </c>
      <c r="AU462" s="47">
        <f t="shared" si="420"/>
        <v>2.88</v>
      </c>
      <c r="AV462" s="47">
        <f t="shared" si="421"/>
        <v>7.875</v>
      </c>
      <c r="AW462" s="47">
        <f t="shared" si="422"/>
        <v>0</v>
      </c>
      <c r="AX462" s="47">
        <f t="shared" si="423"/>
        <v>0</v>
      </c>
      <c r="AY462" s="47">
        <f t="shared" si="424"/>
        <v>3.0150000000000001</v>
      </c>
      <c r="AZ462" s="47">
        <f t="shared" si="425"/>
        <v>0</v>
      </c>
      <c r="BA462" s="47">
        <f t="shared" si="426"/>
        <v>0</v>
      </c>
      <c r="BB462" s="47">
        <f t="shared" si="427"/>
        <v>0</v>
      </c>
      <c r="BC462" s="47">
        <f t="shared" si="428"/>
        <v>0.99</v>
      </c>
      <c r="BD462" s="47">
        <f t="shared" si="429"/>
        <v>0</v>
      </c>
      <c r="BE462" s="47">
        <f t="shared" si="430"/>
        <v>14.625</v>
      </c>
      <c r="BF462" s="47">
        <f t="shared" si="431"/>
        <v>0</v>
      </c>
      <c r="BG462" s="47">
        <f t="shared" si="432"/>
        <v>0</v>
      </c>
      <c r="BH462" s="47">
        <f t="shared" si="433"/>
        <v>0.495</v>
      </c>
      <c r="BI462" s="47">
        <v>5.0715746421267891</v>
      </c>
      <c r="BJ462" s="47">
        <f t="shared" si="434"/>
        <v>6.2099999999999991</v>
      </c>
      <c r="BK462" s="22"/>
      <c r="BL462" s="47">
        <f t="shared" si="413"/>
        <v>0.45</v>
      </c>
      <c r="BM462" s="47">
        <f t="shared" si="396"/>
        <v>0.441</v>
      </c>
      <c r="BN462" s="47">
        <f t="shared" si="410"/>
        <v>2.3850000000000002</v>
      </c>
      <c r="BO462" s="47">
        <v>5.3</v>
      </c>
      <c r="BP462" s="47">
        <f t="shared" si="392"/>
        <v>3.0150000000000001</v>
      </c>
      <c r="BQ462" s="47">
        <v>0.12</v>
      </c>
      <c r="BR462" s="47">
        <v>0.28999999999999998</v>
      </c>
      <c r="BS462" s="47">
        <v>9</v>
      </c>
      <c r="BT462" s="47">
        <f t="shared" si="440"/>
        <v>0</v>
      </c>
      <c r="BU462" s="47">
        <f t="shared" si="406"/>
        <v>7.875</v>
      </c>
      <c r="BV462" s="47">
        <f t="shared" si="395"/>
        <v>0.495</v>
      </c>
      <c r="BW462" s="47">
        <f t="shared" si="441"/>
        <v>0.99</v>
      </c>
      <c r="BX462" s="47">
        <f t="shared" si="393"/>
        <v>2.88</v>
      </c>
      <c r="BY462" s="47">
        <f t="shared" si="435"/>
        <v>26.145</v>
      </c>
      <c r="BZ462" s="47">
        <f t="shared" si="398"/>
        <v>6.2099999999999991</v>
      </c>
      <c r="CA462" s="47">
        <f t="shared" si="399"/>
        <v>5.0715746421267891</v>
      </c>
      <c r="CB462" s="47">
        <f t="shared" si="436"/>
        <v>9</v>
      </c>
      <c r="CC462" s="47">
        <f t="shared" si="402"/>
        <v>4.2461194029850748E-2</v>
      </c>
      <c r="CD462" s="47">
        <f t="shared" si="439"/>
        <v>0</v>
      </c>
      <c r="CE462" s="47">
        <f t="shared" si="439"/>
        <v>1.4625000000000001E-2</v>
      </c>
      <c r="CF462" s="47">
        <f t="shared" si="437"/>
        <v>0</v>
      </c>
      <c r="CG462" s="47">
        <f t="shared" si="401"/>
        <v>4.3787425149700603</v>
      </c>
      <c r="CH462" s="47">
        <f t="shared" si="438"/>
        <v>4.8065648664082801</v>
      </c>
      <c r="CI462" s="47">
        <v>0.67</v>
      </c>
      <c r="CJ462" s="46"/>
      <c r="CK462" s="47">
        <f t="shared" si="387"/>
        <v>0.97235238165413618</v>
      </c>
      <c r="CL462" s="46"/>
      <c r="CM462" s="46">
        <f t="shared" si="388"/>
        <v>0.21607830703425249</v>
      </c>
      <c r="CN462" s="22"/>
    </row>
    <row r="463" spans="1:92">
      <c r="A463" s="42">
        <v>1767</v>
      </c>
      <c r="B463" s="22"/>
      <c r="C463" s="34">
        <v>11.7</v>
      </c>
      <c r="D463" s="34">
        <v>12</v>
      </c>
      <c r="E463" s="22"/>
      <c r="F463" s="34">
        <v>7.4</v>
      </c>
      <c r="G463" s="34">
        <v>5.68</v>
      </c>
      <c r="H463" s="34">
        <v>3.84</v>
      </c>
      <c r="I463" s="34">
        <v>0.53</v>
      </c>
      <c r="J463" s="34">
        <v>0.48</v>
      </c>
      <c r="K463" s="34">
        <v>6.3E-2</v>
      </c>
      <c r="L463" s="22"/>
      <c r="M463" s="34">
        <v>9.1199999999999992</v>
      </c>
      <c r="N463" s="34">
        <v>0.64</v>
      </c>
      <c r="O463" s="34">
        <v>1.75</v>
      </c>
      <c r="P463" s="34">
        <v>1.7</v>
      </c>
      <c r="Q463" s="22"/>
      <c r="R463" s="22"/>
      <c r="S463" s="22"/>
      <c r="T463" s="22"/>
      <c r="U463" s="22"/>
      <c r="V463" s="34">
        <v>0.22</v>
      </c>
      <c r="W463" s="22"/>
      <c r="X463" s="22"/>
      <c r="Y463" s="22"/>
      <c r="Z463" s="22"/>
      <c r="AA463" s="34">
        <v>0.11</v>
      </c>
      <c r="AB463" s="22"/>
      <c r="AC463" s="22"/>
      <c r="AD463" s="34">
        <v>5.81</v>
      </c>
      <c r="AE463" s="34">
        <v>1.38</v>
      </c>
      <c r="AF463" s="34"/>
      <c r="AG463" s="47">
        <f t="shared" si="411"/>
        <v>0.52649999999999997</v>
      </c>
      <c r="AH463" s="47">
        <f t="shared" si="408"/>
        <v>0.33300000000000002</v>
      </c>
      <c r="AI463" s="47">
        <f t="shared" si="409"/>
        <v>0.25559999999999999</v>
      </c>
      <c r="AJ463" s="47">
        <f t="shared" si="414"/>
        <v>0.17280000000000001</v>
      </c>
      <c r="AK463" s="47">
        <f t="shared" si="412"/>
        <v>0.54</v>
      </c>
      <c r="AL463" s="46"/>
      <c r="AM463" s="47">
        <f t="shared" si="397"/>
        <v>0</v>
      </c>
      <c r="AN463" s="47">
        <f t="shared" si="397"/>
        <v>0</v>
      </c>
      <c r="AO463" s="47">
        <f t="shared" si="397"/>
        <v>26.145</v>
      </c>
      <c r="AP463" s="47">
        <f t="shared" si="415"/>
        <v>2.3850000000000002</v>
      </c>
      <c r="AQ463" s="47">
        <f t="shared" si="416"/>
        <v>2.16</v>
      </c>
      <c r="AR463" s="47">
        <f t="shared" si="417"/>
        <v>0.28349999999999997</v>
      </c>
      <c r="AS463" s="47">
        <f t="shared" si="418"/>
        <v>0</v>
      </c>
      <c r="AT463" s="47">
        <f t="shared" si="419"/>
        <v>0.41039999999999999</v>
      </c>
      <c r="AU463" s="47">
        <f t="shared" si="420"/>
        <v>2.88</v>
      </c>
      <c r="AV463" s="47">
        <f t="shared" si="421"/>
        <v>7.875</v>
      </c>
      <c r="AW463" s="47">
        <f t="shared" si="422"/>
        <v>7.96875</v>
      </c>
      <c r="AX463" s="47">
        <f t="shared" si="423"/>
        <v>0</v>
      </c>
      <c r="AY463" s="47">
        <f t="shared" si="424"/>
        <v>3.0150000000000001</v>
      </c>
      <c r="AZ463" s="47">
        <f t="shared" si="425"/>
        <v>0</v>
      </c>
      <c r="BA463" s="47">
        <f t="shared" si="426"/>
        <v>0</v>
      </c>
      <c r="BB463" s="47">
        <f t="shared" si="427"/>
        <v>0</v>
      </c>
      <c r="BC463" s="47">
        <f t="shared" si="428"/>
        <v>0.99</v>
      </c>
      <c r="BD463" s="47">
        <f t="shared" si="429"/>
        <v>0</v>
      </c>
      <c r="BE463" s="47">
        <f t="shared" si="430"/>
        <v>0</v>
      </c>
      <c r="BF463" s="47">
        <f t="shared" si="431"/>
        <v>0</v>
      </c>
      <c r="BG463" s="47">
        <f t="shared" si="432"/>
        <v>0</v>
      </c>
      <c r="BH463" s="47">
        <f t="shared" si="433"/>
        <v>0.495</v>
      </c>
      <c r="BI463" s="47">
        <v>5.0715746421267891</v>
      </c>
      <c r="BJ463" s="47">
        <f t="shared" si="434"/>
        <v>6.2099999999999991</v>
      </c>
      <c r="BK463" s="22"/>
      <c r="BL463" s="47">
        <f t="shared" si="413"/>
        <v>0.54</v>
      </c>
      <c r="BM463" s="47">
        <f t="shared" si="396"/>
        <v>0.41039999999999999</v>
      </c>
      <c r="BN463" s="47">
        <f t="shared" si="410"/>
        <v>2.3850000000000002</v>
      </c>
      <c r="BO463" s="47">
        <v>5.3</v>
      </c>
      <c r="BP463" s="47">
        <f t="shared" si="392"/>
        <v>3.0150000000000001</v>
      </c>
      <c r="BQ463" s="47">
        <v>0.12</v>
      </c>
      <c r="BR463" s="47">
        <f>AR463</f>
        <v>0.28349999999999997</v>
      </c>
      <c r="BS463" s="47">
        <f>AW463</f>
        <v>7.96875</v>
      </c>
      <c r="BT463" s="47">
        <f t="shared" si="440"/>
        <v>0</v>
      </c>
      <c r="BU463" s="47">
        <f t="shared" si="406"/>
        <v>7.875</v>
      </c>
      <c r="BV463" s="47">
        <f t="shared" si="395"/>
        <v>0.495</v>
      </c>
      <c r="BW463" s="47">
        <f t="shared" si="441"/>
        <v>0.99</v>
      </c>
      <c r="BX463" s="47">
        <f t="shared" si="393"/>
        <v>2.88</v>
      </c>
      <c r="BY463" s="47">
        <f t="shared" si="435"/>
        <v>26.145</v>
      </c>
      <c r="BZ463" s="47">
        <f t="shared" si="398"/>
        <v>6.2099999999999991</v>
      </c>
      <c r="CA463" s="47">
        <f t="shared" si="399"/>
        <v>5.0715746421267891</v>
      </c>
      <c r="CB463" s="47">
        <f t="shared" si="436"/>
        <v>7.96875</v>
      </c>
      <c r="CC463" s="47">
        <f t="shared" si="402"/>
        <v>4.3475373134328366E-2</v>
      </c>
      <c r="CD463" s="47">
        <f t="shared" si="439"/>
        <v>0</v>
      </c>
      <c r="CE463" s="47">
        <v>1.4E-2</v>
      </c>
      <c r="CF463" s="47">
        <f t="shared" si="437"/>
        <v>0</v>
      </c>
      <c r="CG463" s="47">
        <f t="shared" si="401"/>
        <v>4.1916167664670665</v>
      </c>
      <c r="CH463" s="47">
        <f t="shared" si="438"/>
        <v>4.92136893075938</v>
      </c>
      <c r="CI463" s="47">
        <v>0.67</v>
      </c>
      <c r="CJ463" s="46"/>
      <c r="CK463" s="47">
        <f t="shared" si="387"/>
        <v>0.99927924208233598</v>
      </c>
      <c r="CL463" s="46"/>
      <c r="CM463" s="46">
        <f t="shared" si="388"/>
        <v>0.22206205379607466</v>
      </c>
      <c r="CN463" s="22"/>
    </row>
    <row r="464" spans="1:92">
      <c r="A464" s="42">
        <v>1768</v>
      </c>
      <c r="B464" s="22"/>
      <c r="C464" s="34">
        <v>13.59</v>
      </c>
      <c r="D464" s="34">
        <v>15</v>
      </c>
      <c r="E464" s="22"/>
      <c r="F464" s="34">
        <v>8.43</v>
      </c>
      <c r="G464" s="34">
        <v>6.88</v>
      </c>
      <c r="H464" s="34">
        <v>4.13</v>
      </c>
      <c r="I464" s="34">
        <v>0.53</v>
      </c>
      <c r="J464" s="34">
        <v>0.48</v>
      </c>
      <c r="K464" s="22"/>
      <c r="L464" s="22"/>
      <c r="M464" s="34">
        <v>10.49</v>
      </c>
      <c r="N464" s="34">
        <v>0.64</v>
      </c>
      <c r="O464" s="34">
        <v>1.75</v>
      </c>
      <c r="P464" s="22"/>
      <c r="Q464" s="22"/>
      <c r="R464" s="22"/>
      <c r="S464" s="22"/>
      <c r="T464" s="22"/>
      <c r="U464" s="22"/>
      <c r="V464" s="34">
        <v>0.22</v>
      </c>
      <c r="W464" s="22"/>
      <c r="X464" s="34">
        <v>2.93</v>
      </c>
      <c r="Y464" s="34">
        <v>8</v>
      </c>
      <c r="Z464" s="22"/>
      <c r="AA464" s="34">
        <v>0.11</v>
      </c>
      <c r="AB464" s="22"/>
      <c r="AC464" s="22"/>
      <c r="AD464" s="34">
        <v>5.81</v>
      </c>
      <c r="AE464" s="34">
        <v>1.38</v>
      </c>
      <c r="AF464" s="34"/>
      <c r="AG464" s="47">
        <f t="shared" si="411"/>
        <v>0.61155000000000004</v>
      </c>
      <c r="AH464" s="47">
        <f t="shared" si="408"/>
        <v>0.37935000000000002</v>
      </c>
      <c r="AI464" s="47">
        <f t="shared" si="409"/>
        <v>0.30959999999999999</v>
      </c>
      <c r="AJ464" s="47">
        <f t="shared" si="414"/>
        <v>0.18585000000000002</v>
      </c>
      <c r="AK464" s="47">
        <f t="shared" si="412"/>
        <v>0.67500000000000004</v>
      </c>
      <c r="AL464" s="46"/>
      <c r="AM464" s="47">
        <f t="shared" si="397"/>
        <v>0</v>
      </c>
      <c r="AN464" s="47">
        <f t="shared" si="397"/>
        <v>0</v>
      </c>
      <c r="AO464" s="47">
        <f t="shared" si="397"/>
        <v>26.145</v>
      </c>
      <c r="AP464" s="47">
        <f t="shared" si="415"/>
        <v>2.3850000000000002</v>
      </c>
      <c r="AQ464" s="47">
        <f t="shared" si="416"/>
        <v>2.16</v>
      </c>
      <c r="AR464" s="47">
        <f t="shared" si="417"/>
        <v>0</v>
      </c>
      <c r="AS464" s="47">
        <f t="shared" si="418"/>
        <v>0</v>
      </c>
      <c r="AT464" s="47">
        <f t="shared" si="419"/>
        <v>0.47204999999999997</v>
      </c>
      <c r="AU464" s="47">
        <f t="shared" si="420"/>
        <v>2.88</v>
      </c>
      <c r="AV464" s="47">
        <f t="shared" si="421"/>
        <v>7.875</v>
      </c>
      <c r="AW464" s="47">
        <f t="shared" si="422"/>
        <v>0</v>
      </c>
      <c r="AX464" s="47">
        <f t="shared" si="423"/>
        <v>0</v>
      </c>
      <c r="AY464" s="47">
        <f t="shared" si="424"/>
        <v>3.0150000000000001</v>
      </c>
      <c r="AZ464" s="47">
        <f t="shared" si="425"/>
        <v>0</v>
      </c>
      <c r="BA464" s="47">
        <f t="shared" si="426"/>
        <v>0</v>
      </c>
      <c r="BB464" s="47">
        <f t="shared" si="427"/>
        <v>0</v>
      </c>
      <c r="BC464" s="47">
        <f t="shared" si="428"/>
        <v>0.99</v>
      </c>
      <c r="BD464" s="47">
        <f t="shared" si="429"/>
        <v>0</v>
      </c>
      <c r="BE464" s="47">
        <f t="shared" si="430"/>
        <v>13.185</v>
      </c>
      <c r="BF464" s="47">
        <f t="shared" si="431"/>
        <v>0.36</v>
      </c>
      <c r="BG464" s="47">
        <f t="shared" si="432"/>
        <v>0</v>
      </c>
      <c r="BH464" s="47">
        <f t="shared" si="433"/>
        <v>0.495</v>
      </c>
      <c r="BI464" s="47">
        <v>5.0715746421267891</v>
      </c>
      <c r="BJ464" s="47">
        <f t="shared" si="434"/>
        <v>6.2099999999999991</v>
      </c>
      <c r="BK464" s="22"/>
      <c r="BL464" s="47">
        <f t="shared" si="413"/>
        <v>0.67500000000000004</v>
      </c>
      <c r="BM464" s="47">
        <f t="shared" si="396"/>
        <v>0.47204999999999997</v>
      </c>
      <c r="BN464" s="47">
        <f t="shared" si="410"/>
        <v>2.3850000000000002</v>
      </c>
      <c r="BO464" s="47">
        <v>5.3</v>
      </c>
      <c r="BP464" s="47">
        <f t="shared" si="392"/>
        <v>3.0150000000000001</v>
      </c>
      <c r="BQ464" s="47">
        <v>0.12</v>
      </c>
      <c r="BR464" s="47">
        <v>0.3</v>
      </c>
      <c r="BS464" s="47">
        <v>8</v>
      </c>
      <c r="BT464" s="47">
        <f t="shared" si="440"/>
        <v>0</v>
      </c>
      <c r="BU464" s="47">
        <f t="shared" si="406"/>
        <v>7.875</v>
      </c>
      <c r="BV464" s="47">
        <f t="shared" si="395"/>
        <v>0.495</v>
      </c>
      <c r="BW464" s="47">
        <f t="shared" si="441"/>
        <v>0.99</v>
      </c>
      <c r="BX464" s="47">
        <f t="shared" si="393"/>
        <v>2.88</v>
      </c>
      <c r="BY464" s="47">
        <f t="shared" si="435"/>
        <v>26.145</v>
      </c>
      <c r="BZ464" s="47">
        <f t="shared" si="398"/>
        <v>6.2099999999999991</v>
      </c>
      <c r="CA464" s="47">
        <f t="shared" si="399"/>
        <v>5.0715746421267891</v>
      </c>
      <c r="CB464" s="47">
        <f t="shared" si="436"/>
        <v>8</v>
      </c>
      <c r="CC464" s="47">
        <f t="shared" si="402"/>
        <v>4.448955223880597E-2</v>
      </c>
      <c r="CD464" s="47">
        <f t="shared" si="439"/>
        <v>0</v>
      </c>
      <c r="CE464" s="47">
        <f>BE464/1000</f>
        <v>1.3185000000000001E-2</v>
      </c>
      <c r="CF464" s="47">
        <f t="shared" si="437"/>
        <v>0.36</v>
      </c>
      <c r="CG464" s="47">
        <f t="shared" si="401"/>
        <v>3.9476047904191618</v>
      </c>
      <c r="CH464" s="47">
        <f t="shared" si="438"/>
        <v>5.036172995110479</v>
      </c>
      <c r="CI464" s="47">
        <v>0.67</v>
      </c>
      <c r="CJ464" s="46"/>
      <c r="CK464" s="47">
        <f t="shared" si="387"/>
        <v>1.063480420971024</v>
      </c>
      <c r="CL464" s="46"/>
      <c r="CM464" s="46">
        <f t="shared" si="388"/>
        <v>0.23632898243800535</v>
      </c>
      <c r="CN464" s="22"/>
    </row>
    <row r="465" spans="1:92">
      <c r="A465" s="42">
        <v>1769</v>
      </c>
      <c r="B465" s="22"/>
      <c r="C465" s="34">
        <v>12.38</v>
      </c>
      <c r="D465" s="34">
        <v>14</v>
      </c>
      <c r="E465" s="22"/>
      <c r="F465" s="34">
        <v>8.6</v>
      </c>
      <c r="G465" s="34">
        <v>6.88</v>
      </c>
      <c r="H465" s="34">
        <v>3.98</v>
      </c>
      <c r="I465" s="34">
        <v>0.53</v>
      </c>
      <c r="J465" s="34">
        <v>0.48</v>
      </c>
      <c r="K465" s="34">
        <v>7.4999999999999997E-2</v>
      </c>
      <c r="L465" s="22"/>
      <c r="M465" s="34">
        <v>11.18</v>
      </c>
      <c r="N465" s="34">
        <v>0.64</v>
      </c>
      <c r="O465" s="34">
        <v>1.75</v>
      </c>
      <c r="P465" s="34">
        <v>2</v>
      </c>
      <c r="Q465" s="22"/>
      <c r="R465" s="22"/>
      <c r="S465" s="22"/>
      <c r="T465" s="22"/>
      <c r="U465" s="34">
        <v>1.1000000000000001</v>
      </c>
      <c r="V465" s="34">
        <v>0.22</v>
      </c>
      <c r="W465" s="22"/>
      <c r="X465" s="22"/>
      <c r="Y465" s="22"/>
      <c r="Z465" s="22"/>
      <c r="AA465" s="34">
        <v>0.11</v>
      </c>
      <c r="AB465" s="22"/>
      <c r="AC465" s="22"/>
      <c r="AD465" s="34">
        <v>5.81</v>
      </c>
      <c r="AE465" s="34">
        <v>1.38</v>
      </c>
      <c r="AF465" s="34"/>
      <c r="AG465" s="47">
        <f t="shared" si="411"/>
        <v>0.55710000000000004</v>
      </c>
      <c r="AH465" s="47">
        <f t="shared" si="408"/>
        <v>0.38699999999999996</v>
      </c>
      <c r="AI465" s="47">
        <f t="shared" si="409"/>
        <v>0.30959999999999999</v>
      </c>
      <c r="AJ465" s="47">
        <f t="shared" si="414"/>
        <v>0.17910000000000001</v>
      </c>
      <c r="AK465" s="47">
        <f t="shared" si="412"/>
        <v>0.63</v>
      </c>
      <c r="AL465" s="46"/>
      <c r="AM465" s="47">
        <f t="shared" si="397"/>
        <v>0</v>
      </c>
      <c r="AN465" s="47">
        <f t="shared" si="397"/>
        <v>0</v>
      </c>
      <c r="AO465" s="47">
        <f t="shared" si="397"/>
        <v>26.145</v>
      </c>
      <c r="AP465" s="47">
        <f t="shared" si="415"/>
        <v>2.3850000000000002</v>
      </c>
      <c r="AQ465" s="47">
        <f t="shared" si="416"/>
        <v>2.16</v>
      </c>
      <c r="AR465" s="47">
        <f t="shared" si="417"/>
        <v>0.33749999999999997</v>
      </c>
      <c r="AS465" s="47">
        <f t="shared" si="418"/>
        <v>0</v>
      </c>
      <c r="AT465" s="47">
        <f t="shared" si="419"/>
        <v>0.50309999999999999</v>
      </c>
      <c r="AU465" s="47">
        <f t="shared" si="420"/>
        <v>2.88</v>
      </c>
      <c r="AV465" s="47">
        <f t="shared" si="421"/>
        <v>7.875</v>
      </c>
      <c r="AW465" s="47">
        <f t="shared" si="422"/>
        <v>9.375</v>
      </c>
      <c r="AX465" s="47">
        <f t="shared" si="423"/>
        <v>0</v>
      </c>
      <c r="AY465" s="47">
        <f t="shared" si="424"/>
        <v>3.0150000000000001</v>
      </c>
      <c r="AZ465" s="47">
        <f t="shared" si="425"/>
        <v>0</v>
      </c>
      <c r="BA465" s="47">
        <f t="shared" si="426"/>
        <v>0</v>
      </c>
      <c r="BB465" s="47">
        <f t="shared" si="427"/>
        <v>4.95</v>
      </c>
      <c r="BC465" s="47">
        <f t="shared" si="428"/>
        <v>0.99</v>
      </c>
      <c r="BD465" s="47">
        <f t="shared" si="429"/>
        <v>0</v>
      </c>
      <c r="BE465" s="47">
        <f t="shared" si="430"/>
        <v>0</v>
      </c>
      <c r="BF465" s="47">
        <f t="shared" si="431"/>
        <v>0</v>
      </c>
      <c r="BG465" s="47">
        <f t="shared" si="432"/>
        <v>0</v>
      </c>
      <c r="BH465" s="47">
        <f t="shared" si="433"/>
        <v>0.495</v>
      </c>
      <c r="BI465" s="47">
        <v>5.296523517382413</v>
      </c>
      <c r="BJ465" s="47">
        <f t="shared" si="434"/>
        <v>6.2099999999999991</v>
      </c>
      <c r="BK465" s="22"/>
      <c r="BL465" s="47">
        <f t="shared" si="413"/>
        <v>0.63</v>
      </c>
      <c r="BM465" s="47">
        <f t="shared" si="396"/>
        <v>0.50309999999999999</v>
      </c>
      <c r="BN465" s="47">
        <f t="shared" si="410"/>
        <v>2.3850000000000002</v>
      </c>
      <c r="BO465" s="47">
        <f>BB465</f>
        <v>4.95</v>
      </c>
      <c r="BP465" s="47">
        <f t="shared" si="392"/>
        <v>3.0150000000000001</v>
      </c>
      <c r="BQ465" s="47">
        <v>0.12</v>
      </c>
      <c r="BR465" s="47">
        <f>AR465</f>
        <v>0.33749999999999997</v>
      </c>
      <c r="BS465" s="47">
        <f>AW465</f>
        <v>9.375</v>
      </c>
      <c r="BT465" s="47">
        <f t="shared" si="440"/>
        <v>0</v>
      </c>
      <c r="BU465" s="47">
        <f t="shared" si="406"/>
        <v>7.875</v>
      </c>
      <c r="BV465" s="47">
        <f t="shared" si="395"/>
        <v>0.495</v>
      </c>
      <c r="BW465" s="47">
        <f t="shared" si="441"/>
        <v>0.99</v>
      </c>
      <c r="BX465" s="47">
        <f t="shared" si="393"/>
        <v>2.88</v>
      </c>
      <c r="BY465" s="47">
        <f t="shared" si="435"/>
        <v>26.145</v>
      </c>
      <c r="BZ465" s="47">
        <f t="shared" si="398"/>
        <v>6.2099999999999991</v>
      </c>
      <c r="CA465" s="47">
        <f t="shared" si="399"/>
        <v>5.296523517382413</v>
      </c>
      <c r="CB465" s="47">
        <f t="shared" si="436"/>
        <v>9.375</v>
      </c>
      <c r="CC465" s="47">
        <f t="shared" si="402"/>
        <v>4.5503731343283588E-2</v>
      </c>
      <c r="CD465" s="47">
        <f t="shared" si="439"/>
        <v>0</v>
      </c>
      <c r="CE465" s="47">
        <v>1.3185000000000001E-2</v>
      </c>
      <c r="CF465" s="47">
        <f t="shared" si="437"/>
        <v>0</v>
      </c>
      <c r="CG465" s="47">
        <f t="shared" si="401"/>
        <v>3.9476047904191618</v>
      </c>
      <c r="CH465" s="47">
        <f t="shared" si="438"/>
        <v>5.1509770594615798</v>
      </c>
      <c r="CI465" s="47">
        <v>0.67</v>
      </c>
      <c r="CJ465" s="46"/>
      <c r="CK465" s="47">
        <f t="shared" si="387"/>
        <v>1.0532718273671071</v>
      </c>
      <c r="CL465" s="46"/>
      <c r="CM465" s="46">
        <f t="shared" si="388"/>
        <v>0.23406040608157935</v>
      </c>
      <c r="CN465" s="22"/>
    </row>
    <row r="466" spans="1:92">
      <c r="A466" s="42">
        <v>1770</v>
      </c>
      <c r="B466" s="22"/>
      <c r="C466" s="34">
        <v>17.72</v>
      </c>
      <c r="D466" s="34">
        <v>22</v>
      </c>
      <c r="E466" s="34">
        <v>18</v>
      </c>
      <c r="F466" s="34">
        <v>13.36</v>
      </c>
      <c r="G466" s="34">
        <v>10.15</v>
      </c>
      <c r="H466" s="34">
        <v>5.61</v>
      </c>
      <c r="I466" s="34">
        <v>0.53</v>
      </c>
      <c r="J466" s="34">
        <v>0.48</v>
      </c>
      <c r="K466" s="34">
        <v>6.3E-2</v>
      </c>
      <c r="L466" s="22"/>
      <c r="M466" s="34">
        <v>11.79</v>
      </c>
      <c r="N466" s="34">
        <v>0.64</v>
      </c>
      <c r="O466" s="34">
        <v>1.75</v>
      </c>
      <c r="P466" s="22"/>
      <c r="Q466" s="22"/>
      <c r="R466" s="22"/>
      <c r="S466" s="22"/>
      <c r="T466" s="22"/>
      <c r="U466" s="22"/>
      <c r="V466" s="34">
        <v>0.22</v>
      </c>
      <c r="W466" s="22"/>
      <c r="X466" s="34">
        <v>2.93</v>
      </c>
      <c r="Y466" s="34">
        <v>8</v>
      </c>
      <c r="Z466" s="22"/>
      <c r="AA466" s="34">
        <v>0.11</v>
      </c>
      <c r="AB466" s="22"/>
      <c r="AC466" s="22"/>
      <c r="AD466" s="34">
        <v>5.81</v>
      </c>
      <c r="AE466" s="34">
        <v>1.38</v>
      </c>
      <c r="AF466" s="34"/>
      <c r="AG466" s="47">
        <f t="shared" si="411"/>
        <v>0.7974</v>
      </c>
      <c r="AH466" s="47">
        <f t="shared" si="408"/>
        <v>0.60119999999999996</v>
      </c>
      <c r="AI466" s="47">
        <f t="shared" si="409"/>
        <v>0.45675000000000004</v>
      </c>
      <c r="AJ466" s="47">
        <f t="shared" si="414"/>
        <v>0.25245000000000001</v>
      </c>
      <c r="AK466" s="47">
        <f t="shared" si="412"/>
        <v>0.99</v>
      </c>
      <c r="AL466" s="47">
        <f t="shared" ref="AL466:AL489" si="442">4.5*E466/100</f>
        <v>0.81</v>
      </c>
      <c r="AM466" s="47">
        <f t="shared" si="397"/>
        <v>0</v>
      </c>
      <c r="AN466" s="47">
        <f t="shared" si="397"/>
        <v>0</v>
      </c>
      <c r="AO466" s="47">
        <f t="shared" si="397"/>
        <v>26.145</v>
      </c>
      <c r="AP466" s="47">
        <f t="shared" si="415"/>
        <v>2.3850000000000002</v>
      </c>
      <c r="AQ466" s="47">
        <f t="shared" si="416"/>
        <v>2.16</v>
      </c>
      <c r="AR466" s="47">
        <f t="shared" si="417"/>
        <v>0.28349999999999997</v>
      </c>
      <c r="AS466" s="47">
        <f t="shared" si="418"/>
        <v>0</v>
      </c>
      <c r="AT466" s="47">
        <f t="shared" si="419"/>
        <v>0.53054999999999997</v>
      </c>
      <c r="AU466" s="47">
        <f t="shared" si="420"/>
        <v>2.88</v>
      </c>
      <c r="AV466" s="47">
        <f t="shared" si="421"/>
        <v>7.875</v>
      </c>
      <c r="AW466" s="47">
        <f t="shared" si="422"/>
        <v>0</v>
      </c>
      <c r="AX466" s="47">
        <f t="shared" si="423"/>
        <v>0</v>
      </c>
      <c r="AY466" s="47">
        <f t="shared" si="424"/>
        <v>3.0150000000000001</v>
      </c>
      <c r="AZ466" s="47">
        <f t="shared" si="425"/>
        <v>0</v>
      </c>
      <c r="BA466" s="47">
        <f t="shared" si="426"/>
        <v>0</v>
      </c>
      <c r="BB466" s="47">
        <f t="shared" si="427"/>
        <v>0</v>
      </c>
      <c r="BC466" s="47">
        <f t="shared" si="428"/>
        <v>0.99</v>
      </c>
      <c r="BD466" s="47">
        <f t="shared" si="429"/>
        <v>0</v>
      </c>
      <c r="BE466" s="47">
        <f t="shared" si="430"/>
        <v>13.185</v>
      </c>
      <c r="BF466" s="47">
        <f t="shared" si="431"/>
        <v>0.36</v>
      </c>
      <c r="BG466" s="47">
        <f t="shared" si="432"/>
        <v>0</v>
      </c>
      <c r="BH466" s="47">
        <f t="shared" si="433"/>
        <v>0.495</v>
      </c>
      <c r="BI466" s="47">
        <v>6.1758691206543972</v>
      </c>
      <c r="BJ466" s="47">
        <f t="shared" si="434"/>
        <v>6.2099999999999991</v>
      </c>
      <c r="BK466" s="22"/>
      <c r="BL466" s="47">
        <f t="shared" si="413"/>
        <v>0.99</v>
      </c>
      <c r="BM466" s="47">
        <f t="shared" si="396"/>
        <v>0.53054999999999997</v>
      </c>
      <c r="BN466" s="47">
        <f t="shared" si="410"/>
        <v>2.3850000000000002</v>
      </c>
      <c r="BO466" s="47">
        <v>5.2</v>
      </c>
      <c r="BP466" s="47">
        <f t="shared" si="392"/>
        <v>3.0150000000000001</v>
      </c>
      <c r="BQ466" s="47">
        <v>0.12</v>
      </c>
      <c r="BR466" s="47">
        <f>AR466</f>
        <v>0.28349999999999997</v>
      </c>
      <c r="BS466" s="47">
        <v>10</v>
      </c>
      <c r="BT466" s="47">
        <f t="shared" si="440"/>
        <v>0</v>
      </c>
      <c r="BU466" s="47">
        <f t="shared" si="406"/>
        <v>7.875</v>
      </c>
      <c r="BV466" s="47">
        <f t="shared" si="395"/>
        <v>0.495</v>
      </c>
      <c r="BW466" s="47">
        <f t="shared" si="441"/>
        <v>0.99</v>
      </c>
      <c r="BX466" s="47">
        <f t="shared" si="393"/>
        <v>2.88</v>
      </c>
      <c r="BY466" s="47">
        <f t="shared" si="435"/>
        <v>26.145</v>
      </c>
      <c r="BZ466" s="47">
        <f t="shared" si="398"/>
        <v>6.2099999999999991</v>
      </c>
      <c r="CA466" s="47">
        <f t="shared" si="399"/>
        <v>6.1758691206543972</v>
      </c>
      <c r="CB466" s="47">
        <f t="shared" si="436"/>
        <v>10</v>
      </c>
      <c r="CC466" s="47">
        <f t="shared" ref="CC466:CC499" si="443">CC$433+(A466-1737)*(CC$500-CC$433)/67</f>
        <v>4.6517910447761199E-2</v>
      </c>
      <c r="CD466" s="47">
        <f t="shared" si="439"/>
        <v>0</v>
      </c>
      <c r="CE466" s="47">
        <f>BE466/1000</f>
        <v>1.3185000000000001E-2</v>
      </c>
      <c r="CF466" s="47">
        <f t="shared" si="437"/>
        <v>0.36</v>
      </c>
      <c r="CG466" s="47">
        <f t="shared" si="401"/>
        <v>3.9476047904191618</v>
      </c>
      <c r="CH466" s="47">
        <f t="shared" si="438"/>
        <v>5.2657811238126779</v>
      </c>
      <c r="CI466" s="47">
        <v>0.67</v>
      </c>
      <c r="CJ466" s="46"/>
      <c r="CK466" s="47">
        <f t="shared" ref="CK466:CK529" si="444">(182*$BL466+$BM$4*$BM466+$BN$4*$BN466+$BO$4*$BO466+$BP$4*$BP466+$BQ$4*$BQ466+$BV$4*$BV466+$BX$4*$BX466+$BZ$4*$BZ466+$CA$4*$CA466+$CB$4*$CB466+5*$CG466)/$CI$582</f>
        <v>1.2271906332961189</v>
      </c>
      <c r="CL466" s="46"/>
      <c r="CM466" s="46">
        <f t="shared" si="388"/>
        <v>0.27270902962135973</v>
      </c>
      <c r="CN466" s="22"/>
    </row>
    <row r="467" spans="1:92">
      <c r="A467" s="42">
        <v>1771</v>
      </c>
      <c r="B467" s="22"/>
      <c r="C467" s="34">
        <v>16.86</v>
      </c>
      <c r="D467" s="34">
        <v>21</v>
      </c>
      <c r="E467" s="34">
        <v>16</v>
      </c>
      <c r="F467" s="34">
        <v>11.52</v>
      </c>
      <c r="G467" s="34">
        <v>9.2899999999999991</v>
      </c>
      <c r="H467" s="34">
        <v>5.31</v>
      </c>
      <c r="I467" s="34">
        <v>0.53</v>
      </c>
      <c r="J467" s="34">
        <v>0.48</v>
      </c>
      <c r="K467" s="34">
        <v>7.4999999999999997E-2</v>
      </c>
      <c r="L467" s="22"/>
      <c r="M467" s="34">
        <v>13.07</v>
      </c>
      <c r="N467" s="34">
        <v>0.64</v>
      </c>
      <c r="O467" s="34">
        <v>1.75</v>
      </c>
      <c r="P467" s="22"/>
      <c r="Q467" s="22"/>
      <c r="R467" s="22"/>
      <c r="S467" s="22"/>
      <c r="T467" s="22"/>
      <c r="U467" s="22"/>
      <c r="V467" s="34">
        <v>0.22</v>
      </c>
      <c r="W467" s="22"/>
      <c r="X467" s="22"/>
      <c r="Y467" s="22"/>
      <c r="Z467" s="22"/>
      <c r="AA467" s="34">
        <v>0.11</v>
      </c>
      <c r="AB467" s="22"/>
      <c r="AC467" s="22"/>
      <c r="AD467" s="34">
        <v>5.81</v>
      </c>
      <c r="AE467" s="34">
        <v>1.38</v>
      </c>
      <c r="AF467" s="34"/>
      <c r="AG467" s="47">
        <f t="shared" si="411"/>
        <v>0.75870000000000004</v>
      </c>
      <c r="AH467" s="47">
        <f t="shared" si="408"/>
        <v>0.51839999999999997</v>
      </c>
      <c r="AI467" s="47">
        <f t="shared" si="409"/>
        <v>0.41804999999999992</v>
      </c>
      <c r="AJ467" s="47">
        <f t="shared" si="414"/>
        <v>0.23895</v>
      </c>
      <c r="AK467" s="47">
        <f t="shared" si="412"/>
        <v>0.94499999999999995</v>
      </c>
      <c r="AL467" s="47">
        <f t="shared" si="442"/>
        <v>0.72</v>
      </c>
      <c r="AM467" s="47">
        <f t="shared" si="397"/>
        <v>0</v>
      </c>
      <c r="AN467" s="47">
        <f t="shared" si="397"/>
        <v>0</v>
      </c>
      <c r="AO467" s="47">
        <f t="shared" si="397"/>
        <v>26.145</v>
      </c>
      <c r="AP467" s="47">
        <f t="shared" si="415"/>
        <v>2.3850000000000002</v>
      </c>
      <c r="AQ467" s="47">
        <f t="shared" si="416"/>
        <v>2.16</v>
      </c>
      <c r="AR467" s="47">
        <f t="shared" si="417"/>
        <v>0.33749999999999997</v>
      </c>
      <c r="AS467" s="47">
        <f t="shared" si="418"/>
        <v>0</v>
      </c>
      <c r="AT467" s="47">
        <f t="shared" si="419"/>
        <v>0.58814999999999995</v>
      </c>
      <c r="AU467" s="47">
        <f t="shared" si="420"/>
        <v>2.88</v>
      </c>
      <c r="AV467" s="47">
        <f t="shared" si="421"/>
        <v>7.875</v>
      </c>
      <c r="AW467" s="47">
        <f t="shared" si="422"/>
        <v>0</v>
      </c>
      <c r="AX467" s="47">
        <f t="shared" si="423"/>
        <v>0</v>
      </c>
      <c r="AY467" s="47">
        <f t="shared" si="424"/>
        <v>3.0150000000000001</v>
      </c>
      <c r="AZ467" s="47">
        <f t="shared" si="425"/>
        <v>0</v>
      </c>
      <c r="BA467" s="47">
        <f t="shared" si="426"/>
        <v>0</v>
      </c>
      <c r="BB467" s="47">
        <f t="shared" si="427"/>
        <v>0</v>
      </c>
      <c r="BC467" s="47">
        <f t="shared" si="428"/>
        <v>0.99</v>
      </c>
      <c r="BD467" s="47">
        <f t="shared" si="429"/>
        <v>0</v>
      </c>
      <c r="BE467" s="47">
        <f t="shared" si="430"/>
        <v>0</v>
      </c>
      <c r="BF467" s="47">
        <f t="shared" si="431"/>
        <v>0</v>
      </c>
      <c r="BG467" s="47">
        <f t="shared" si="432"/>
        <v>0</v>
      </c>
      <c r="BH467" s="47">
        <f t="shared" si="433"/>
        <v>0.495</v>
      </c>
      <c r="BI467" s="47">
        <v>5.8691206543967285</v>
      </c>
      <c r="BJ467" s="47">
        <f t="shared" si="434"/>
        <v>6.2099999999999991</v>
      </c>
      <c r="BK467" s="22"/>
      <c r="BL467" s="47">
        <f t="shared" si="413"/>
        <v>0.94499999999999995</v>
      </c>
      <c r="BM467" s="47">
        <f t="shared" si="396"/>
        <v>0.58814999999999995</v>
      </c>
      <c r="BN467" s="47">
        <f t="shared" si="410"/>
        <v>2.3850000000000002</v>
      </c>
      <c r="BO467" s="47">
        <v>5.2</v>
      </c>
      <c r="BP467" s="47">
        <f t="shared" si="392"/>
        <v>3.0150000000000001</v>
      </c>
      <c r="BQ467" s="47">
        <v>0.13</v>
      </c>
      <c r="BR467" s="47">
        <f>AR467</f>
        <v>0.33749999999999997</v>
      </c>
      <c r="BS467" s="47">
        <v>10</v>
      </c>
      <c r="BT467" s="47">
        <f t="shared" si="440"/>
        <v>0</v>
      </c>
      <c r="BU467" s="47">
        <f t="shared" si="406"/>
        <v>7.875</v>
      </c>
      <c r="BV467" s="47">
        <f t="shared" si="395"/>
        <v>0.495</v>
      </c>
      <c r="BW467" s="47">
        <f t="shared" si="441"/>
        <v>0.99</v>
      </c>
      <c r="BX467" s="47">
        <f t="shared" si="393"/>
        <v>2.88</v>
      </c>
      <c r="BY467" s="47">
        <f t="shared" si="435"/>
        <v>26.145</v>
      </c>
      <c r="BZ467" s="47">
        <f t="shared" si="398"/>
        <v>6.2099999999999991</v>
      </c>
      <c r="CA467" s="47">
        <f t="shared" si="399"/>
        <v>5.8691206543967285</v>
      </c>
      <c r="CB467" s="47">
        <f t="shared" si="436"/>
        <v>10</v>
      </c>
      <c r="CC467" s="47">
        <f t="shared" si="443"/>
        <v>4.753208955223881E-2</v>
      </c>
      <c r="CD467" s="47">
        <f t="shared" si="439"/>
        <v>0</v>
      </c>
      <c r="CE467" s="47">
        <v>1.38E-2</v>
      </c>
      <c r="CF467" s="47">
        <f t="shared" si="437"/>
        <v>0</v>
      </c>
      <c r="CG467" s="47">
        <f t="shared" si="401"/>
        <v>4.1317365269461073</v>
      </c>
      <c r="CH467" s="47">
        <f t="shared" si="438"/>
        <v>5.3805851881637778</v>
      </c>
      <c r="CI467" s="47">
        <v>0.67</v>
      </c>
      <c r="CJ467" s="46"/>
      <c r="CK467" s="47">
        <f t="shared" si="444"/>
        <v>1.2162200359733193</v>
      </c>
      <c r="CL467" s="46"/>
      <c r="CM467" s="46">
        <f t="shared" ref="CM467:CM530" si="445">CK467/4.5</f>
        <v>0.27027111910518209</v>
      </c>
      <c r="CN467" s="22"/>
    </row>
    <row r="468" spans="1:92">
      <c r="A468" s="42">
        <v>1772</v>
      </c>
      <c r="B468" s="22"/>
      <c r="C468" s="34">
        <v>12.73</v>
      </c>
      <c r="D468" s="34">
        <v>17.5</v>
      </c>
      <c r="E468" s="34">
        <v>13</v>
      </c>
      <c r="F468" s="34">
        <v>8.08</v>
      </c>
      <c r="G468" s="34">
        <v>7.57</v>
      </c>
      <c r="H468" s="34">
        <v>4.87</v>
      </c>
      <c r="I468" s="34">
        <v>0.53</v>
      </c>
      <c r="J468" s="34">
        <v>0.48</v>
      </c>
      <c r="K468" s="22"/>
      <c r="L468" s="22"/>
      <c r="M468" s="34">
        <v>12.21</v>
      </c>
      <c r="N468" s="34">
        <v>0.64</v>
      </c>
      <c r="O468" s="34">
        <v>1.75</v>
      </c>
      <c r="P468" s="22"/>
      <c r="Q468" s="22"/>
      <c r="R468" s="22"/>
      <c r="S468" s="22"/>
      <c r="T468" s="22"/>
      <c r="U468" s="22"/>
      <c r="V468" s="34">
        <v>0.22</v>
      </c>
      <c r="W468" s="22"/>
      <c r="X468" s="22"/>
      <c r="Y468" s="22"/>
      <c r="Z468" s="22"/>
      <c r="AA468" s="34">
        <v>0.11</v>
      </c>
      <c r="AB468" s="22"/>
      <c r="AC468" s="22"/>
      <c r="AD468" s="34">
        <v>5.81</v>
      </c>
      <c r="AE468" s="34">
        <v>1.38</v>
      </c>
      <c r="AF468" s="34"/>
      <c r="AG468" s="47">
        <f t="shared" si="411"/>
        <v>0.57285000000000008</v>
      </c>
      <c r="AH468" s="47">
        <f t="shared" si="408"/>
        <v>0.36359999999999998</v>
      </c>
      <c r="AI468" s="47">
        <f t="shared" si="409"/>
        <v>0.34064999999999995</v>
      </c>
      <c r="AJ468" s="47">
        <f t="shared" si="414"/>
        <v>0.21914999999999998</v>
      </c>
      <c r="AK468" s="47">
        <f t="shared" si="412"/>
        <v>0.78749999999999998</v>
      </c>
      <c r="AL468" s="47">
        <f t="shared" si="442"/>
        <v>0.58499999999999996</v>
      </c>
      <c r="AM468" s="47">
        <f t="shared" si="397"/>
        <v>0</v>
      </c>
      <c r="AN468" s="47">
        <f t="shared" si="397"/>
        <v>0</v>
      </c>
      <c r="AO468" s="47">
        <f t="shared" si="397"/>
        <v>26.145</v>
      </c>
      <c r="AP468" s="47">
        <f t="shared" si="415"/>
        <v>2.3850000000000002</v>
      </c>
      <c r="AQ468" s="47">
        <f t="shared" si="416"/>
        <v>2.16</v>
      </c>
      <c r="AR468" s="47">
        <f t="shared" si="417"/>
        <v>0</v>
      </c>
      <c r="AS468" s="47">
        <f t="shared" si="418"/>
        <v>0</v>
      </c>
      <c r="AT468" s="47">
        <f t="shared" si="419"/>
        <v>0.5494500000000001</v>
      </c>
      <c r="AU468" s="47">
        <f t="shared" si="420"/>
        <v>2.88</v>
      </c>
      <c r="AV468" s="47">
        <f t="shared" si="421"/>
        <v>7.875</v>
      </c>
      <c r="AW468" s="47">
        <f t="shared" si="422"/>
        <v>0</v>
      </c>
      <c r="AX468" s="47">
        <f t="shared" si="423"/>
        <v>0</v>
      </c>
      <c r="AY468" s="47">
        <f t="shared" si="424"/>
        <v>3.0150000000000001</v>
      </c>
      <c r="AZ468" s="47">
        <f t="shared" si="425"/>
        <v>0</v>
      </c>
      <c r="BA468" s="47">
        <f t="shared" si="426"/>
        <v>0</v>
      </c>
      <c r="BB468" s="47">
        <f t="shared" si="427"/>
        <v>0</v>
      </c>
      <c r="BC468" s="47">
        <f t="shared" si="428"/>
        <v>0.99</v>
      </c>
      <c r="BD468" s="47">
        <f t="shared" si="429"/>
        <v>0</v>
      </c>
      <c r="BE468" s="47">
        <f t="shared" si="430"/>
        <v>0</v>
      </c>
      <c r="BF468" s="47">
        <f t="shared" si="431"/>
        <v>0</v>
      </c>
      <c r="BG468" s="47">
        <f t="shared" si="432"/>
        <v>0</v>
      </c>
      <c r="BH468" s="47">
        <f t="shared" si="433"/>
        <v>0.495</v>
      </c>
      <c r="BI468" s="47">
        <v>5.5214723926380369</v>
      </c>
      <c r="BJ468" s="47">
        <f t="shared" si="434"/>
        <v>6.2099999999999991</v>
      </c>
      <c r="BK468" s="22"/>
      <c r="BL468" s="47">
        <f t="shared" si="413"/>
        <v>0.78749999999999998</v>
      </c>
      <c r="BM468" s="47">
        <f t="shared" si="396"/>
        <v>0.5494500000000001</v>
      </c>
      <c r="BN468" s="47">
        <f t="shared" si="410"/>
        <v>2.3850000000000002</v>
      </c>
      <c r="BO468" s="47">
        <v>5.2</v>
      </c>
      <c r="BP468" s="47">
        <f t="shared" si="392"/>
        <v>3.0150000000000001</v>
      </c>
      <c r="BQ468" s="47">
        <v>0.13</v>
      </c>
      <c r="BR468" s="47">
        <v>0.33750000000000002</v>
      </c>
      <c r="BS468" s="47">
        <v>10</v>
      </c>
      <c r="BT468" s="47">
        <f t="shared" si="440"/>
        <v>0</v>
      </c>
      <c r="BU468" s="47">
        <f t="shared" si="406"/>
        <v>7.875</v>
      </c>
      <c r="BV468" s="47">
        <f t="shared" si="395"/>
        <v>0.495</v>
      </c>
      <c r="BW468" s="47">
        <f t="shared" si="441"/>
        <v>0.99</v>
      </c>
      <c r="BX468" s="47">
        <f t="shared" si="393"/>
        <v>2.88</v>
      </c>
      <c r="BY468" s="47">
        <f t="shared" si="435"/>
        <v>26.145</v>
      </c>
      <c r="BZ468" s="47">
        <f t="shared" si="398"/>
        <v>6.2099999999999991</v>
      </c>
      <c r="CA468" s="47">
        <f t="shared" si="399"/>
        <v>5.5214723926380369</v>
      </c>
      <c r="CB468" s="47">
        <f t="shared" si="436"/>
        <v>10</v>
      </c>
      <c r="CC468" s="47">
        <f t="shared" si="443"/>
        <v>4.8546268656716421E-2</v>
      </c>
      <c r="CD468" s="47">
        <f t="shared" si="439"/>
        <v>0</v>
      </c>
      <c r="CE468" s="47">
        <v>1.38E-2</v>
      </c>
      <c r="CF468" s="47">
        <f t="shared" si="437"/>
        <v>0</v>
      </c>
      <c r="CG468" s="47">
        <f t="shared" si="401"/>
        <v>4.1317365269461073</v>
      </c>
      <c r="CH468" s="47">
        <f t="shared" si="438"/>
        <v>5.4953892525148769</v>
      </c>
      <c r="CI468" s="47">
        <v>0.67</v>
      </c>
      <c r="CJ468" s="46"/>
      <c r="CK468" s="47">
        <f t="shared" si="444"/>
        <v>1.1401019854894987</v>
      </c>
      <c r="CL468" s="46"/>
      <c r="CM468" s="46">
        <f t="shared" si="445"/>
        <v>0.25335599677544418</v>
      </c>
      <c r="CN468" s="22"/>
    </row>
    <row r="469" spans="1:92">
      <c r="A469" s="42">
        <v>1773</v>
      </c>
      <c r="B469" s="22"/>
      <c r="C469" s="34">
        <v>13.93</v>
      </c>
      <c r="D469" s="34">
        <v>18</v>
      </c>
      <c r="E469" s="34">
        <v>14</v>
      </c>
      <c r="F469" s="34">
        <v>8.43</v>
      </c>
      <c r="G469" s="34">
        <v>7.91</v>
      </c>
      <c r="H469" s="34">
        <v>4.43</v>
      </c>
      <c r="I469" s="34">
        <v>0.53</v>
      </c>
      <c r="J469" s="34">
        <v>0.48</v>
      </c>
      <c r="K469" s="22"/>
      <c r="L469" s="22"/>
      <c r="M469" s="34">
        <v>11.87</v>
      </c>
      <c r="N469" s="34">
        <v>0.64</v>
      </c>
      <c r="O469" s="34">
        <v>1.75</v>
      </c>
      <c r="P469" s="22"/>
      <c r="Q469" s="22"/>
      <c r="R469" s="22"/>
      <c r="S469" s="22"/>
      <c r="T469" s="22"/>
      <c r="U469" s="22"/>
      <c r="V469" s="34">
        <v>0.22</v>
      </c>
      <c r="W469" s="22"/>
      <c r="X469" s="22"/>
      <c r="Y469" s="22"/>
      <c r="Z469" s="22"/>
      <c r="AA469" s="34">
        <v>0.11</v>
      </c>
      <c r="AB469" s="22"/>
      <c r="AC469" s="22"/>
      <c r="AD469" s="34">
        <v>5.81</v>
      </c>
      <c r="AE469" s="34">
        <v>1.38</v>
      </c>
      <c r="AF469" s="34"/>
      <c r="AG469" s="47">
        <f t="shared" si="411"/>
        <v>0.62685000000000002</v>
      </c>
      <c r="AH469" s="47">
        <f t="shared" si="408"/>
        <v>0.37935000000000002</v>
      </c>
      <c r="AI469" s="47">
        <f t="shared" si="409"/>
        <v>0.35594999999999999</v>
      </c>
      <c r="AJ469" s="47">
        <f t="shared" si="414"/>
        <v>0.19935</v>
      </c>
      <c r="AK469" s="47">
        <f t="shared" si="412"/>
        <v>0.81</v>
      </c>
      <c r="AL469" s="47">
        <f t="shared" si="442"/>
        <v>0.63</v>
      </c>
      <c r="AM469" s="47">
        <f t="shared" si="397"/>
        <v>0</v>
      </c>
      <c r="AN469" s="47">
        <f t="shared" si="397"/>
        <v>0</v>
      </c>
      <c r="AO469" s="47">
        <f t="shared" si="397"/>
        <v>26.145</v>
      </c>
      <c r="AP469" s="47">
        <f t="shared" si="415"/>
        <v>2.3850000000000002</v>
      </c>
      <c r="AQ469" s="47">
        <f t="shared" si="416"/>
        <v>2.16</v>
      </c>
      <c r="AR469" s="47">
        <f t="shared" si="417"/>
        <v>0</v>
      </c>
      <c r="AS469" s="47">
        <f t="shared" si="418"/>
        <v>0</v>
      </c>
      <c r="AT469" s="47">
        <f t="shared" si="419"/>
        <v>0.53415000000000001</v>
      </c>
      <c r="AU469" s="47">
        <f t="shared" si="420"/>
        <v>2.88</v>
      </c>
      <c r="AV469" s="47">
        <f t="shared" si="421"/>
        <v>7.875</v>
      </c>
      <c r="AW469" s="47">
        <f t="shared" si="422"/>
        <v>0</v>
      </c>
      <c r="AX469" s="47">
        <f t="shared" si="423"/>
        <v>0</v>
      </c>
      <c r="AY469" s="47">
        <f t="shared" si="424"/>
        <v>3.0150000000000001</v>
      </c>
      <c r="AZ469" s="47">
        <f t="shared" si="425"/>
        <v>0</v>
      </c>
      <c r="BA469" s="47">
        <f t="shared" si="426"/>
        <v>0</v>
      </c>
      <c r="BB469" s="47">
        <f t="shared" si="427"/>
        <v>0</v>
      </c>
      <c r="BC469" s="47">
        <f t="shared" si="428"/>
        <v>0.99</v>
      </c>
      <c r="BD469" s="47">
        <f t="shared" si="429"/>
        <v>0</v>
      </c>
      <c r="BE469" s="47">
        <f t="shared" si="430"/>
        <v>0</v>
      </c>
      <c r="BF469" s="47">
        <f t="shared" si="431"/>
        <v>0</v>
      </c>
      <c r="BG469" s="47">
        <f t="shared" si="432"/>
        <v>0</v>
      </c>
      <c r="BH469" s="47">
        <f t="shared" si="433"/>
        <v>0.495</v>
      </c>
      <c r="BI469" s="47">
        <v>5.296523517382413</v>
      </c>
      <c r="BJ469" s="47">
        <f t="shared" si="434"/>
        <v>6.2099999999999991</v>
      </c>
      <c r="BK469" s="22"/>
      <c r="BL469" s="47">
        <f t="shared" si="413"/>
        <v>0.81</v>
      </c>
      <c r="BM469" s="47">
        <f t="shared" si="396"/>
        <v>0.53415000000000001</v>
      </c>
      <c r="BN469" s="47">
        <f t="shared" si="410"/>
        <v>2.3850000000000002</v>
      </c>
      <c r="BO469" s="47">
        <v>5.2</v>
      </c>
      <c r="BP469" s="47">
        <f t="shared" si="392"/>
        <v>3.0150000000000001</v>
      </c>
      <c r="BQ469" s="47">
        <v>0.13</v>
      </c>
      <c r="BR469" s="47">
        <v>0.33750000000000002</v>
      </c>
      <c r="BS469" s="47">
        <v>10</v>
      </c>
      <c r="BT469" s="47">
        <f t="shared" si="440"/>
        <v>0</v>
      </c>
      <c r="BU469" s="47">
        <f t="shared" si="406"/>
        <v>7.875</v>
      </c>
      <c r="BV469" s="47">
        <f t="shared" si="395"/>
        <v>0.495</v>
      </c>
      <c r="BW469" s="47">
        <f t="shared" si="441"/>
        <v>0.99</v>
      </c>
      <c r="BX469" s="47">
        <f t="shared" si="393"/>
        <v>2.88</v>
      </c>
      <c r="BY469" s="47">
        <f t="shared" si="435"/>
        <v>26.145</v>
      </c>
      <c r="BZ469" s="47">
        <f t="shared" si="398"/>
        <v>6.2099999999999991</v>
      </c>
      <c r="CA469" s="47">
        <f t="shared" si="399"/>
        <v>5.296523517382413</v>
      </c>
      <c r="CB469" s="47">
        <f t="shared" si="436"/>
        <v>10</v>
      </c>
      <c r="CC469" s="47">
        <f t="shared" si="443"/>
        <v>4.9560447761194032E-2</v>
      </c>
      <c r="CD469" s="47">
        <f t="shared" si="439"/>
        <v>0</v>
      </c>
      <c r="CE469" s="47">
        <v>1.38E-2</v>
      </c>
      <c r="CF469" s="47">
        <f t="shared" si="437"/>
        <v>0</v>
      </c>
      <c r="CG469" s="47">
        <f t="shared" si="401"/>
        <v>4.1317365269461073</v>
      </c>
      <c r="CH469" s="47">
        <f t="shared" si="438"/>
        <v>5.6101933168659768</v>
      </c>
      <c r="CI469" s="47">
        <v>0.67</v>
      </c>
      <c r="CJ469" s="46"/>
      <c r="CK469" s="47">
        <f t="shared" si="444"/>
        <v>1.1466446246199313</v>
      </c>
      <c r="CL469" s="46"/>
      <c r="CM469" s="46">
        <f t="shared" si="445"/>
        <v>0.25480991658220697</v>
      </c>
      <c r="CN469" s="22"/>
    </row>
    <row r="470" spans="1:92">
      <c r="A470" s="42">
        <v>1774</v>
      </c>
      <c r="B470" s="22"/>
      <c r="C470" s="34">
        <v>11.52</v>
      </c>
      <c r="D470" s="34">
        <v>16.5</v>
      </c>
      <c r="E470" s="34">
        <v>12</v>
      </c>
      <c r="F470" s="34">
        <v>6.19</v>
      </c>
      <c r="G470" s="34">
        <v>5.33</v>
      </c>
      <c r="H470" s="34">
        <v>3.69</v>
      </c>
      <c r="I470" s="34">
        <v>0.53</v>
      </c>
      <c r="J470" s="34">
        <v>0.48</v>
      </c>
      <c r="K470" s="22"/>
      <c r="L470" s="22"/>
      <c r="M470" s="34">
        <v>9.4600000000000009</v>
      </c>
      <c r="N470" s="34">
        <v>0.64</v>
      </c>
      <c r="O470" s="34">
        <v>1.75</v>
      </c>
      <c r="P470" s="22"/>
      <c r="Q470" s="22"/>
      <c r="R470" s="22"/>
      <c r="S470" s="22"/>
      <c r="T470" s="34">
        <v>3.25</v>
      </c>
      <c r="U470" s="22"/>
      <c r="V470" s="34">
        <v>0.22</v>
      </c>
      <c r="W470" s="22"/>
      <c r="X470" s="22"/>
      <c r="Y470" s="22"/>
      <c r="Z470" s="22"/>
      <c r="AA470" s="34">
        <v>0.11</v>
      </c>
      <c r="AB470" s="22"/>
      <c r="AC470" s="22"/>
      <c r="AD470" s="34">
        <v>5.81</v>
      </c>
      <c r="AE470" s="34">
        <v>1.38</v>
      </c>
      <c r="AF470" s="34"/>
      <c r="AG470" s="47">
        <f t="shared" si="411"/>
        <v>0.51839999999999997</v>
      </c>
      <c r="AH470" s="47">
        <f t="shared" si="408"/>
        <v>0.27855000000000002</v>
      </c>
      <c r="AI470" s="47">
        <f t="shared" si="409"/>
        <v>0.23985000000000001</v>
      </c>
      <c r="AJ470" s="47">
        <f t="shared" si="414"/>
        <v>0.16605</v>
      </c>
      <c r="AK470" s="47">
        <f t="shared" si="412"/>
        <v>0.74250000000000005</v>
      </c>
      <c r="AL470" s="47">
        <f t="shared" si="442"/>
        <v>0.54</v>
      </c>
      <c r="AM470" s="47">
        <f t="shared" si="397"/>
        <v>0</v>
      </c>
      <c r="AN470" s="47">
        <f t="shared" si="397"/>
        <v>0</v>
      </c>
      <c r="AO470" s="47">
        <f t="shared" si="397"/>
        <v>26.145</v>
      </c>
      <c r="AP470" s="47">
        <f t="shared" si="415"/>
        <v>2.3850000000000002</v>
      </c>
      <c r="AQ470" s="47">
        <f t="shared" si="416"/>
        <v>2.16</v>
      </c>
      <c r="AR470" s="47">
        <f t="shared" si="417"/>
        <v>0</v>
      </c>
      <c r="AS470" s="47">
        <f t="shared" si="418"/>
        <v>0</v>
      </c>
      <c r="AT470" s="47">
        <f t="shared" si="419"/>
        <v>0.42570000000000008</v>
      </c>
      <c r="AU470" s="47">
        <f t="shared" si="420"/>
        <v>2.88</v>
      </c>
      <c r="AV470" s="47">
        <f t="shared" si="421"/>
        <v>7.875</v>
      </c>
      <c r="AW470" s="47">
        <f t="shared" si="422"/>
        <v>0</v>
      </c>
      <c r="AX470" s="47">
        <f t="shared" si="423"/>
        <v>0</v>
      </c>
      <c r="AY470" s="47">
        <f t="shared" si="424"/>
        <v>3.0150000000000001</v>
      </c>
      <c r="AZ470" s="47">
        <f t="shared" si="425"/>
        <v>0</v>
      </c>
      <c r="BA470" s="47">
        <f t="shared" si="426"/>
        <v>0.14624999999999999</v>
      </c>
      <c r="BB470" s="47">
        <f t="shared" si="427"/>
        <v>0</v>
      </c>
      <c r="BC470" s="47">
        <f t="shared" si="428"/>
        <v>0.99</v>
      </c>
      <c r="BD470" s="47">
        <f t="shared" si="429"/>
        <v>0</v>
      </c>
      <c r="BE470" s="47">
        <f t="shared" si="430"/>
        <v>0</v>
      </c>
      <c r="BF470" s="47">
        <f t="shared" si="431"/>
        <v>0</v>
      </c>
      <c r="BG470" s="47">
        <f t="shared" si="432"/>
        <v>0</v>
      </c>
      <c r="BH470" s="47">
        <f t="shared" si="433"/>
        <v>0.495</v>
      </c>
      <c r="BI470" s="47">
        <v>5.7464212678936608</v>
      </c>
      <c r="BJ470" s="47">
        <f t="shared" si="434"/>
        <v>6.2099999999999991</v>
      </c>
      <c r="BK470" s="22"/>
      <c r="BL470" s="47">
        <f t="shared" si="413"/>
        <v>0.74250000000000005</v>
      </c>
      <c r="BM470" s="47">
        <f t="shared" si="396"/>
        <v>0.42570000000000008</v>
      </c>
      <c r="BN470" s="47">
        <f t="shared" si="410"/>
        <v>2.3850000000000002</v>
      </c>
      <c r="BO470" s="47">
        <v>5.2</v>
      </c>
      <c r="BP470" s="47">
        <f t="shared" si="392"/>
        <v>3.0150000000000001</v>
      </c>
      <c r="BQ470" s="47">
        <f>BA470</f>
        <v>0.14624999999999999</v>
      </c>
      <c r="BR470" s="47">
        <v>0.33750000000000002</v>
      </c>
      <c r="BS470" s="47">
        <v>10</v>
      </c>
      <c r="BT470" s="47">
        <f t="shared" si="440"/>
        <v>0</v>
      </c>
      <c r="BU470" s="47">
        <f t="shared" si="406"/>
        <v>7.875</v>
      </c>
      <c r="BV470" s="47">
        <f t="shared" si="395"/>
        <v>0.495</v>
      </c>
      <c r="BW470" s="47">
        <f t="shared" si="441"/>
        <v>0.99</v>
      </c>
      <c r="BX470" s="47">
        <f t="shared" si="393"/>
        <v>2.88</v>
      </c>
      <c r="BY470" s="47">
        <f t="shared" si="435"/>
        <v>26.145</v>
      </c>
      <c r="BZ470" s="47">
        <f t="shared" si="398"/>
        <v>6.2099999999999991</v>
      </c>
      <c r="CA470" s="47">
        <f t="shared" si="399"/>
        <v>5.7464212678936608</v>
      </c>
      <c r="CB470" s="47">
        <f t="shared" si="436"/>
        <v>10</v>
      </c>
      <c r="CC470" s="47">
        <f t="shared" si="443"/>
        <v>5.0574626865671643E-2</v>
      </c>
      <c r="CD470" s="47">
        <f t="shared" si="439"/>
        <v>0</v>
      </c>
      <c r="CE470" s="47">
        <v>1.38E-2</v>
      </c>
      <c r="CF470" s="47">
        <f t="shared" si="437"/>
        <v>0</v>
      </c>
      <c r="CG470" s="47">
        <f t="shared" si="401"/>
        <v>4.1317365269461073</v>
      </c>
      <c r="CH470" s="47">
        <f t="shared" si="438"/>
        <v>5.7249973812170749</v>
      </c>
      <c r="CI470" s="47">
        <v>0.67</v>
      </c>
      <c r="CJ470" s="46"/>
      <c r="CK470" s="47">
        <f t="shared" si="444"/>
        <v>1.1082987267306641</v>
      </c>
      <c r="CL470" s="46"/>
      <c r="CM470" s="46">
        <f t="shared" si="445"/>
        <v>0.24628860594014756</v>
      </c>
      <c r="CN470" s="22"/>
    </row>
    <row r="471" spans="1:92">
      <c r="A471" s="42">
        <v>1775</v>
      </c>
      <c r="B471" s="22"/>
      <c r="C471" s="34">
        <v>12.38</v>
      </c>
      <c r="D471" s="34">
        <v>17.5</v>
      </c>
      <c r="E471" s="34">
        <v>13</v>
      </c>
      <c r="F471" s="34">
        <v>7.22</v>
      </c>
      <c r="G471" s="34">
        <v>6.53</v>
      </c>
      <c r="H471" s="34">
        <v>3.98</v>
      </c>
      <c r="I471" s="34">
        <v>0.53</v>
      </c>
      <c r="J471" s="34">
        <v>0.48</v>
      </c>
      <c r="K471" s="22"/>
      <c r="L471" s="22"/>
      <c r="M471" s="34">
        <v>10.15</v>
      </c>
      <c r="N471" s="34">
        <v>0.64</v>
      </c>
      <c r="O471" s="34">
        <v>1.75</v>
      </c>
      <c r="P471" s="22"/>
      <c r="Q471" s="22"/>
      <c r="R471" s="22"/>
      <c r="S471" s="22"/>
      <c r="T471" s="22"/>
      <c r="U471" s="22"/>
      <c r="V471" s="34">
        <v>0.22</v>
      </c>
      <c r="W471" s="22"/>
      <c r="X471" s="22"/>
      <c r="Y471" s="22"/>
      <c r="Z471" s="22"/>
      <c r="AA471" s="34">
        <v>0.11</v>
      </c>
      <c r="AB471" s="22"/>
      <c r="AC471" s="22"/>
      <c r="AD471" s="34">
        <v>5.81</v>
      </c>
      <c r="AE471" s="34">
        <v>1.38</v>
      </c>
      <c r="AF471" s="34"/>
      <c r="AG471" s="47">
        <f t="shared" si="411"/>
        <v>0.55710000000000004</v>
      </c>
      <c r="AH471" s="47">
        <f t="shared" si="408"/>
        <v>0.32490000000000002</v>
      </c>
      <c r="AI471" s="47">
        <f t="shared" si="409"/>
        <v>0.29385</v>
      </c>
      <c r="AJ471" s="47">
        <f t="shared" si="414"/>
        <v>0.17910000000000001</v>
      </c>
      <c r="AK471" s="47">
        <f t="shared" si="412"/>
        <v>0.78749999999999998</v>
      </c>
      <c r="AL471" s="47">
        <f t="shared" si="442"/>
        <v>0.58499999999999996</v>
      </c>
      <c r="AM471" s="47">
        <f t="shared" si="397"/>
        <v>0</v>
      </c>
      <c r="AN471" s="47">
        <f t="shared" si="397"/>
        <v>0</v>
      </c>
      <c r="AO471" s="47">
        <f t="shared" si="397"/>
        <v>26.145</v>
      </c>
      <c r="AP471" s="47">
        <f t="shared" si="415"/>
        <v>2.3850000000000002</v>
      </c>
      <c r="AQ471" s="47">
        <f t="shared" si="416"/>
        <v>2.16</v>
      </c>
      <c r="AR471" s="47">
        <f t="shared" si="417"/>
        <v>0</v>
      </c>
      <c r="AS471" s="47">
        <f t="shared" si="418"/>
        <v>0</v>
      </c>
      <c r="AT471" s="47">
        <f t="shared" si="419"/>
        <v>0.45675000000000004</v>
      </c>
      <c r="AU471" s="47">
        <f t="shared" si="420"/>
        <v>2.88</v>
      </c>
      <c r="AV471" s="47">
        <f t="shared" si="421"/>
        <v>7.875</v>
      </c>
      <c r="AW471" s="47">
        <f t="shared" si="422"/>
        <v>0</v>
      </c>
      <c r="AX471" s="47">
        <f t="shared" si="423"/>
        <v>0</v>
      </c>
      <c r="AY471" s="47">
        <f t="shared" si="424"/>
        <v>3.0150000000000001</v>
      </c>
      <c r="AZ471" s="47">
        <f t="shared" si="425"/>
        <v>0</v>
      </c>
      <c r="BA471" s="47">
        <f t="shared" si="426"/>
        <v>0</v>
      </c>
      <c r="BB471" s="47">
        <f t="shared" si="427"/>
        <v>0</v>
      </c>
      <c r="BC471" s="47">
        <f t="shared" si="428"/>
        <v>0.99</v>
      </c>
      <c r="BD471" s="47">
        <f t="shared" si="429"/>
        <v>0</v>
      </c>
      <c r="BE471" s="47">
        <f t="shared" si="430"/>
        <v>0</v>
      </c>
      <c r="BF471" s="47">
        <f t="shared" si="431"/>
        <v>0</v>
      </c>
      <c r="BG471" s="47">
        <f t="shared" si="432"/>
        <v>0</v>
      </c>
      <c r="BH471" s="47">
        <f t="shared" si="433"/>
        <v>0.495</v>
      </c>
      <c r="BI471" s="47">
        <v>5.8691206543967285</v>
      </c>
      <c r="BJ471" s="47">
        <f t="shared" si="434"/>
        <v>6.2099999999999991</v>
      </c>
      <c r="BK471" s="22"/>
      <c r="BL471" s="47">
        <f t="shared" si="413"/>
        <v>0.78749999999999998</v>
      </c>
      <c r="BM471" s="47">
        <f t="shared" si="396"/>
        <v>0.45675000000000004</v>
      </c>
      <c r="BN471" s="47">
        <f t="shared" si="410"/>
        <v>2.3850000000000002</v>
      </c>
      <c r="BO471" s="47">
        <v>5.2</v>
      </c>
      <c r="BP471" s="47">
        <f t="shared" si="392"/>
        <v>3.0150000000000001</v>
      </c>
      <c r="BQ471" s="47">
        <v>0.14624999999999999</v>
      </c>
      <c r="BR471" s="47">
        <v>0.33750000000000002</v>
      </c>
      <c r="BS471" s="47">
        <v>10</v>
      </c>
      <c r="BT471" s="47">
        <f t="shared" si="440"/>
        <v>0</v>
      </c>
      <c r="BU471" s="47">
        <f t="shared" si="406"/>
        <v>7.875</v>
      </c>
      <c r="BV471" s="47">
        <f t="shared" si="395"/>
        <v>0.495</v>
      </c>
      <c r="BW471" s="47">
        <f t="shared" si="441"/>
        <v>0.99</v>
      </c>
      <c r="BX471" s="47">
        <f t="shared" si="393"/>
        <v>2.88</v>
      </c>
      <c r="BY471" s="47">
        <f t="shared" si="435"/>
        <v>26.145</v>
      </c>
      <c r="BZ471" s="47">
        <f t="shared" si="398"/>
        <v>6.2099999999999991</v>
      </c>
      <c r="CA471" s="47">
        <f t="shared" si="399"/>
        <v>5.8691206543967285</v>
      </c>
      <c r="CB471" s="47">
        <f t="shared" si="436"/>
        <v>10</v>
      </c>
      <c r="CC471" s="47">
        <f t="shared" si="443"/>
        <v>5.1588805970149261E-2</v>
      </c>
      <c r="CD471" s="47">
        <f t="shared" si="439"/>
        <v>0</v>
      </c>
      <c r="CE471" s="47">
        <v>1.38E-2</v>
      </c>
      <c r="CF471" s="47">
        <f t="shared" si="437"/>
        <v>0</v>
      </c>
      <c r="CG471" s="47">
        <f t="shared" si="401"/>
        <v>4.1317365269461073</v>
      </c>
      <c r="CH471" s="47">
        <f t="shared" si="438"/>
        <v>5.8398014455681757</v>
      </c>
      <c r="CI471" s="47">
        <v>0.67</v>
      </c>
      <c r="CJ471" s="46"/>
      <c r="CK471" s="47">
        <f t="shared" si="444"/>
        <v>1.1326989398663121</v>
      </c>
      <c r="CL471" s="46"/>
      <c r="CM471" s="46">
        <f t="shared" si="445"/>
        <v>0.25171087552584714</v>
      </c>
      <c r="CN471" s="22"/>
    </row>
    <row r="472" spans="1:92">
      <c r="A472" s="42">
        <v>1776</v>
      </c>
      <c r="B472" s="22"/>
      <c r="C472" s="34">
        <v>9.98</v>
      </c>
      <c r="D472" s="34">
        <v>14</v>
      </c>
      <c r="E472" s="34">
        <v>11</v>
      </c>
      <c r="F472" s="34">
        <v>6.02</v>
      </c>
      <c r="G472" s="34">
        <v>5.68</v>
      </c>
      <c r="H472" s="34">
        <v>4.13</v>
      </c>
      <c r="I472" s="34">
        <v>0.78</v>
      </c>
      <c r="J472" s="34">
        <v>0.65</v>
      </c>
      <c r="K472" s="34">
        <v>7.4999999999999997E-2</v>
      </c>
      <c r="L472" s="22"/>
      <c r="M472" s="34">
        <v>8.77</v>
      </c>
      <c r="N472" s="22"/>
      <c r="O472" s="34">
        <v>3.42</v>
      </c>
      <c r="P472" s="22"/>
      <c r="Q472" s="22"/>
      <c r="R472" s="22"/>
      <c r="S472" s="22"/>
      <c r="T472" s="22"/>
      <c r="U472" s="22"/>
      <c r="V472" s="34">
        <v>0.34</v>
      </c>
      <c r="W472" s="22"/>
      <c r="X472" s="34">
        <v>3.25</v>
      </c>
      <c r="Y472" s="34">
        <v>10</v>
      </c>
      <c r="Z472" s="22"/>
      <c r="AA472" s="34">
        <v>0.14000000000000001</v>
      </c>
      <c r="AB472" s="34">
        <v>16.27</v>
      </c>
      <c r="AC472" s="34">
        <v>9.25</v>
      </c>
      <c r="AD472" s="34">
        <v>5.85</v>
      </c>
      <c r="AE472" s="34">
        <v>2.2000000000000002</v>
      </c>
      <c r="AF472" s="34"/>
      <c r="AG472" s="47">
        <f t="shared" si="411"/>
        <v>0.44910000000000005</v>
      </c>
      <c r="AH472" s="47">
        <f t="shared" si="408"/>
        <v>0.27089999999999997</v>
      </c>
      <c r="AI472" s="47">
        <f t="shared" si="409"/>
        <v>0.25559999999999999</v>
      </c>
      <c r="AJ472" s="47">
        <f t="shared" si="414"/>
        <v>0.18585000000000002</v>
      </c>
      <c r="AK472" s="47">
        <f t="shared" si="412"/>
        <v>0.63</v>
      </c>
      <c r="AL472" s="47">
        <f t="shared" si="442"/>
        <v>0.495</v>
      </c>
      <c r="AM472" s="47">
        <f t="shared" si="397"/>
        <v>73.215000000000003</v>
      </c>
      <c r="AN472" s="47">
        <f t="shared" si="397"/>
        <v>41.625</v>
      </c>
      <c r="AO472" s="47">
        <f t="shared" si="397"/>
        <v>26.324999999999999</v>
      </c>
      <c r="AP472" s="47">
        <f t="shared" si="415"/>
        <v>3.5100000000000002</v>
      </c>
      <c r="AQ472" s="47">
        <f t="shared" si="416"/>
        <v>2.9250000000000003</v>
      </c>
      <c r="AR472" s="47">
        <f t="shared" si="417"/>
        <v>0.33749999999999997</v>
      </c>
      <c r="AS472" s="47">
        <f t="shared" si="418"/>
        <v>0</v>
      </c>
      <c r="AT472" s="47">
        <f t="shared" si="419"/>
        <v>0.39464999999999995</v>
      </c>
      <c r="AU472" s="47">
        <f t="shared" si="420"/>
        <v>0</v>
      </c>
      <c r="AV472" s="47">
        <f t="shared" si="421"/>
        <v>15.39</v>
      </c>
      <c r="AW472" s="47">
        <f t="shared" si="422"/>
        <v>0</v>
      </c>
      <c r="AX472" s="47">
        <f t="shared" si="423"/>
        <v>0</v>
      </c>
      <c r="AY472" s="47">
        <f t="shared" si="424"/>
        <v>3.06</v>
      </c>
      <c r="AZ472" s="47">
        <f t="shared" si="425"/>
        <v>0</v>
      </c>
      <c r="BA472" s="47">
        <f t="shared" si="426"/>
        <v>0</v>
      </c>
      <c r="BB472" s="47">
        <f t="shared" si="427"/>
        <v>0</v>
      </c>
      <c r="BC472" s="47">
        <f t="shared" si="428"/>
        <v>1.53</v>
      </c>
      <c r="BD472" s="47">
        <f t="shared" si="429"/>
        <v>0</v>
      </c>
      <c r="BE472" s="47">
        <f t="shared" si="430"/>
        <v>14.625</v>
      </c>
      <c r="BF472" s="47">
        <f t="shared" si="431"/>
        <v>0.45</v>
      </c>
      <c r="BG472" s="47">
        <f t="shared" si="432"/>
        <v>0</v>
      </c>
      <c r="BH472" s="47">
        <f t="shared" si="433"/>
        <v>0.63000000000000012</v>
      </c>
      <c r="BI472" s="47">
        <v>5.8282208588957056</v>
      </c>
      <c r="BJ472" s="47">
        <f t="shared" si="434"/>
        <v>9.9</v>
      </c>
      <c r="BK472" s="22"/>
      <c r="BL472" s="47">
        <f t="shared" si="413"/>
        <v>0.63</v>
      </c>
      <c r="BM472" s="47">
        <f t="shared" si="396"/>
        <v>0.39464999999999995</v>
      </c>
      <c r="BN472" s="47">
        <f t="shared" si="410"/>
        <v>3.5100000000000002</v>
      </c>
      <c r="BO472" s="47">
        <v>5.2</v>
      </c>
      <c r="BP472" s="47">
        <f t="shared" si="392"/>
        <v>3.06</v>
      </c>
      <c r="BQ472" s="47">
        <v>0.14624999999999999</v>
      </c>
      <c r="BR472" s="47">
        <f>AR472</f>
        <v>0.33749999999999997</v>
      </c>
      <c r="BS472" s="47">
        <v>10</v>
      </c>
      <c r="BT472" s="47">
        <f t="shared" si="440"/>
        <v>0</v>
      </c>
      <c r="BU472" s="47">
        <f t="shared" si="406"/>
        <v>15.39</v>
      </c>
      <c r="BV472" s="47">
        <f t="shared" si="395"/>
        <v>0.63000000000000012</v>
      </c>
      <c r="BW472" s="47">
        <f t="shared" si="441"/>
        <v>1.53</v>
      </c>
      <c r="BX472" s="47">
        <v>3</v>
      </c>
      <c r="BY472" s="47">
        <f t="shared" si="435"/>
        <v>26.324999999999999</v>
      </c>
      <c r="BZ472" s="47">
        <f t="shared" si="398"/>
        <v>9.9</v>
      </c>
      <c r="CA472" s="47">
        <f t="shared" si="399"/>
        <v>5.8282208588957056</v>
      </c>
      <c r="CB472" s="47">
        <f t="shared" si="436"/>
        <v>10</v>
      </c>
      <c r="CC472" s="47">
        <f t="shared" si="443"/>
        <v>5.2602985074626865E-2</v>
      </c>
      <c r="CD472" s="47">
        <f t="shared" si="439"/>
        <v>0</v>
      </c>
      <c r="CE472" s="47">
        <f>BE472/1000</f>
        <v>1.4625000000000001E-2</v>
      </c>
      <c r="CF472" s="47">
        <f t="shared" si="437"/>
        <v>0.45</v>
      </c>
      <c r="CG472" s="47">
        <f t="shared" si="401"/>
        <v>4.3787425149700603</v>
      </c>
      <c r="CH472" s="47">
        <f t="shared" si="438"/>
        <v>5.9546055099192738</v>
      </c>
      <c r="CI472" s="47">
        <v>0.68</v>
      </c>
      <c r="CJ472" s="46"/>
      <c r="CK472" s="47">
        <f t="shared" si="444"/>
        <v>1.2340501454267123</v>
      </c>
      <c r="CL472" s="46"/>
      <c r="CM472" s="46">
        <f t="shared" si="445"/>
        <v>0.27423336565038053</v>
      </c>
      <c r="CN472" s="22"/>
    </row>
    <row r="473" spans="1:92">
      <c r="A473" s="42">
        <v>1777</v>
      </c>
      <c r="B473" s="22"/>
      <c r="C473" s="34">
        <v>10.81</v>
      </c>
      <c r="D473" s="34">
        <v>15</v>
      </c>
      <c r="E473" s="34">
        <v>11.5</v>
      </c>
      <c r="F473" s="34">
        <v>6.36</v>
      </c>
      <c r="G473" s="34">
        <v>6.19</v>
      </c>
      <c r="H473" s="34">
        <v>4.13</v>
      </c>
      <c r="I473" s="34">
        <v>0.78</v>
      </c>
      <c r="J473" s="34">
        <v>0.65</v>
      </c>
      <c r="K473" s="22"/>
      <c r="L473" s="22"/>
      <c r="M473" s="34">
        <v>10.83</v>
      </c>
      <c r="N473" s="22"/>
      <c r="O473" s="34">
        <v>3.42</v>
      </c>
      <c r="P473" s="22"/>
      <c r="Q473" s="22"/>
      <c r="R473" s="22"/>
      <c r="S473" s="22"/>
      <c r="T473" s="34">
        <v>3.25</v>
      </c>
      <c r="U473" s="34">
        <v>1.2</v>
      </c>
      <c r="V473" s="34">
        <v>0.34</v>
      </c>
      <c r="W473" s="22"/>
      <c r="X473" s="22"/>
      <c r="Y473" s="22"/>
      <c r="Z473" s="22"/>
      <c r="AA473" s="34">
        <v>0.14000000000000001</v>
      </c>
      <c r="AB473" s="34">
        <v>16.27</v>
      </c>
      <c r="AC473" s="34">
        <v>9.25</v>
      </c>
      <c r="AD473" s="34">
        <v>5.85</v>
      </c>
      <c r="AE473" s="34">
        <v>2.2000000000000002</v>
      </c>
      <c r="AF473" s="34"/>
      <c r="AG473" s="47">
        <f t="shared" si="411"/>
        <v>0.48645000000000005</v>
      </c>
      <c r="AH473" s="47">
        <f t="shared" si="408"/>
        <v>0.28620000000000001</v>
      </c>
      <c r="AI473" s="47">
        <f t="shared" si="409"/>
        <v>0.27855000000000002</v>
      </c>
      <c r="AJ473" s="47">
        <f t="shared" si="414"/>
        <v>0.18585000000000002</v>
      </c>
      <c r="AK473" s="47">
        <f t="shared" si="412"/>
        <v>0.67500000000000004</v>
      </c>
      <c r="AL473" s="47">
        <f t="shared" si="442"/>
        <v>0.51749999999999996</v>
      </c>
      <c r="AM473" s="47">
        <f t="shared" si="397"/>
        <v>73.215000000000003</v>
      </c>
      <c r="AN473" s="47">
        <f t="shared" si="397"/>
        <v>41.625</v>
      </c>
      <c r="AO473" s="47">
        <f t="shared" si="397"/>
        <v>26.324999999999999</v>
      </c>
      <c r="AP473" s="47">
        <f t="shared" si="415"/>
        <v>3.5100000000000002</v>
      </c>
      <c r="AQ473" s="47">
        <f t="shared" si="416"/>
        <v>2.9250000000000003</v>
      </c>
      <c r="AR473" s="47">
        <f t="shared" si="417"/>
        <v>0</v>
      </c>
      <c r="AS473" s="47">
        <f t="shared" si="418"/>
        <v>0</v>
      </c>
      <c r="AT473" s="47">
        <f t="shared" si="419"/>
        <v>0.48735000000000001</v>
      </c>
      <c r="AU473" s="47">
        <f t="shared" si="420"/>
        <v>0</v>
      </c>
      <c r="AV473" s="47">
        <f t="shared" si="421"/>
        <v>15.39</v>
      </c>
      <c r="AW473" s="47">
        <f t="shared" si="422"/>
        <v>0</v>
      </c>
      <c r="AX473" s="47">
        <f t="shared" si="423"/>
        <v>0</v>
      </c>
      <c r="AY473" s="47">
        <f t="shared" si="424"/>
        <v>3.06</v>
      </c>
      <c r="AZ473" s="47">
        <f t="shared" si="425"/>
        <v>0</v>
      </c>
      <c r="BA473" s="47">
        <f t="shared" si="426"/>
        <v>0.14624999999999999</v>
      </c>
      <c r="BB473" s="47">
        <f t="shared" si="427"/>
        <v>5.3999999999999995</v>
      </c>
      <c r="BC473" s="47">
        <f t="shared" si="428"/>
        <v>1.53</v>
      </c>
      <c r="BD473" s="47">
        <f t="shared" si="429"/>
        <v>0</v>
      </c>
      <c r="BE473" s="47">
        <f t="shared" si="430"/>
        <v>0</v>
      </c>
      <c r="BF473" s="47">
        <f t="shared" si="431"/>
        <v>0</v>
      </c>
      <c r="BG473" s="47">
        <f t="shared" si="432"/>
        <v>0</v>
      </c>
      <c r="BH473" s="47">
        <f t="shared" si="433"/>
        <v>0.63000000000000012</v>
      </c>
      <c r="BI473" s="47">
        <v>5.3987730061349701</v>
      </c>
      <c r="BJ473" s="47">
        <f t="shared" si="434"/>
        <v>9.9</v>
      </c>
      <c r="BK473" s="22"/>
      <c r="BL473" s="47">
        <f t="shared" si="413"/>
        <v>0.67500000000000004</v>
      </c>
      <c r="BM473" s="47">
        <f t="shared" si="396"/>
        <v>0.48735000000000001</v>
      </c>
      <c r="BN473" s="47">
        <f t="shared" si="410"/>
        <v>3.5100000000000002</v>
      </c>
      <c r="BO473" s="47">
        <f>BB473</f>
        <v>5.3999999999999995</v>
      </c>
      <c r="BP473" s="47">
        <f t="shared" si="392"/>
        <v>3.06</v>
      </c>
      <c r="BQ473" s="47">
        <f>BA473</f>
        <v>0.14624999999999999</v>
      </c>
      <c r="BR473" s="47">
        <v>0.33750000000000002</v>
      </c>
      <c r="BS473" s="47">
        <v>10</v>
      </c>
      <c r="BT473" s="47">
        <f t="shared" si="440"/>
        <v>0</v>
      </c>
      <c r="BU473" s="47">
        <f t="shared" si="406"/>
        <v>15.39</v>
      </c>
      <c r="BV473" s="47">
        <f t="shared" si="395"/>
        <v>0.63000000000000012</v>
      </c>
      <c r="BW473" s="47">
        <f t="shared" si="441"/>
        <v>1.53</v>
      </c>
      <c r="BX473" s="47">
        <v>3</v>
      </c>
      <c r="BY473" s="47">
        <f t="shared" si="435"/>
        <v>26.324999999999999</v>
      </c>
      <c r="BZ473" s="47">
        <f t="shared" si="398"/>
        <v>9.9</v>
      </c>
      <c r="CA473" s="47">
        <f t="shared" si="399"/>
        <v>5.3987730061349701</v>
      </c>
      <c r="CB473" s="47">
        <f t="shared" si="436"/>
        <v>10</v>
      </c>
      <c r="CC473" s="47">
        <f t="shared" si="443"/>
        <v>5.3617164179104483E-2</v>
      </c>
      <c r="CD473" s="47">
        <f t="shared" si="439"/>
        <v>0</v>
      </c>
      <c r="CE473" s="47">
        <v>1.6E-2</v>
      </c>
      <c r="CF473" s="47">
        <f t="shared" si="437"/>
        <v>0</v>
      </c>
      <c r="CG473" s="47">
        <f t="shared" si="401"/>
        <v>4.7904191616766472</v>
      </c>
      <c r="CH473" s="47">
        <f t="shared" si="438"/>
        <v>6.0694095742703746</v>
      </c>
      <c r="CI473" s="47">
        <v>0.68</v>
      </c>
      <c r="CJ473" s="46"/>
      <c r="CK473" s="47">
        <f t="shared" si="444"/>
        <v>1.2701847881862602</v>
      </c>
      <c r="CL473" s="46"/>
      <c r="CM473" s="46">
        <f t="shared" si="445"/>
        <v>0.28226328626361341</v>
      </c>
      <c r="CN473" s="22"/>
    </row>
    <row r="474" spans="1:92">
      <c r="A474" s="42">
        <v>1778</v>
      </c>
      <c r="B474" s="22"/>
      <c r="C474" s="34">
        <v>12.9</v>
      </c>
      <c r="D474" s="34">
        <v>17.5</v>
      </c>
      <c r="E474" s="34">
        <v>13</v>
      </c>
      <c r="F474" s="34">
        <v>7.05</v>
      </c>
      <c r="G474" s="34">
        <v>6.88</v>
      </c>
      <c r="H474" s="34">
        <v>4.58</v>
      </c>
      <c r="I474" s="34">
        <v>0.78</v>
      </c>
      <c r="J474" s="34">
        <v>0.65</v>
      </c>
      <c r="K474" s="22"/>
      <c r="L474" s="22"/>
      <c r="M474" s="34">
        <v>11.52</v>
      </c>
      <c r="N474" s="22"/>
      <c r="O474" s="34">
        <v>3.42</v>
      </c>
      <c r="P474" s="22"/>
      <c r="Q474" s="22"/>
      <c r="R474" s="22"/>
      <c r="S474" s="22"/>
      <c r="T474" s="22"/>
      <c r="U474" s="22"/>
      <c r="V474" s="34">
        <v>0.34</v>
      </c>
      <c r="W474" s="22"/>
      <c r="X474" s="22"/>
      <c r="Y474" s="22"/>
      <c r="Z474" s="22"/>
      <c r="AA474" s="34">
        <v>0.14000000000000001</v>
      </c>
      <c r="AB474" s="34">
        <v>16.27</v>
      </c>
      <c r="AC474" s="34">
        <v>9.25</v>
      </c>
      <c r="AD474" s="34">
        <v>5.85</v>
      </c>
      <c r="AE474" s="34">
        <v>2.2000000000000002</v>
      </c>
      <c r="AF474" s="34"/>
      <c r="AG474" s="47">
        <f t="shared" si="411"/>
        <v>0.58050000000000002</v>
      </c>
      <c r="AH474" s="47">
        <f t="shared" si="408"/>
        <v>0.31724999999999998</v>
      </c>
      <c r="AI474" s="47">
        <f t="shared" si="409"/>
        <v>0.30959999999999999</v>
      </c>
      <c r="AJ474" s="47">
        <f t="shared" si="414"/>
        <v>0.20610000000000001</v>
      </c>
      <c r="AK474" s="47">
        <f t="shared" si="412"/>
        <v>0.78749999999999998</v>
      </c>
      <c r="AL474" s="47">
        <f t="shared" si="442"/>
        <v>0.58499999999999996</v>
      </c>
      <c r="AM474" s="47">
        <f t="shared" si="397"/>
        <v>73.215000000000003</v>
      </c>
      <c r="AN474" s="47">
        <f t="shared" si="397"/>
        <v>41.625</v>
      </c>
      <c r="AO474" s="47">
        <f t="shared" si="397"/>
        <v>26.324999999999999</v>
      </c>
      <c r="AP474" s="47">
        <f t="shared" si="415"/>
        <v>3.5100000000000002</v>
      </c>
      <c r="AQ474" s="47">
        <f t="shared" si="416"/>
        <v>2.9250000000000003</v>
      </c>
      <c r="AR474" s="47">
        <f t="shared" si="417"/>
        <v>0</v>
      </c>
      <c r="AS474" s="47">
        <f t="shared" si="418"/>
        <v>0</v>
      </c>
      <c r="AT474" s="47">
        <f t="shared" si="419"/>
        <v>0.51839999999999997</v>
      </c>
      <c r="AU474" s="47">
        <f t="shared" si="420"/>
        <v>0</v>
      </c>
      <c r="AV474" s="47">
        <f t="shared" si="421"/>
        <v>15.39</v>
      </c>
      <c r="AW474" s="47">
        <f t="shared" si="422"/>
        <v>0</v>
      </c>
      <c r="AX474" s="47">
        <f t="shared" si="423"/>
        <v>0</v>
      </c>
      <c r="AY474" s="47">
        <f t="shared" si="424"/>
        <v>3.06</v>
      </c>
      <c r="AZ474" s="47">
        <f t="shared" si="425"/>
        <v>0</v>
      </c>
      <c r="BA474" s="47">
        <f t="shared" si="426"/>
        <v>0</v>
      </c>
      <c r="BB474" s="47">
        <f t="shared" si="427"/>
        <v>0</v>
      </c>
      <c r="BC474" s="47">
        <f t="shared" si="428"/>
        <v>1.53</v>
      </c>
      <c r="BD474" s="47">
        <f t="shared" si="429"/>
        <v>0</v>
      </c>
      <c r="BE474" s="47">
        <f t="shared" si="430"/>
        <v>0</v>
      </c>
      <c r="BF474" s="47">
        <f t="shared" si="431"/>
        <v>0</v>
      </c>
      <c r="BG474" s="47">
        <f t="shared" si="432"/>
        <v>0</v>
      </c>
      <c r="BH474" s="47">
        <f t="shared" si="433"/>
        <v>0.63000000000000012</v>
      </c>
      <c r="BI474" s="47">
        <v>5.6441717791411037</v>
      </c>
      <c r="BJ474" s="47">
        <f t="shared" si="434"/>
        <v>9.9</v>
      </c>
      <c r="BK474" s="22"/>
      <c r="BL474" s="47">
        <f t="shared" si="413"/>
        <v>0.78749999999999998</v>
      </c>
      <c r="BM474" s="47">
        <f t="shared" si="396"/>
        <v>0.51839999999999997</v>
      </c>
      <c r="BN474" s="47">
        <f t="shared" si="410"/>
        <v>3.5100000000000002</v>
      </c>
      <c r="BO474" s="47">
        <v>5.3</v>
      </c>
      <c r="BP474" s="47">
        <f t="shared" si="392"/>
        <v>3.06</v>
      </c>
      <c r="BQ474" s="47">
        <v>0.13</v>
      </c>
      <c r="BR474" s="47">
        <v>0.33750000000000002</v>
      </c>
      <c r="BS474" s="47">
        <v>10</v>
      </c>
      <c r="BT474" s="47">
        <f t="shared" si="440"/>
        <v>0</v>
      </c>
      <c r="BU474" s="47">
        <f t="shared" si="406"/>
        <v>15.39</v>
      </c>
      <c r="BV474" s="47">
        <f t="shared" si="395"/>
        <v>0.63000000000000012</v>
      </c>
      <c r="BW474" s="47">
        <f t="shared" si="441"/>
        <v>1.53</v>
      </c>
      <c r="BX474" s="47">
        <v>3</v>
      </c>
      <c r="BY474" s="47">
        <f t="shared" si="435"/>
        <v>26.324999999999999</v>
      </c>
      <c r="BZ474" s="47">
        <f t="shared" si="398"/>
        <v>9.9</v>
      </c>
      <c r="CA474" s="47">
        <f t="shared" si="399"/>
        <v>5.6441717791411037</v>
      </c>
      <c r="CB474" s="47">
        <f t="shared" si="436"/>
        <v>10</v>
      </c>
      <c r="CC474" s="47">
        <f t="shared" si="443"/>
        <v>5.4631343283582094E-2</v>
      </c>
      <c r="CD474" s="47">
        <f t="shared" si="439"/>
        <v>0</v>
      </c>
      <c r="CE474" s="47">
        <v>1.6E-2</v>
      </c>
      <c r="CF474" s="47">
        <f t="shared" si="437"/>
        <v>0</v>
      </c>
      <c r="CG474" s="47">
        <f t="shared" si="401"/>
        <v>4.7904191616766472</v>
      </c>
      <c r="CH474" s="47">
        <f t="shared" si="438"/>
        <v>6.1842136386214737</v>
      </c>
      <c r="CI474" s="47">
        <v>0.68</v>
      </c>
      <c r="CJ474" s="46"/>
      <c r="CK474" s="47">
        <f t="shared" si="444"/>
        <v>1.3216735810714448</v>
      </c>
      <c r="CL474" s="46"/>
      <c r="CM474" s="46">
        <f t="shared" si="445"/>
        <v>0.29370524023809885</v>
      </c>
      <c r="CN474" s="22"/>
    </row>
    <row r="475" spans="1:92">
      <c r="A475" s="42">
        <v>1779</v>
      </c>
      <c r="B475" s="22"/>
      <c r="C475" s="34">
        <v>13.42</v>
      </c>
      <c r="D475" s="34">
        <v>18</v>
      </c>
      <c r="E475" s="34">
        <v>14</v>
      </c>
      <c r="F475" s="34">
        <v>7.91</v>
      </c>
      <c r="G475" s="34">
        <v>7.22</v>
      </c>
      <c r="H475" s="34">
        <v>4.58</v>
      </c>
      <c r="I475" s="34">
        <v>0.78</v>
      </c>
      <c r="J475" s="34">
        <v>0.65</v>
      </c>
      <c r="K475" s="22"/>
      <c r="L475" s="22"/>
      <c r="M475" s="34">
        <v>11</v>
      </c>
      <c r="N475" s="22"/>
      <c r="O475" s="34">
        <v>3.42</v>
      </c>
      <c r="P475" s="22"/>
      <c r="Q475" s="22"/>
      <c r="R475" s="22"/>
      <c r="S475" s="22"/>
      <c r="T475" s="22"/>
      <c r="U475" s="22"/>
      <c r="V475" s="34">
        <v>0.34</v>
      </c>
      <c r="W475" s="22"/>
      <c r="X475" s="34">
        <v>3.9</v>
      </c>
      <c r="Y475" s="34">
        <v>10</v>
      </c>
      <c r="Z475" s="22"/>
      <c r="AA475" s="34">
        <v>0.14000000000000001</v>
      </c>
      <c r="AB475" s="34">
        <v>16.27</v>
      </c>
      <c r="AC475" s="34">
        <v>9.25</v>
      </c>
      <c r="AD475" s="34">
        <v>5.85</v>
      </c>
      <c r="AE475" s="34">
        <v>2.2000000000000002</v>
      </c>
      <c r="AF475" s="34"/>
      <c r="AG475" s="47">
        <f t="shared" si="411"/>
        <v>0.60389999999999999</v>
      </c>
      <c r="AH475" s="47">
        <f t="shared" si="408"/>
        <v>0.35594999999999999</v>
      </c>
      <c r="AI475" s="47">
        <f t="shared" si="409"/>
        <v>0.32490000000000002</v>
      </c>
      <c r="AJ475" s="47">
        <f t="shared" si="414"/>
        <v>0.20610000000000001</v>
      </c>
      <c r="AK475" s="47">
        <f t="shared" si="412"/>
        <v>0.81</v>
      </c>
      <c r="AL475" s="47">
        <f t="shared" si="442"/>
        <v>0.63</v>
      </c>
      <c r="AM475" s="47">
        <f t="shared" si="397"/>
        <v>73.215000000000003</v>
      </c>
      <c r="AN475" s="47">
        <f t="shared" si="397"/>
        <v>41.625</v>
      </c>
      <c r="AO475" s="47">
        <f t="shared" si="397"/>
        <v>26.324999999999999</v>
      </c>
      <c r="AP475" s="47">
        <f t="shared" si="415"/>
        <v>3.5100000000000002</v>
      </c>
      <c r="AQ475" s="47">
        <f t="shared" si="416"/>
        <v>2.9250000000000003</v>
      </c>
      <c r="AR475" s="47">
        <f t="shared" si="417"/>
        <v>0</v>
      </c>
      <c r="AS475" s="47">
        <f t="shared" si="418"/>
        <v>0</v>
      </c>
      <c r="AT475" s="47">
        <f t="shared" si="419"/>
        <v>0.495</v>
      </c>
      <c r="AU475" s="47">
        <f t="shared" si="420"/>
        <v>0</v>
      </c>
      <c r="AV475" s="47">
        <f t="shared" si="421"/>
        <v>15.39</v>
      </c>
      <c r="AW475" s="47">
        <f t="shared" si="422"/>
        <v>0</v>
      </c>
      <c r="AX475" s="47">
        <f t="shared" si="423"/>
        <v>0</v>
      </c>
      <c r="AY475" s="47">
        <f t="shared" si="424"/>
        <v>3.06</v>
      </c>
      <c r="AZ475" s="47">
        <f t="shared" si="425"/>
        <v>0</v>
      </c>
      <c r="BA475" s="47">
        <f t="shared" si="426"/>
        <v>0</v>
      </c>
      <c r="BB475" s="47">
        <f t="shared" si="427"/>
        <v>0</v>
      </c>
      <c r="BC475" s="47">
        <f t="shared" si="428"/>
        <v>1.53</v>
      </c>
      <c r="BD475" s="47">
        <f t="shared" si="429"/>
        <v>0</v>
      </c>
      <c r="BE475" s="47">
        <f t="shared" si="430"/>
        <v>17.55</v>
      </c>
      <c r="BF475" s="47">
        <f t="shared" si="431"/>
        <v>0.45</v>
      </c>
      <c r="BG475" s="47">
        <f t="shared" si="432"/>
        <v>0</v>
      </c>
      <c r="BH475" s="47">
        <f t="shared" si="433"/>
        <v>0.63000000000000012</v>
      </c>
      <c r="BI475" s="47">
        <v>5.6441717791411037</v>
      </c>
      <c r="BJ475" s="47">
        <f t="shared" si="434"/>
        <v>9.9</v>
      </c>
      <c r="BK475" s="22"/>
      <c r="BL475" s="47">
        <f t="shared" si="413"/>
        <v>0.81</v>
      </c>
      <c r="BM475" s="47">
        <f t="shared" si="396"/>
        <v>0.495</v>
      </c>
      <c r="BN475" s="47">
        <f t="shared" si="410"/>
        <v>3.5100000000000002</v>
      </c>
      <c r="BO475" s="47">
        <v>5.3</v>
      </c>
      <c r="BP475" s="47">
        <f t="shared" ref="BP475:BP538" si="446">AY475</f>
        <v>3.06</v>
      </c>
      <c r="BQ475" s="47">
        <v>0.13</v>
      </c>
      <c r="BR475" s="47">
        <v>0.33750000000000002</v>
      </c>
      <c r="BS475" s="47">
        <v>10</v>
      </c>
      <c r="BT475" s="47">
        <f t="shared" si="440"/>
        <v>0</v>
      </c>
      <c r="BU475" s="47">
        <f t="shared" si="406"/>
        <v>15.39</v>
      </c>
      <c r="BV475" s="47">
        <f t="shared" si="395"/>
        <v>0.63000000000000012</v>
      </c>
      <c r="BW475" s="47">
        <f t="shared" si="441"/>
        <v>1.53</v>
      </c>
      <c r="BX475" s="47">
        <v>3</v>
      </c>
      <c r="BY475" s="47">
        <f t="shared" si="435"/>
        <v>26.324999999999999</v>
      </c>
      <c r="BZ475" s="47">
        <f t="shared" si="398"/>
        <v>9.9</v>
      </c>
      <c r="CA475" s="47">
        <f t="shared" si="399"/>
        <v>5.6441717791411037</v>
      </c>
      <c r="CB475" s="47">
        <f t="shared" si="436"/>
        <v>10</v>
      </c>
      <c r="CC475" s="47">
        <f t="shared" si="443"/>
        <v>5.5645522388059705E-2</v>
      </c>
      <c r="CD475" s="47">
        <f t="shared" si="439"/>
        <v>0</v>
      </c>
      <c r="CE475" s="47">
        <f>BE475/1000</f>
        <v>1.755E-2</v>
      </c>
      <c r="CF475" s="47">
        <f t="shared" si="437"/>
        <v>0.45</v>
      </c>
      <c r="CG475" s="47">
        <f t="shared" si="401"/>
        <v>5.2544910179640727</v>
      </c>
      <c r="CH475" s="47">
        <f t="shared" si="438"/>
        <v>6.2990177029725727</v>
      </c>
      <c r="CI475" s="47">
        <v>0.68</v>
      </c>
      <c r="CJ475" s="46"/>
      <c r="CK475" s="47">
        <f t="shared" si="444"/>
        <v>1.3342032863005431</v>
      </c>
      <c r="CL475" s="46"/>
      <c r="CM475" s="46">
        <f t="shared" si="445"/>
        <v>0.29648961917789846</v>
      </c>
      <c r="CN475" s="22"/>
    </row>
    <row r="476" spans="1:92">
      <c r="A476" s="42">
        <v>1780</v>
      </c>
      <c r="B476" s="22"/>
      <c r="C476" s="34">
        <v>11.35</v>
      </c>
      <c r="D476" s="34">
        <v>16.5</v>
      </c>
      <c r="E476" s="34">
        <v>12</v>
      </c>
      <c r="F476" s="34">
        <v>6.88</v>
      </c>
      <c r="G476" s="34">
        <v>6.02</v>
      </c>
      <c r="H476" s="34">
        <v>4.28</v>
      </c>
      <c r="I476" s="34">
        <v>0.78</v>
      </c>
      <c r="J476" s="34">
        <v>0.65</v>
      </c>
      <c r="K476" s="22"/>
      <c r="L476" s="22"/>
      <c r="M476" s="34">
        <v>10.66</v>
      </c>
      <c r="N476" s="22"/>
      <c r="O476" s="34">
        <v>3.42</v>
      </c>
      <c r="P476" s="22"/>
      <c r="Q476" s="22"/>
      <c r="R476" s="22"/>
      <c r="S476" s="22"/>
      <c r="T476" s="22"/>
      <c r="U476" s="22"/>
      <c r="V476" s="34">
        <v>0.34</v>
      </c>
      <c r="W476" s="22"/>
      <c r="X476" s="22"/>
      <c r="Y476" s="22"/>
      <c r="Z476" s="22"/>
      <c r="AA476" s="34">
        <v>0.14000000000000001</v>
      </c>
      <c r="AB476" s="34">
        <v>16.27</v>
      </c>
      <c r="AC476" s="34">
        <v>9.25</v>
      </c>
      <c r="AD476" s="34">
        <v>5.85</v>
      </c>
      <c r="AE476" s="34">
        <v>2.2000000000000002</v>
      </c>
      <c r="AF476" s="34"/>
      <c r="AG476" s="47">
        <f t="shared" si="411"/>
        <v>0.51074999999999993</v>
      </c>
      <c r="AH476" s="47">
        <f t="shared" si="408"/>
        <v>0.30959999999999999</v>
      </c>
      <c r="AI476" s="47">
        <f t="shared" si="409"/>
        <v>0.27089999999999997</v>
      </c>
      <c r="AJ476" s="47">
        <f t="shared" si="414"/>
        <v>0.19260000000000002</v>
      </c>
      <c r="AK476" s="47">
        <f t="shared" si="412"/>
        <v>0.74250000000000005</v>
      </c>
      <c r="AL476" s="47">
        <f t="shared" si="442"/>
        <v>0.54</v>
      </c>
      <c r="AM476" s="47">
        <f t="shared" si="397"/>
        <v>73.215000000000003</v>
      </c>
      <c r="AN476" s="47">
        <f t="shared" si="397"/>
        <v>41.625</v>
      </c>
      <c r="AO476" s="47">
        <f t="shared" si="397"/>
        <v>26.324999999999999</v>
      </c>
      <c r="AP476" s="47">
        <f t="shared" si="415"/>
        <v>3.5100000000000002</v>
      </c>
      <c r="AQ476" s="47">
        <f t="shared" si="416"/>
        <v>2.9250000000000003</v>
      </c>
      <c r="AR476" s="47">
        <f t="shared" si="417"/>
        <v>0</v>
      </c>
      <c r="AS476" s="47">
        <f t="shared" si="418"/>
        <v>0</v>
      </c>
      <c r="AT476" s="47">
        <f t="shared" si="419"/>
        <v>0.47970000000000002</v>
      </c>
      <c r="AU476" s="47">
        <f t="shared" si="420"/>
        <v>0</v>
      </c>
      <c r="AV476" s="47">
        <f t="shared" si="421"/>
        <v>15.39</v>
      </c>
      <c r="AW476" s="47">
        <f t="shared" si="422"/>
        <v>0</v>
      </c>
      <c r="AX476" s="47">
        <f t="shared" si="423"/>
        <v>0</v>
      </c>
      <c r="AY476" s="47">
        <f t="shared" si="424"/>
        <v>3.06</v>
      </c>
      <c r="AZ476" s="47">
        <f t="shared" si="425"/>
        <v>0</v>
      </c>
      <c r="BA476" s="47">
        <f t="shared" si="426"/>
        <v>0</v>
      </c>
      <c r="BB476" s="47">
        <f t="shared" si="427"/>
        <v>0</v>
      </c>
      <c r="BC476" s="47">
        <f t="shared" si="428"/>
        <v>1.53</v>
      </c>
      <c r="BD476" s="47">
        <f t="shared" si="429"/>
        <v>0</v>
      </c>
      <c r="BE476" s="47">
        <f t="shared" si="430"/>
        <v>0</v>
      </c>
      <c r="BF476" s="47">
        <f t="shared" si="431"/>
        <v>0</v>
      </c>
      <c r="BG476" s="47">
        <f t="shared" si="432"/>
        <v>0</v>
      </c>
      <c r="BH476" s="47">
        <f t="shared" si="433"/>
        <v>0.63000000000000012</v>
      </c>
      <c r="BI476" s="47">
        <v>5.7464212678936608</v>
      </c>
      <c r="BJ476" s="47">
        <f t="shared" si="434"/>
        <v>9.9</v>
      </c>
      <c r="BK476" s="22"/>
      <c r="BL476" s="47">
        <f t="shared" si="413"/>
        <v>0.74250000000000005</v>
      </c>
      <c r="BM476" s="47">
        <f t="shared" si="396"/>
        <v>0.47970000000000002</v>
      </c>
      <c r="BN476" s="47">
        <f t="shared" si="410"/>
        <v>3.5100000000000002</v>
      </c>
      <c r="BO476" s="47">
        <v>5.3</v>
      </c>
      <c r="BP476" s="47">
        <f t="shared" si="446"/>
        <v>3.06</v>
      </c>
      <c r="BQ476" s="47">
        <v>0.13</v>
      </c>
      <c r="BR476" s="47">
        <v>0.33750000000000002</v>
      </c>
      <c r="BS476" s="47">
        <v>10</v>
      </c>
      <c r="BT476" s="47">
        <f t="shared" si="440"/>
        <v>0</v>
      </c>
      <c r="BU476" s="47">
        <f t="shared" si="406"/>
        <v>15.39</v>
      </c>
      <c r="BV476" s="47">
        <f t="shared" si="395"/>
        <v>0.63000000000000012</v>
      </c>
      <c r="BW476" s="47">
        <f t="shared" si="441"/>
        <v>1.53</v>
      </c>
      <c r="BX476" s="47">
        <v>3</v>
      </c>
      <c r="BY476" s="47">
        <f t="shared" si="435"/>
        <v>26.324999999999999</v>
      </c>
      <c r="BZ476" s="47">
        <f t="shared" si="398"/>
        <v>9.9</v>
      </c>
      <c r="CA476" s="47">
        <f t="shared" si="399"/>
        <v>5.7464212678936608</v>
      </c>
      <c r="CB476" s="47">
        <f t="shared" si="436"/>
        <v>10</v>
      </c>
      <c r="CC476" s="47">
        <f t="shared" si="443"/>
        <v>5.6659701492537323E-2</v>
      </c>
      <c r="CD476" s="47">
        <f t="shared" si="439"/>
        <v>0</v>
      </c>
      <c r="CE476" s="47">
        <v>1.4999999999999999E-2</v>
      </c>
      <c r="CF476" s="47">
        <f t="shared" si="437"/>
        <v>0</v>
      </c>
      <c r="CG476" s="47">
        <f t="shared" si="401"/>
        <v>4.4910179640718564</v>
      </c>
      <c r="CH476" s="47">
        <f t="shared" si="438"/>
        <v>6.4138217673236726</v>
      </c>
      <c r="CI476" s="47">
        <v>0.68</v>
      </c>
      <c r="CJ476" s="46"/>
      <c r="CK476" s="47">
        <f t="shared" si="444"/>
        <v>1.2941161184842815</v>
      </c>
      <c r="CL476" s="46"/>
      <c r="CM476" s="46">
        <f t="shared" si="445"/>
        <v>0.28758135966317366</v>
      </c>
      <c r="CN476" s="22"/>
    </row>
    <row r="477" spans="1:92">
      <c r="A477" s="42">
        <v>1781</v>
      </c>
      <c r="B477" s="22"/>
      <c r="C477" s="34">
        <v>11.7</v>
      </c>
      <c r="D477" s="34">
        <v>16.5</v>
      </c>
      <c r="E477" s="34">
        <v>12</v>
      </c>
      <c r="F477" s="34">
        <v>7.22</v>
      </c>
      <c r="G477" s="34">
        <v>6.71</v>
      </c>
      <c r="H477" s="34">
        <v>4.58</v>
      </c>
      <c r="I477" s="34">
        <v>0.78</v>
      </c>
      <c r="J477" s="34">
        <v>0.65</v>
      </c>
      <c r="K477" s="22"/>
      <c r="L477" s="22"/>
      <c r="M477" s="34">
        <v>11.18</v>
      </c>
      <c r="N477" s="22"/>
      <c r="O477" s="34">
        <v>3.42</v>
      </c>
      <c r="P477" s="22"/>
      <c r="Q477" s="22"/>
      <c r="R477" s="22"/>
      <c r="S477" s="22"/>
      <c r="T477" s="22"/>
      <c r="U477" s="22"/>
      <c r="V477" s="34">
        <v>0.34</v>
      </c>
      <c r="W477" s="22"/>
      <c r="X477" s="34">
        <v>3.25</v>
      </c>
      <c r="Y477" s="34">
        <v>10</v>
      </c>
      <c r="Z477" s="22"/>
      <c r="AA477" s="34">
        <v>0.14000000000000001</v>
      </c>
      <c r="AB477" s="34">
        <v>16.27</v>
      </c>
      <c r="AC477" s="34">
        <v>9.25</v>
      </c>
      <c r="AD477" s="34">
        <v>5.85</v>
      </c>
      <c r="AE477" s="34">
        <v>2.2000000000000002</v>
      </c>
      <c r="AF477" s="34"/>
      <c r="AG477" s="47">
        <f t="shared" si="411"/>
        <v>0.52649999999999997</v>
      </c>
      <c r="AH477" s="47">
        <f t="shared" si="408"/>
        <v>0.32490000000000002</v>
      </c>
      <c r="AI477" s="47">
        <f t="shared" si="409"/>
        <v>0.30195</v>
      </c>
      <c r="AJ477" s="47">
        <f t="shared" si="414"/>
        <v>0.20610000000000001</v>
      </c>
      <c r="AK477" s="47">
        <f t="shared" si="412"/>
        <v>0.74250000000000005</v>
      </c>
      <c r="AL477" s="47">
        <f t="shared" si="442"/>
        <v>0.54</v>
      </c>
      <c r="AM477" s="47">
        <f t="shared" si="397"/>
        <v>73.215000000000003</v>
      </c>
      <c r="AN477" s="47">
        <f t="shared" si="397"/>
        <v>41.625</v>
      </c>
      <c r="AO477" s="47">
        <f t="shared" si="397"/>
        <v>26.324999999999999</v>
      </c>
      <c r="AP477" s="47">
        <f t="shared" si="415"/>
        <v>3.5100000000000002</v>
      </c>
      <c r="AQ477" s="47">
        <f t="shared" si="416"/>
        <v>2.9250000000000003</v>
      </c>
      <c r="AR477" s="47">
        <f t="shared" si="417"/>
        <v>0</v>
      </c>
      <c r="AS477" s="47">
        <f t="shared" si="418"/>
        <v>0</v>
      </c>
      <c r="AT477" s="47">
        <f t="shared" si="419"/>
        <v>0.50309999999999999</v>
      </c>
      <c r="AU477" s="47">
        <f t="shared" si="420"/>
        <v>0</v>
      </c>
      <c r="AV477" s="47">
        <f t="shared" si="421"/>
        <v>15.39</v>
      </c>
      <c r="AW477" s="47">
        <f t="shared" si="422"/>
        <v>0</v>
      </c>
      <c r="AX477" s="47">
        <f t="shared" si="423"/>
        <v>0</v>
      </c>
      <c r="AY477" s="47">
        <f t="shared" si="424"/>
        <v>3.06</v>
      </c>
      <c r="AZ477" s="47">
        <f t="shared" si="425"/>
        <v>0</v>
      </c>
      <c r="BA477" s="47">
        <f t="shared" si="426"/>
        <v>0</v>
      </c>
      <c r="BB477" s="47">
        <f t="shared" si="427"/>
        <v>0</v>
      </c>
      <c r="BC477" s="47">
        <f t="shared" si="428"/>
        <v>1.53</v>
      </c>
      <c r="BD477" s="47">
        <f t="shared" si="429"/>
        <v>0</v>
      </c>
      <c r="BE477" s="47">
        <f t="shared" si="430"/>
        <v>14.625</v>
      </c>
      <c r="BF477" s="47">
        <f t="shared" si="431"/>
        <v>0.45</v>
      </c>
      <c r="BG477" s="47">
        <f t="shared" si="432"/>
        <v>0</v>
      </c>
      <c r="BH477" s="47">
        <f t="shared" si="433"/>
        <v>0.63000000000000012</v>
      </c>
      <c r="BI477" s="47">
        <v>5.5214723926380369</v>
      </c>
      <c r="BJ477" s="47">
        <f t="shared" si="434"/>
        <v>9.9</v>
      </c>
      <c r="BK477" s="22"/>
      <c r="BL477" s="47">
        <f t="shared" si="413"/>
        <v>0.74250000000000005</v>
      </c>
      <c r="BM477" s="47">
        <f t="shared" si="396"/>
        <v>0.50309999999999999</v>
      </c>
      <c r="BN477" s="47">
        <f t="shared" si="410"/>
        <v>3.5100000000000002</v>
      </c>
      <c r="BO477" s="47">
        <v>5.3</v>
      </c>
      <c r="BP477" s="47">
        <f t="shared" si="446"/>
        <v>3.06</v>
      </c>
      <c r="BQ477" s="47">
        <v>0.13</v>
      </c>
      <c r="BR477" s="47">
        <v>0.33750000000000002</v>
      </c>
      <c r="BS477" s="47">
        <v>10</v>
      </c>
      <c r="BT477" s="47">
        <f t="shared" si="440"/>
        <v>0</v>
      </c>
      <c r="BU477" s="47">
        <f t="shared" si="406"/>
        <v>15.39</v>
      </c>
      <c r="BV477" s="47">
        <f t="shared" si="395"/>
        <v>0.63000000000000012</v>
      </c>
      <c r="BW477" s="47">
        <f t="shared" si="441"/>
        <v>1.53</v>
      </c>
      <c r="BX477" s="47">
        <v>3</v>
      </c>
      <c r="BY477" s="47">
        <f t="shared" si="435"/>
        <v>26.324999999999999</v>
      </c>
      <c r="BZ477" s="47">
        <f t="shared" si="398"/>
        <v>9.9</v>
      </c>
      <c r="CA477" s="47">
        <f t="shared" si="399"/>
        <v>5.5214723926380369</v>
      </c>
      <c r="CB477" s="47">
        <f t="shared" si="436"/>
        <v>10</v>
      </c>
      <c r="CC477" s="47">
        <f t="shared" si="443"/>
        <v>5.7673880597014934E-2</v>
      </c>
      <c r="CD477" s="47">
        <f t="shared" si="439"/>
        <v>0</v>
      </c>
      <c r="CE477" s="47">
        <f t="shared" si="439"/>
        <v>1.4625000000000001E-2</v>
      </c>
      <c r="CF477" s="47">
        <f t="shared" si="437"/>
        <v>0.45</v>
      </c>
      <c r="CG477" s="47">
        <f t="shared" si="401"/>
        <v>4.3787425149700603</v>
      </c>
      <c r="CH477" s="47">
        <f t="shared" si="438"/>
        <v>6.5286258316747725</v>
      </c>
      <c r="CI477" s="47">
        <v>0.68</v>
      </c>
      <c r="CJ477" s="46"/>
      <c r="CK477" s="47">
        <f t="shared" si="444"/>
        <v>1.294286173649583</v>
      </c>
      <c r="CL477" s="46"/>
      <c r="CM477" s="46">
        <f t="shared" si="445"/>
        <v>0.28761914969990732</v>
      </c>
      <c r="CN477" s="22"/>
    </row>
    <row r="478" spans="1:92">
      <c r="A478" s="42">
        <v>1782</v>
      </c>
      <c r="B478" s="22"/>
      <c r="C478" s="34">
        <v>11.87</v>
      </c>
      <c r="D478" s="34">
        <v>16.5</v>
      </c>
      <c r="E478" s="34">
        <v>12</v>
      </c>
      <c r="F478" s="34">
        <v>7.4</v>
      </c>
      <c r="G478" s="34">
        <v>6.88</v>
      </c>
      <c r="H478" s="34">
        <v>4.72</v>
      </c>
      <c r="I478" s="34">
        <v>0.78</v>
      </c>
      <c r="J478" s="34">
        <v>0.65</v>
      </c>
      <c r="K478" s="22"/>
      <c r="L478" s="22"/>
      <c r="M478" s="34">
        <v>11.35</v>
      </c>
      <c r="N478" s="22"/>
      <c r="O478" s="34">
        <v>3.42</v>
      </c>
      <c r="P478" s="22"/>
      <c r="Q478" s="22"/>
      <c r="R478" s="22"/>
      <c r="S478" s="22"/>
      <c r="T478" s="22"/>
      <c r="U478" s="22"/>
      <c r="V478" s="34">
        <v>0.34</v>
      </c>
      <c r="W478" s="22"/>
      <c r="X478" s="34">
        <v>3.25</v>
      </c>
      <c r="Y478" s="34">
        <v>10</v>
      </c>
      <c r="Z478" s="22"/>
      <c r="AA478" s="34">
        <v>0.14000000000000001</v>
      </c>
      <c r="AB478" s="34">
        <v>16.27</v>
      </c>
      <c r="AC478" s="34">
        <v>9.25</v>
      </c>
      <c r="AD478" s="34">
        <v>5.85</v>
      </c>
      <c r="AE478" s="34">
        <v>2.2000000000000002</v>
      </c>
      <c r="AF478" s="34"/>
      <c r="AG478" s="47">
        <f t="shared" si="411"/>
        <v>0.53415000000000001</v>
      </c>
      <c r="AH478" s="47">
        <f t="shared" si="408"/>
        <v>0.33300000000000002</v>
      </c>
      <c r="AI478" s="47">
        <f t="shared" si="409"/>
        <v>0.30959999999999999</v>
      </c>
      <c r="AJ478" s="47">
        <f t="shared" si="414"/>
        <v>0.21239999999999998</v>
      </c>
      <c r="AK478" s="47">
        <f t="shared" si="412"/>
        <v>0.74250000000000005</v>
      </c>
      <c r="AL478" s="47">
        <f t="shared" si="442"/>
        <v>0.54</v>
      </c>
      <c r="AM478" s="47">
        <f t="shared" si="397"/>
        <v>73.215000000000003</v>
      </c>
      <c r="AN478" s="47">
        <f t="shared" si="397"/>
        <v>41.625</v>
      </c>
      <c r="AO478" s="47">
        <f t="shared" si="397"/>
        <v>26.324999999999999</v>
      </c>
      <c r="AP478" s="47">
        <f t="shared" si="415"/>
        <v>3.5100000000000002</v>
      </c>
      <c r="AQ478" s="47">
        <f t="shared" si="416"/>
        <v>2.9250000000000003</v>
      </c>
      <c r="AR478" s="47">
        <f t="shared" si="417"/>
        <v>0</v>
      </c>
      <c r="AS478" s="47">
        <f t="shared" si="418"/>
        <v>0</v>
      </c>
      <c r="AT478" s="47">
        <f t="shared" si="419"/>
        <v>0.51074999999999993</v>
      </c>
      <c r="AU478" s="47">
        <f t="shared" si="420"/>
        <v>0</v>
      </c>
      <c r="AV478" s="47">
        <f t="shared" si="421"/>
        <v>15.39</v>
      </c>
      <c r="AW478" s="47">
        <f t="shared" si="422"/>
        <v>0</v>
      </c>
      <c r="AX478" s="47">
        <f t="shared" si="423"/>
        <v>0</v>
      </c>
      <c r="AY478" s="47">
        <f t="shared" si="424"/>
        <v>3.06</v>
      </c>
      <c r="AZ478" s="47">
        <f t="shared" si="425"/>
        <v>0</v>
      </c>
      <c r="BA478" s="47">
        <f t="shared" si="426"/>
        <v>0</v>
      </c>
      <c r="BB478" s="47">
        <f t="shared" si="427"/>
        <v>0</v>
      </c>
      <c r="BC478" s="47">
        <f t="shared" si="428"/>
        <v>1.53</v>
      </c>
      <c r="BD478" s="47">
        <f t="shared" si="429"/>
        <v>0</v>
      </c>
      <c r="BE478" s="47">
        <f t="shared" si="430"/>
        <v>14.625</v>
      </c>
      <c r="BF478" s="47">
        <f t="shared" si="431"/>
        <v>0.45</v>
      </c>
      <c r="BG478" s="47">
        <f t="shared" si="432"/>
        <v>0</v>
      </c>
      <c r="BH478" s="47">
        <f t="shared" si="433"/>
        <v>0.63000000000000012</v>
      </c>
      <c r="BI478" s="47">
        <v>5.7464212678936608</v>
      </c>
      <c r="BJ478" s="47">
        <f t="shared" si="434"/>
        <v>9.9</v>
      </c>
      <c r="BK478" s="22"/>
      <c r="BL478" s="47">
        <f t="shared" si="413"/>
        <v>0.74250000000000005</v>
      </c>
      <c r="BM478" s="47">
        <f t="shared" si="396"/>
        <v>0.51074999999999993</v>
      </c>
      <c r="BN478" s="47">
        <f t="shared" si="410"/>
        <v>3.5100000000000002</v>
      </c>
      <c r="BO478" s="47">
        <v>5.3</v>
      </c>
      <c r="BP478" s="47">
        <f t="shared" si="446"/>
        <v>3.06</v>
      </c>
      <c r="BQ478" s="47">
        <v>0.13</v>
      </c>
      <c r="BR478" s="47">
        <v>0.33750000000000002</v>
      </c>
      <c r="BS478" s="47">
        <v>10</v>
      </c>
      <c r="BT478" s="47">
        <f t="shared" si="440"/>
        <v>0</v>
      </c>
      <c r="BU478" s="47">
        <f t="shared" si="406"/>
        <v>15.39</v>
      </c>
      <c r="BV478" s="47">
        <f t="shared" ref="BV478:BV541" si="447">BH478</f>
        <v>0.63000000000000012</v>
      </c>
      <c r="BW478" s="47">
        <f t="shared" si="441"/>
        <v>1.53</v>
      </c>
      <c r="BX478" s="47">
        <v>3</v>
      </c>
      <c r="BY478" s="47">
        <f t="shared" si="435"/>
        <v>26.324999999999999</v>
      </c>
      <c r="BZ478" s="47">
        <f t="shared" si="398"/>
        <v>9.9</v>
      </c>
      <c r="CA478" s="47">
        <f t="shared" si="399"/>
        <v>5.7464212678936608</v>
      </c>
      <c r="CB478" s="47">
        <f t="shared" si="436"/>
        <v>10</v>
      </c>
      <c r="CC478" s="47">
        <f t="shared" si="443"/>
        <v>5.8688059701492545E-2</v>
      </c>
      <c r="CD478" s="47">
        <f t="shared" si="439"/>
        <v>0</v>
      </c>
      <c r="CE478" s="47">
        <f t="shared" si="439"/>
        <v>1.4625000000000001E-2</v>
      </c>
      <c r="CF478" s="47">
        <f t="shared" si="437"/>
        <v>0.45</v>
      </c>
      <c r="CG478" s="47">
        <f t="shared" si="401"/>
        <v>4.3787425149700603</v>
      </c>
      <c r="CH478" s="47">
        <f t="shared" si="438"/>
        <v>6.6434298960258715</v>
      </c>
      <c r="CI478" s="47">
        <v>0.68</v>
      </c>
      <c r="CJ478" s="46"/>
      <c r="CK478" s="47">
        <f t="shared" si="444"/>
        <v>1.296654623854697</v>
      </c>
      <c r="CL478" s="46"/>
      <c r="CM478" s="46">
        <f t="shared" si="445"/>
        <v>0.28814547196771045</v>
      </c>
      <c r="CN478" s="22"/>
    </row>
    <row r="479" spans="1:92">
      <c r="A479" s="42">
        <v>1783</v>
      </c>
      <c r="B479" s="22"/>
      <c r="C479" s="34">
        <v>12.38</v>
      </c>
      <c r="D479" s="34">
        <v>17.5</v>
      </c>
      <c r="E479" s="34">
        <v>13</v>
      </c>
      <c r="F479" s="34">
        <v>8.43</v>
      </c>
      <c r="G479" s="34">
        <v>7.4</v>
      </c>
      <c r="H479" s="34">
        <v>5.31</v>
      </c>
      <c r="I479" s="34">
        <v>0.78</v>
      </c>
      <c r="J479" s="34">
        <v>0.65</v>
      </c>
      <c r="K479" s="22"/>
      <c r="L479" s="22"/>
      <c r="M479" s="34">
        <v>11.87</v>
      </c>
      <c r="N479" s="22"/>
      <c r="O479" s="34">
        <v>3.42</v>
      </c>
      <c r="P479" s="22"/>
      <c r="Q479" s="22"/>
      <c r="R479" s="22"/>
      <c r="S479" s="22"/>
      <c r="T479" s="34">
        <v>2.5</v>
      </c>
      <c r="U479" s="22"/>
      <c r="V479" s="34">
        <v>0.34</v>
      </c>
      <c r="W479" s="22"/>
      <c r="X479" s="34">
        <v>3.25</v>
      </c>
      <c r="Y479" s="34">
        <v>10</v>
      </c>
      <c r="Z479" s="22"/>
      <c r="AA479" s="34">
        <v>0.14000000000000001</v>
      </c>
      <c r="AB479" s="34">
        <v>16.27</v>
      </c>
      <c r="AC479" s="34">
        <v>9.25</v>
      </c>
      <c r="AD479" s="34">
        <v>5.85</v>
      </c>
      <c r="AE479" s="34">
        <v>2.2000000000000002</v>
      </c>
      <c r="AF479" s="34"/>
      <c r="AG479" s="47">
        <f t="shared" si="411"/>
        <v>0.55710000000000004</v>
      </c>
      <c r="AH479" s="47">
        <f t="shared" si="408"/>
        <v>0.37935000000000002</v>
      </c>
      <c r="AI479" s="47">
        <f t="shared" si="409"/>
        <v>0.33300000000000002</v>
      </c>
      <c r="AJ479" s="47">
        <f t="shared" si="414"/>
        <v>0.23895</v>
      </c>
      <c r="AK479" s="47">
        <f t="shared" si="412"/>
        <v>0.78749999999999998</v>
      </c>
      <c r="AL479" s="47">
        <f t="shared" si="442"/>
        <v>0.58499999999999996</v>
      </c>
      <c r="AM479" s="47">
        <f t="shared" si="397"/>
        <v>73.215000000000003</v>
      </c>
      <c r="AN479" s="47">
        <f t="shared" si="397"/>
        <v>41.625</v>
      </c>
      <c r="AO479" s="47">
        <f t="shared" si="397"/>
        <v>26.324999999999999</v>
      </c>
      <c r="AP479" s="47">
        <f t="shared" si="415"/>
        <v>3.5100000000000002</v>
      </c>
      <c r="AQ479" s="47">
        <f t="shared" si="416"/>
        <v>2.9250000000000003</v>
      </c>
      <c r="AR479" s="47">
        <f t="shared" si="417"/>
        <v>0</v>
      </c>
      <c r="AS479" s="47">
        <f t="shared" si="418"/>
        <v>0</v>
      </c>
      <c r="AT479" s="47">
        <f t="shared" si="419"/>
        <v>0.53415000000000001</v>
      </c>
      <c r="AU479" s="47">
        <f t="shared" si="420"/>
        <v>0</v>
      </c>
      <c r="AV479" s="47">
        <f t="shared" si="421"/>
        <v>15.39</v>
      </c>
      <c r="AW479" s="47">
        <f t="shared" si="422"/>
        <v>0</v>
      </c>
      <c r="AX479" s="47">
        <f t="shared" si="423"/>
        <v>0</v>
      </c>
      <c r="AY479" s="47">
        <f t="shared" si="424"/>
        <v>3.06</v>
      </c>
      <c r="AZ479" s="47">
        <f t="shared" si="425"/>
        <v>0</v>
      </c>
      <c r="BA479" s="47">
        <f t="shared" si="426"/>
        <v>0.1125</v>
      </c>
      <c r="BB479" s="47">
        <f t="shared" si="427"/>
        <v>0</v>
      </c>
      <c r="BC479" s="47">
        <f t="shared" si="428"/>
        <v>1.53</v>
      </c>
      <c r="BD479" s="47">
        <f t="shared" si="429"/>
        <v>0</v>
      </c>
      <c r="BE479" s="47">
        <f t="shared" si="430"/>
        <v>14.625</v>
      </c>
      <c r="BF479" s="47">
        <f t="shared" si="431"/>
        <v>0.45</v>
      </c>
      <c r="BG479" s="47">
        <f t="shared" si="432"/>
        <v>0</v>
      </c>
      <c r="BH479" s="47">
        <f t="shared" si="433"/>
        <v>0.63000000000000012</v>
      </c>
      <c r="BI479" s="47">
        <v>5.7464212678936608</v>
      </c>
      <c r="BJ479" s="47">
        <f t="shared" si="434"/>
        <v>9.9</v>
      </c>
      <c r="BK479" s="22"/>
      <c r="BL479" s="47">
        <f t="shared" si="413"/>
        <v>0.78749999999999998</v>
      </c>
      <c r="BM479" s="47">
        <f t="shared" si="396"/>
        <v>0.53415000000000001</v>
      </c>
      <c r="BN479" s="47">
        <f t="shared" si="410"/>
        <v>3.5100000000000002</v>
      </c>
      <c r="BO479" s="47">
        <v>5.3</v>
      </c>
      <c r="BP479" s="47">
        <f t="shared" si="446"/>
        <v>3.06</v>
      </c>
      <c r="BQ479" s="47">
        <f>BA479</f>
        <v>0.1125</v>
      </c>
      <c r="BR479" s="47">
        <v>0.33750000000000002</v>
      </c>
      <c r="BS479" s="47">
        <v>10</v>
      </c>
      <c r="BT479" s="47">
        <f t="shared" si="440"/>
        <v>0</v>
      </c>
      <c r="BU479" s="47">
        <f t="shared" si="406"/>
        <v>15.39</v>
      </c>
      <c r="BV479" s="47">
        <f t="shared" si="447"/>
        <v>0.63000000000000012</v>
      </c>
      <c r="BW479" s="47">
        <f t="shared" si="441"/>
        <v>1.53</v>
      </c>
      <c r="BX479" s="47">
        <v>3</v>
      </c>
      <c r="BY479" s="47">
        <f t="shared" si="435"/>
        <v>26.324999999999999</v>
      </c>
      <c r="BZ479" s="47">
        <f t="shared" si="398"/>
        <v>9.9</v>
      </c>
      <c r="CA479" s="47">
        <f t="shared" si="399"/>
        <v>5.7464212678936608</v>
      </c>
      <c r="CB479" s="47">
        <f t="shared" si="436"/>
        <v>10</v>
      </c>
      <c r="CC479" s="47">
        <f t="shared" si="443"/>
        <v>5.9702238805970156E-2</v>
      </c>
      <c r="CD479" s="47">
        <f t="shared" si="439"/>
        <v>0</v>
      </c>
      <c r="CE479" s="47">
        <f t="shared" si="439"/>
        <v>1.4625000000000001E-2</v>
      </c>
      <c r="CF479" s="47">
        <f t="shared" si="437"/>
        <v>0.45</v>
      </c>
      <c r="CG479" s="47">
        <f t="shared" si="401"/>
        <v>4.3787425149700603</v>
      </c>
      <c r="CH479" s="47">
        <f t="shared" si="438"/>
        <v>6.7582339603769706</v>
      </c>
      <c r="CI479" s="47">
        <v>0.68</v>
      </c>
      <c r="CJ479" s="46"/>
      <c r="CK479" s="47">
        <f t="shared" si="444"/>
        <v>1.3171338361954608</v>
      </c>
      <c r="CL479" s="46"/>
      <c r="CM479" s="46">
        <f t="shared" si="445"/>
        <v>0.29269640804343572</v>
      </c>
      <c r="CN479" s="22"/>
    </row>
    <row r="480" spans="1:92">
      <c r="A480" s="42">
        <v>1784</v>
      </c>
      <c r="B480" s="22"/>
      <c r="C480" s="34">
        <v>13.93</v>
      </c>
      <c r="D480" s="34">
        <v>18</v>
      </c>
      <c r="E480" s="34">
        <v>14</v>
      </c>
      <c r="F480" s="34">
        <v>7.74</v>
      </c>
      <c r="G480" s="34">
        <v>6.88</v>
      </c>
      <c r="H480" s="34">
        <v>4.58</v>
      </c>
      <c r="I480" s="34">
        <v>0.78</v>
      </c>
      <c r="J480" s="34">
        <v>0.65</v>
      </c>
      <c r="K480" s="22"/>
      <c r="L480" s="22"/>
      <c r="M480" s="34">
        <v>12.55</v>
      </c>
      <c r="N480" s="22"/>
      <c r="O480" s="34">
        <v>3.42</v>
      </c>
      <c r="P480" s="22"/>
      <c r="Q480" s="22"/>
      <c r="R480" s="22"/>
      <c r="S480" s="22"/>
      <c r="T480" s="22"/>
      <c r="U480" s="22"/>
      <c r="V480" s="34">
        <v>0.34</v>
      </c>
      <c r="W480" s="22"/>
      <c r="X480" s="34">
        <v>4.55</v>
      </c>
      <c r="Y480" s="34">
        <v>12</v>
      </c>
      <c r="Z480" s="22"/>
      <c r="AA480" s="34">
        <v>0.14000000000000001</v>
      </c>
      <c r="AB480" s="34">
        <v>16.27</v>
      </c>
      <c r="AC480" s="34">
        <v>9.25</v>
      </c>
      <c r="AD480" s="34">
        <v>5.85</v>
      </c>
      <c r="AE480" s="34">
        <v>2.2000000000000002</v>
      </c>
      <c r="AF480" s="34"/>
      <c r="AG480" s="47">
        <f t="shared" si="411"/>
        <v>0.62685000000000002</v>
      </c>
      <c r="AH480" s="47">
        <f t="shared" si="408"/>
        <v>0.3483</v>
      </c>
      <c r="AI480" s="47">
        <f t="shared" si="409"/>
        <v>0.30959999999999999</v>
      </c>
      <c r="AJ480" s="47">
        <f t="shared" si="414"/>
        <v>0.20610000000000001</v>
      </c>
      <c r="AK480" s="47">
        <f t="shared" si="412"/>
        <v>0.81</v>
      </c>
      <c r="AL480" s="47">
        <f t="shared" si="442"/>
        <v>0.63</v>
      </c>
      <c r="AM480" s="47">
        <f t="shared" si="397"/>
        <v>73.215000000000003</v>
      </c>
      <c r="AN480" s="47">
        <f t="shared" si="397"/>
        <v>41.625</v>
      </c>
      <c r="AO480" s="47">
        <f t="shared" si="397"/>
        <v>26.324999999999999</v>
      </c>
      <c r="AP480" s="47">
        <f t="shared" si="415"/>
        <v>3.5100000000000002</v>
      </c>
      <c r="AQ480" s="47">
        <f t="shared" si="416"/>
        <v>2.9250000000000003</v>
      </c>
      <c r="AR480" s="47">
        <f t="shared" si="417"/>
        <v>0</v>
      </c>
      <c r="AS480" s="47">
        <f t="shared" si="418"/>
        <v>0</v>
      </c>
      <c r="AT480" s="47">
        <f t="shared" si="419"/>
        <v>0.56474999999999997</v>
      </c>
      <c r="AU480" s="47">
        <f t="shared" si="420"/>
        <v>0</v>
      </c>
      <c r="AV480" s="47">
        <f t="shared" si="421"/>
        <v>15.39</v>
      </c>
      <c r="AW480" s="47">
        <f t="shared" si="422"/>
        <v>0</v>
      </c>
      <c r="AX480" s="47">
        <f t="shared" si="423"/>
        <v>0</v>
      </c>
      <c r="AY480" s="47">
        <f t="shared" si="424"/>
        <v>3.06</v>
      </c>
      <c r="AZ480" s="47">
        <f t="shared" si="425"/>
        <v>0</v>
      </c>
      <c r="BA480" s="47">
        <f t="shared" si="426"/>
        <v>0</v>
      </c>
      <c r="BB480" s="47">
        <f t="shared" si="427"/>
        <v>0</v>
      </c>
      <c r="BC480" s="47">
        <f t="shared" si="428"/>
        <v>1.53</v>
      </c>
      <c r="BD480" s="47">
        <f t="shared" si="429"/>
        <v>0</v>
      </c>
      <c r="BE480" s="47">
        <f t="shared" si="430"/>
        <v>20.474999999999998</v>
      </c>
      <c r="BF480" s="47">
        <f t="shared" si="431"/>
        <v>0.54</v>
      </c>
      <c r="BG480" s="47">
        <f t="shared" si="432"/>
        <v>0</v>
      </c>
      <c r="BH480" s="47">
        <f t="shared" si="433"/>
        <v>0.63000000000000012</v>
      </c>
      <c r="BI480" s="47">
        <v>5.9918200408997961</v>
      </c>
      <c r="BJ480" s="47">
        <f t="shared" si="434"/>
        <v>9.9</v>
      </c>
      <c r="BK480" s="22"/>
      <c r="BL480" s="47">
        <f t="shared" si="413"/>
        <v>0.81</v>
      </c>
      <c r="BM480" s="47">
        <f t="shared" ref="BM480:BM488" si="448">AT480</f>
        <v>0.56474999999999997</v>
      </c>
      <c r="BN480" s="47">
        <f t="shared" si="410"/>
        <v>3.5100000000000002</v>
      </c>
      <c r="BO480" s="47">
        <v>5.3</v>
      </c>
      <c r="BP480" s="47">
        <f t="shared" si="446"/>
        <v>3.06</v>
      </c>
      <c r="BQ480" s="47">
        <v>0.1125</v>
      </c>
      <c r="BR480" s="47">
        <v>0.33750000000000002</v>
      </c>
      <c r="BS480" s="47">
        <v>10</v>
      </c>
      <c r="BT480" s="47">
        <f t="shared" si="440"/>
        <v>0</v>
      </c>
      <c r="BU480" s="47">
        <f t="shared" si="406"/>
        <v>15.39</v>
      </c>
      <c r="BV480" s="47">
        <f t="shared" si="447"/>
        <v>0.63000000000000012</v>
      </c>
      <c r="BW480" s="47">
        <f t="shared" si="441"/>
        <v>1.53</v>
      </c>
      <c r="BX480" s="47">
        <v>4</v>
      </c>
      <c r="BY480" s="47">
        <f t="shared" si="435"/>
        <v>26.324999999999999</v>
      </c>
      <c r="BZ480" s="47">
        <f t="shared" si="398"/>
        <v>9.9</v>
      </c>
      <c r="CA480" s="47">
        <f t="shared" si="399"/>
        <v>5.9918200408997961</v>
      </c>
      <c r="CB480" s="47">
        <f t="shared" si="436"/>
        <v>10</v>
      </c>
      <c r="CC480" s="47">
        <f t="shared" si="443"/>
        <v>6.0716417910447767E-2</v>
      </c>
      <c r="CD480" s="47">
        <f t="shared" si="439"/>
        <v>0</v>
      </c>
      <c r="CE480" s="47">
        <f t="shared" si="439"/>
        <v>2.0474999999999997E-2</v>
      </c>
      <c r="CF480" s="47">
        <f t="shared" si="437"/>
        <v>0.54</v>
      </c>
      <c r="CG480" s="47">
        <f t="shared" si="401"/>
        <v>6.1302395209580833</v>
      </c>
      <c r="CH480" s="47">
        <f t="shared" si="438"/>
        <v>6.8730380247280696</v>
      </c>
      <c r="CI480" s="47">
        <v>0.68</v>
      </c>
      <c r="CJ480" s="46"/>
      <c r="CK480" s="47">
        <f t="shared" si="444"/>
        <v>1.3597507903554606</v>
      </c>
      <c r="CL480" s="46"/>
      <c r="CM480" s="46">
        <f t="shared" si="445"/>
        <v>0.30216684230121349</v>
      </c>
      <c r="CN480" s="22"/>
    </row>
    <row r="481" spans="1:92">
      <c r="A481" s="42">
        <v>1785</v>
      </c>
      <c r="B481" s="22"/>
      <c r="C481" s="34">
        <v>13.07</v>
      </c>
      <c r="D481" s="34">
        <v>18</v>
      </c>
      <c r="E481" s="34">
        <v>14</v>
      </c>
      <c r="F481" s="34">
        <v>8.08</v>
      </c>
      <c r="G481" s="34">
        <v>7.05</v>
      </c>
      <c r="H481" s="34">
        <v>5.61</v>
      </c>
      <c r="I481" s="34">
        <v>0.78</v>
      </c>
      <c r="J481" s="34">
        <v>0.65</v>
      </c>
      <c r="K481" s="22"/>
      <c r="L481" s="22"/>
      <c r="M481" s="34">
        <v>10.49</v>
      </c>
      <c r="N481" s="22"/>
      <c r="O481" s="34">
        <v>3.42</v>
      </c>
      <c r="P481" s="22"/>
      <c r="Q481" s="22"/>
      <c r="R481" s="22"/>
      <c r="S481" s="22"/>
      <c r="T481" s="22"/>
      <c r="U481" s="34">
        <v>1.1599999999999999</v>
      </c>
      <c r="V481" s="34">
        <v>0.34</v>
      </c>
      <c r="W481" s="22"/>
      <c r="X481" s="34">
        <v>3.9</v>
      </c>
      <c r="Y481" s="22"/>
      <c r="Z481" s="22"/>
      <c r="AA481" s="34">
        <v>0.14000000000000001</v>
      </c>
      <c r="AB481" s="34">
        <v>16.27</v>
      </c>
      <c r="AC481" s="34">
        <v>9.25</v>
      </c>
      <c r="AD481" s="34">
        <v>5.85</v>
      </c>
      <c r="AE481" s="34">
        <v>2.2000000000000002</v>
      </c>
      <c r="AF481" s="34"/>
      <c r="AG481" s="47">
        <f t="shared" si="411"/>
        <v>0.58814999999999995</v>
      </c>
      <c r="AH481" s="47">
        <f t="shared" si="408"/>
        <v>0.36359999999999998</v>
      </c>
      <c r="AI481" s="47">
        <f t="shared" si="409"/>
        <v>0.31724999999999998</v>
      </c>
      <c r="AJ481" s="47">
        <f t="shared" si="414"/>
        <v>0.25245000000000001</v>
      </c>
      <c r="AK481" s="47">
        <f t="shared" si="412"/>
        <v>0.81</v>
      </c>
      <c r="AL481" s="47">
        <f t="shared" si="442"/>
        <v>0.63</v>
      </c>
      <c r="AM481" s="47">
        <f t="shared" ref="AM481:AO496" si="449">AB481*4.5</f>
        <v>73.215000000000003</v>
      </c>
      <c r="AN481" s="47">
        <f t="shared" si="449"/>
        <v>41.625</v>
      </c>
      <c r="AO481" s="47">
        <f t="shared" si="449"/>
        <v>26.324999999999999</v>
      </c>
      <c r="AP481" s="47">
        <f t="shared" si="415"/>
        <v>3.5100000000000002</v>
      </c>
      <c r="AQ481" s="47">
        <f t="shared" si="416"/>
        <v>2.9250000000000003</v>
      </c>
      <c r="AR481" s="47">
        <f t="shared" si="417"/>
        <v>0</v>
      </c>
      <c r="AS481" s="47">
        <f t="shared" si="418"/>
        <v>0</v>
      </c>
      <c r="AT481" s="47">
        <f t="shared" si="419"/>
        <v>0.47204999999999997</v>
      </c>
      <c r="AU481" s="47">
        <f t="shared" si="420"/>
        <v>0</v>
      </c>
      <c r="AV481" s="47">
        <f t="shared" si="421"/>
        <v>15.39</v>
      </c>
      <c r="AW481" s="47">
        <f t="shared" si="422"/>
        <v>0</v>
      </c>
      <c r="AX481" s="47">
        <f t="shared" si="423"/>
        <v>0</v>
      </c>
      <c r="AY481" s="47">
        <f t="shared" si="424"/>
        <v>3.06</v>
      </c>
      <c r="AZ481" s="47">
        <f t="shared" si="425"/>
        <v>0</v>
      </c>
      <c r="BA481" s="47">
        <f t="shared" si="426"/>
        <v>0</v>
      </c>
      <c r="BB481" s="47">
        <f t="shared" si="427"/>
        <v>5.22</v>
      </c>
      <c r="BC481" s="47">
        <f t="shared" si="428"/>
        <v>1.53</v>
      </c>
      <c r="BD481" s="47">
        <f t="shared" si="429"/>
        <v>0</v>
      </c>
      <c r="BE481" s="47">
        <f t="shared" si="430"/>
        <v>17.55</v>
      </c>
      <c r="BF481" s="47">
        <f t="shared" si="431"/>
        <v>0</v>
      </c>
      <c r="BG481" s="47">
        <f t="shared" si="432"/>
        <v>0</v>
      </c>
      <c r="BH481" s="47">
        <f t="shared" si="433"/>
        <v>0.63000000000000012</v>
      </c>
      <c r="BI481" s="47">
        <v>6.9120654396728014</v>
      </c>
      <c r="BJ481" s="47">
        <f t="shared" si="434"/>
        <v>9.9</v>
      </c>
      <c r="BK481" s="22"/>
      <c r="BL481" s="47">
        <f t="shared" si="413"/>
        <v>0.81</v>
      </c>
      <c r="BM481" s="47">
        <f t="shared" si="448"/>
        <v>0.47204999999999997</v>
      </c>
      <c r="BN481" s="47">
        <f t="shared" si="410"/>
        <v>3.5100000000000002</v>
      </c>
      <c r="BO481" s="47">
        <f>BB481</f>
        <v>5.22</v>
      </c>
      <c r="BP481" s="47">
        <f t="shared" si="446"/>
        <v>3.06</v>
      </c>
      <c r="BQ481" s="47">
        <v>0.1125</v>
      </c>
      <c r="BR481" s="47">
        <v>0.33750000000000002</v>
      </c>
      <c r="BS481" s="47">
        <v>10</v>
      </c>
      <c r="BT481" s="47">
        <f t="shared" si="440"/>
        <v>0</v>
      </c>
      <c r="BU481" s="47">
        <f t="shared" si="406"/>
        <v>15.39</v>
      </c>
      <c r="BV481" s="47">
        <f t="shared" si="447"/>
        <v>0.63000000000000012</v>
      </c>
      <c r="BW481" s="47">
        <f t="shared" si="441"/>
        <v>1.53</v>
      </c>
      <c r="BX481" s="47">
        <v>4</v>
      </c>
      <c r="BY481" s="47">
        <f t="shared" si="435"/>
        <v>26.324999999999999</v>
      </c>
      <c r="BZ481" s="47">
        <f t="shared" ref="BZ481:BZ544" si="450">BJ481</f>
        <v>9.9</v>
      </c>
      <c r="CA481" s="47">
        <f t="shared" si="399"/>
        <v>6.9120654396728014</v>
      </c>
      <c r="CB481" s="47">
        <f t="shared" si="436"/>
        <v>10</v>
      </c>
      <c r="CC481" s="47">
        <f t="shared" si="443"/>
        <v>6.1730597014925379E-2</v>
      </c>
      <c r="CD481" s="47">
        <f t="shared" si="439"/>
        <v>0</v>
      </c>
      <c r="CE481" s="47">
        <f t="shared" si="439"/>
        <v>1.755E-2</v>
      </c>
      <c r="CF481" s="47">
        <f t="shared" si="437"/>
        <v>0</v>
      </c>
      <c r="CG481" s="47">
        <f t="shared" si="401"/>
        <v>5.2544910179640727</v>
      </c>
      <c r="CH481" s="47">
        <f t="shared" si="438"/>
        <v>6.9878420890791695</v>
      </c>
      <c r="CI481" s="47">
        <v>0.68</v>
      </c>
      <c r="CJ481" s="46"/>
      <c r="CK481" s="47">
        <f t="shared" si="444"/>
        <v>1.3423429188226057</v>
      </c>
      <c r="CL481" s="46"/>
      <c r="CM481" s="46">
        <f t="shared" si="445"/>
        <v>0.29829842640502346</v>
      </c>
      <c r="CN481" s="22"/>
    </row>
    <row r="482" spans="1:92">
      <c r="A482" s="42">
        <v>1786</v>
      </c>
      <c r="B482" s="22"/>
      <c r="C482" s="34">
        <v>10.49</v>
      </c>
      <c r="D482" s="34">
        <v>15</v>
      </c>
      <c r="E482" s="34">
        <v>11</v>
      </c>
      <c r="F482" s="34">
        <v>6.71</v>
      </c>
      <c r="G482" s="34">
        <v>6.36</v>
      </c>
      <c r="H482" s="34">
        <v>4.72</v>
      </c>
      <c r="I482" s="34">
        <v>0.78</v>
      </c>
      <c r="J482" s="34">
        <v>0.65</v>
      </c>
      <c r="K482" s="22"/>
      <c r="L482" s="22"/>
      <c r="M482" s="34">
        <v>11.18</v>
      </c>
      <c r="N482" s="22"/>
      <c r="O482" s="34">
        <v>3.42</v>
      </c>
      <c r="P482" s="22"/>
      <c r="Q482" s="22"/>
      <c r="R482" s="22"/>
      <c r="S482" s="22"/>
      <c r="T482" s="34">
        <v>2.5</v>
      </c>
      <c r="U482" s="22"/>
      <c r="V482" s="34">
        <v>0.34</v>
      </c>
      <c r="W482" s="22"/>
      <c r="X482" s="34">
        <v>4.55</v>
      </c>
      <c r="Y482" s="34">
        <v>12</v>
      </c>
      <c r="Z482" s="22"/>
      <c r="AA482" s="34">
        <v>0.14000000000000001</v>
      </c>
      <c r="AB482" s="34">
        <v>16.27</v>
      </c>
      <c r="AC482" s="34">
        <v>9.25</v>
      </c>
      <c r="AD482" s="34">
        <v>5.85</v>
      </c>
      <c r="AE482" s="34">
        <v>2.2000000000000002</v>
      </c>
      <c r="AF482" s="34"/>
      <c r="AG482" s="47">
        <f t="shared" si="411"/>
        <v>0.47204999999999997</v>
      </c>
      <c r="AH482" s="47">
        <f t="shared" si="408"/>
        <v>0.30195</v>
      </c>
      <c r="AI482" s="47">
        <f t="shared" si="409"/>
        <v>0.28620000000000001</v>
      </c>
      <c r="AJ482" s="47">
        <f t="shared" si="414"/>
        <v>0.21239999999999998</v>
      </c>
      <c r="AK482" s="47">
        <f t="shared" si="412"/>
        <v>0.67500000000000004</v>
      </c>
      <c r="AL482" s="47">
        <f t="shared" si="442"/>
        <v>0.495</v>
      </c>
      <c r="AM482" s="47">
        <f t="shared" si="449"/>
        <v>73.215000000000003</v>
      </c>
      <c r="AN482" s="47">
        <f t="shared" si="449"/>
        <v>41.625</v>
      </c>
      <c r="AO482" s="47">
        <f t="shared" si="449"/>
        <v>26.324999999999999</v>
      </c>
      <c r="AP482" s="47">
        <f t="shared" si="415"/>
        <v>3.5100000000000002</v>
      </c>
      <c r="AQ482" s="47">
        <f t="shared" si="416"/>
        <v>2.9250000000000003</v>
      </c>
      <c r="AR482" s="47">
        <f t="shared" si="417"/>
        <v>0</v>
      </c>
      <c r="AS482" s="47">
        <f t="shared" si="418"/>
        <v>0</v>
      </c>
      <c r="AT482" s="47">
        <f t="shared" si="419"/>
        <v>0.50309999999999999</v>
      </c>
      <c r="AU482" s="47">
        <f t="shared" si="420"/>
        <v>0</v>
      </c>
      <c r="AV482" s="47">
        <f t="shared" si="421"/>
        <v>15.39</v>
      </c>
      <c r="AW482" s="47">
        <f t="shared" si="422"/>
        <v>0</v>
      </c>
      <c r="AX482" s="47">
        <f t="shared" si="423"/>
        <v>0</v>
      </c>
      <c r="AY482" s="47">
        <f t="shared" si="424"/>
        <v>3.06</v>
      </c>
      <c r="AZ482" s="47">
        <f t="shared" si="425"/>
        <v>0</v>
      </c>
      <c r="BA482" s="47">
        <f t="shared" si="426"/>
        <v>0.1125</v>
      </c>
      <c r="BB482" s="47">
        <f t="shared" si="427"/>
        <v>0</v>
      </c>
      <c r="BC482" s="47">
        <f t="shared" si="428"/>
        <v>1.53</v>
      </c>
      <c r="BD482" s="47">
        <f t="shared" si="429"/>
        <v>0</v>
      </c>
      <c r="BE482" s="47">
        <f t="shared" si="430"/>
        <v>20.474999999999998</v>
      </c>
      <c r="BF482" s="47">
        <f t="shared" si="431"/>
        <v>0.54</v>
      </c>
      <c r="BG482" s="47">
        <f t="shared" si="432"/>
        <v>0</v>
      </c>
      <c r="BH482" s="47">
        <f t="shared" si="433"/>
        <v>0.63000000000000012</v>
      </c>
      <c r="BI482" s="47">
        <v>7.3619631901840492</v>
      </c>
      <c r="BJ482" s="47">
        <f t="shared" si="434"/>
        <v>9.9</v>
      </c>
      <c r="BK482" s="22"/>
      <c r="BL482" s="47">
        <f t="shared" si="413"/>
        <v>0.67500000000000004</v>
      </c>
      <c r="BM482" s="47">
        <f t="shared" si="448"/>
        <v>0.50309999999999999</v>
      </c>
      <c r="BN482" s="47">
        <f t="shared" si="410"/>
        <v>3.5100000000000002</v>
      </c>
      <c r="BO482" s="47">
        <v>4.5999999999999996</v>
      </c>
      <c r="BP482" s="47">
        <f t="shared" si="446"/>
        <v>3.06</v>
      </c>
      <c r="BQ482" s="47">
        <f>BA482</f>
        <v>0.1125</v>
      </c>
      <c r="BR482" s="47">
        <v>0.33750000000000002</v>
      </c>
      <c r="BS482" s="47">
        <v>10</v>
      </c>
      <c r="BT482" s="47">
        <f t="shared" si="440"/>
        <v>0</v>
      </c>
      <c r="BU482" s="47">
        <f t="shared" si="406"/>
        <v>15.39</v>
      </c>
      <c r="BV482" s="47">
        <f t="shared" si="447"/>
        <v>0.63000000000000012</v>
      </c>
      <c r="BW482" s="47">
        <f t="shared" si="441"/>
        <v>1.53</v>
      </c>
      <c r="BX482" s="47">
        <v>4</v>
      </c>
      <c r="BY482" s="47">
        <f t="shared" si="435"/>
        <v>26.324999999999999</v>
      </c>
      <c r="BZ482" s="47">
        <f t="shared" si="450"/>
        <v>9.9</v>
      </c>
      <c r="CA482" s="47">
        <f t="shared" si="399"/>
        <v>7.3619631901840492</v>
      </c>
      <c r="CB482" s="47">
        <f t="shared" si="436"/>
        <v>10</v>
      </c>
      <c r="CC482" s="47">
        <f t="shared" si="443"/>
        <v>6.274477611940299E-2</v>
      </c>
      <c r="CD482" s="47">
        <f t="shared" si="439"/>
        <v>0</v>
      </c>
      <c r="CE482" s="47">
        <f t="shared" si="439"/>
        <v>2.0474999999999997E-2</v>
      </c>
      <c r="CF482" s="47">
        <f t="shared" si="437"/>
        <v>0.54</v>
      </c>
      <c r="CG482" s="47">
        <f t="shared" si="401"/>
        <v>6.1302395209580833</v>
      </c>
      <c r="CH482" s="47">
        <f t="shared" si="438"/>
        <v>7.1026461534302685</v>
      </c>
      <c r="CI482" s="47">
        <v>0.68</v>
      </c>
      <c r="CJ482" s="46"/>
      <c r="CK482" s="47">
        <f t="shared" si="444"/>
        <v>1.292617721132078</v>
      </c>
      <c r="CL482" s="46"/>
      <c r="CM482" s="46">
        <f t="shared" si="445"/>
        <v>0.28724838247379508</v>
      </c>
      <c r="CN482" s="22"/>
    </row>
    <row r="483" spans="1:92">
      <c r="A483" s="42">
        <v>1787</v>
      </c>
      <c r="B483" s="22"/>
      <c r="C483" s="34">
        <v>12.73</v>
      </c>
      <c r="D483" s="34">
        <v>17.5</v>
      </c>
      <c r="E483" s="34">
        <v>13</v>
      </c>
      <c r="F483" s="34">
        <v>8.26</v>
      </c>
      <c r="G483" s="34">
        <v>7.05</v>
      </c>
      <c r="H483" s="34">
        <v>5.0199999999999996</v>
      </c>
      <c r="I483" s="34">
        <v>0.78</v>
      </c>
      <c r="J483" s="34">
        <v>0.65</v>
      </c>
      <c r="K483" s="22"/>
      <c r="L483" s="22"/>
      <c r="M483" s="34">
        <v>12.21</v>
      </c>
      <c r="N483" s="22"/>
      <c r="O483" s="34">
        <v>3.42</v>
      </c>
      <c r="P483" s="22"/>
      <c r="Q483" s="22"/>
      <c r="R483" s="22"/>
      <c r="S483" s="22"/>
      <c r="T483" s="22"/>
      <c r="U483" s="22"/>
      <c r="V483" s="34">
        <v>0.34</v>
      </c>
      <c r="W483" s="22"/>
      <c r="X483" s="34">
        <v>4.55</v>
      </c>
      <c r="Y483" s="34">
        <v>12</v>
      </c>
      <c r="Z483" s="22"/>
      <c r="AA483" s="34">
        <v>0.14000000000000001</v>
      </c>
      <c r="AB483" s="34">
        <v>16.27</v>
      </c>
      <c r="AC483" s="34">
        <v>9.25</v>
      </c>
      <c r="AD483" s="34">
        <v>5.85</v>
      </c>
      <c r="AE483" s="34">
        <v>2.2000000000000002</v>
      </c>
      <c r="AF483" s="34"/>
      <c r="AG483" s="47">
        <f t="shared" si="411"/>
        <v>0.57285000000000008</v>
      </c>
      <c r="AH483" s="47">
        <f t="shared" si="408"/>
        <v>0.37170000000000003</v>
      </c>
      <c r="AI483" s="47">
        <f t="shared" si="409"/>
        <v>0.31724999999999998</v>
      </c>
      <c r="AJ483" s="47">
        <f t="shared" si="414"/>
        <v>0.22589999999999996</v>
      </c>
      <c r="AK483" s="47">
        <f t="shared" si="412"/>
        <v>0.78749999999999998</v>
      </c>
      <c r="AL483" s="47">
        <f t="shared" si="442"/>
        <v>0.58499999999999996</v>
      </c>
      <c r="AM483" s="47">
        <f t="shared" si="449"/>
        <v>73.215000000000003</v>
      </c>
      <c r="AN483" s="47">
        <f t="shared" si="449"/>
        <v>41.625</v>
      </c>
      <c r="AO483" s="47">
        <f t="shared" si="449"/>
        <v>26.324999999999999</v>
      </c>
      <c r="AP483" s="47">
        <f t="shared" si="415"/>
        <v>3.5100000000000002</v>
      </c>
      <c r="AQ483" s="47">
        <f t="shared" si="416"/>
        <v>2.9250000000000003</v>
      </c>
      <c r="AR483" s="47">
        <f t="shared" si="417"/>
        <v>0</v>
      </c>
      <c r="AS483" s="47">
        <f t="shared" si="418"/>
        <v>0</v>
      </c>
      <c r="AT483" s="47">
        <f t="shared" si="419"/>
        <v>0.5494500000000001</v>
      </c>
      <c r="AU483" s="47">
        <f t="shared" si="420"/>
        <v>0</v>
      </c>
      <c r="AV483" s="47">
        <f t="shared" si="421"/>
        <v>15.39</v>
      </c>
      <c r="AW483" s="47">
        <f t="shared" si="422"/>
        <v>0</v>
      </c>
      <c r="AX483" s="47">
        <f t="shared" si="423"/>
        <v>0</v>
      </c>
      <c r="AY483" s="47">
        <f t="shared" si="424"/>
        <v>3.06</v>
      </c>
      <c r="AZ483" s="47">
        <f t="shared" si="425"/>
        <v>0</v>
      </c>
      <c r="BA483" s="47">
        <f t="shared" si="426"/>
        <v>0</v>
      </c>
      <c r="BB483" s="47">
        <f t="shared" si="427"/>
        <v>0</v>
      </c>
      <c r="BC483" s="47">
        <f t="shared" si="428"/>
        <v>1.53</v>
      </c>
      <c r="BD483" s="47">
        <f t="shared" si="429"/>
        <v>0</v>
      </c>
      <c r="BE483" s="47">
        <f t="shared" si="430"/>
        <v>20.474999999999998</v>
      </c>
      <c r="BF483" s="47">
        <f t="shared" si="431"/>
        <v>0.54</v>
      </c>
      <c r="BG483" s="47">
        <f t="shared" si="432"/>
        <v>0</v>
      </c>
      <c r="BH483" s="47">
        <f t="shared" si="433"/>
        <v>0.63000000000000012</v>
      </c>
      <c r="BI483" s="47">
        <v>7.3619631901840492</v>
      </c>
      <c r="BJ483" s="47">
        <f t="shared" si="434"/>
        <v>9.9</v>
      </c>
      <c r="BK483" s="22"/>
      <c r="BL483" s="47">
        <f t="shared" si="413"/>
        <v>0.78749999999999998</v>
      </c>
      <c r="BM483" s="47">
        <f t="shared" si="448"/>
        <v>0.5494500000000001</v>
      </c>
      <c r="BN483" s="47">
        <f t="shared" si="410"/>
        <v>3.5100000000000002</v>
      </c>
      <c r="BO483" s="47">
        <v>4.5999999999999996</v>
      </c>
      <c r="BP483" s="47">
        <f t="shared" si="446"/>
        <v>3.06</v>
      </c>
      <c r="BQ483" s="47">
        <v>0.1125</v>
      </c>
      <c r="BR483" s="47">
        <v>0.33750000000000002</v>
      </c>
      <c r="BS483" s="47">
        <v>10</v>
      </c>
      <c r="BT483" s="47">
        <f t="shared" si="440"/>
        <v>0</v>
      </c>
      <c r="BU483" s="47">
        <f t="shared" si="406"/>
        <v>15.39</v>
      </c>
      <c r="BV483" s="47">
        <f t="shared" si="447"/>
        <v>0.63000000000000012</v>
      </c>
      <c r="BW483" s="47">
        <f t="shared" si="441"/>
        <v>1.53</v>
      </c>
      <c r="BX483" s="47">
        <v>4</v>
      </c>
      <c r="BY483" s="47">
        <f t="shared" si="435"/>
        <v>26.324999999999999</v>
      </c>
      <c r="BZ483" s="47">
        <f t="shared" si="450"/>
        <v>9.9</v>
      </c>
      <c r="CA483" s="47">
        <f t="shared" si="399"/>
        <v>7.3619631901840492</v>
      </c>
      <c r="CB483" s="47">
        <f t="shared" si="436"/>
        <v>10</v>
      </c>
      <c r="CC483" s="47">
        <f t="shared" si="443"/>
        <v>6.3758955223880601E-2</v>
      </c>
      <c r="CD483" s="47">
        <f t="shared" si="439"/>
        <v>0</v>
      </c>
      <c r="CE483" s="47">
        <f t="shared" si="439"/>
        <v>2.0474999999999997E-2</v>
      </c>
      <c r="CF483" s="47">
        <f t="shared" si="437"/>
        <v>0.54</v>
      </c>
      <c r="CG483" s="47">
        <f t="shared" si="401"/>
        <v>6.1302395209580833</v>
      </c>
      <c r="CH483" s="47">
        <f t="shared" si="438"/>
        <v>7.2174502177813675</v>
      </c>
      <c r="CI483" s="47">
        <v>0.68</v>
      </c>
      <c r="CJ483" s="46"/>
      <c r="CK483" s="47">
        <f t="shared" si="444"/>
        <v>1.3477762361331194</v>
      </c>
      <c r="CL483" s="46"/>
      <c r="CM483" s="46">
        <f t="shared" si="445"/>
        <v>0.29950583025180433</v>
      </c>
      <c r="CN483" s="22"/>
    </row>
    <row r="484" spans="1:92">
      <c r="A484" s="42">
        <v>1788</v>
      </c>
      <c r="B484" s="22"/>
      <c r="C484" s="34">
        <v>16.170000000000002</v>
      </c>
      <c r="D484" s="34">
        <v>21</v>
      </c>
      <c r="E484" s="34">
        <v>16</v>
      </c>
      <c r="F484" s="34">
        <v>9.8000000000000007</v>
      </c>
      <c r="G484" s="34">
        <v>7.57</v>
      </c>
      <c r="H484" s="34">
        <v>5.16</v>
      </c>
      <c r="I484" s="34">
        <v>0.78</v>
      </c>
      <c r="J484" s="34">
        <v>0.65</v>
      </c>
      <c r="K484" s="22"/>
      <c r="L484" s="22"/>
      <c r="M484" s="34">
        <v>13.24</v>
      </c>
      <c r="N484" s="22"/>
      <c r="O484" s="34">
        <v>3.42</v>
      </c>
      <c r="P484" s="22"/>
      <c r="Q484" s="22"/>
      <c r="R484" s="22"/>
      <c r="S484" s="22"/>
      <c r="T484" s="22"/>
      <c r="U484" s="22"/>
      <c r="V484" s="34">
        <v>0.34</v>
      </c>
      <c r="W484" s="22"/>
      <c r="X484" s="34">
        <v>3.9</v>
      </c>
      <c r="Y484" s="22"/>
      <c r="Z484" s="22"/>
      <c r="AA484" s="34">
        <v>0.14000000000000001</v>
      </c>
      <c r="AB484" s="34">
        <v>16.27</v>
      </c>
      <c r="AC484" s="34">
        <v>9.25</v>
      </c>
      <c r="AD484" s="34">
        <v>5.85</v>
      </c>
      <c r="AE484" s="34">
        <v>2.2000000000000002</v>
      </c>
      <c r="AF484" s="34"/>
      <c r="AG484" s="47">
        <f t="shared" si="411"/>
        <v>0.72765000000000013</v>
      </c>
      <c r="AH484" s="47">
        <f t="shared" si="408"/>
        <v>0.441</v>
      </c>
      <c r="AI484" s="47">
        <f t="shared" si="409"/>
        <v>0.34064999999999995</v>
      </c>
      <c r="AJ484" s="47">
        <f t="shared" si="414"/>
        <v>0.23219999999999999</v>
      </c>
      <c r="AK484" s="47">
        <f t="shared" si="412"/>
        <v>0.94499999999999995</v>
      </c>
      <c r="AL484" s="47">
        <f t="shared" si="442"/>
        <v>0.72</v>
      </c>
      <c r="AM484" s="47">
        <f t="shared" si="449"/>
        <v>73.215000000000003</v>
      </c>
      <c r="AN484" s="47">
        <f t="shared" si="449"/>
        <v>41.625</v>
      </c>
      <c r="AO484" s="47">
        <f t="shared" si="449"/>
        <v>26.324999999999999</v>
      </c>
      <c r="AP484" s="47">
        <f t="shared" si="415"/>
        <v>3.5100000000000002</v>
      </c>
      <c r="AQ484" s="47">
        <f t="shared" si="416"/>
        <v>2.9250000000000003</v>
      </c>
      <c r="AR484" s="47">
        <f t="shared" si="417"/>
        <v>0</v>
      </c>
      <c r="AS484" s="47">
        <f t="shared" si="418"/>
        <v>0</v>
      </c>
      <c r="AT484" s="47">
        <f t="shared" si="419"/>
        <v>0.5958</v>
      </c>
      <c r="AU484" s="47">
        <f t="shared" si="420"/>
        <v>0</v>
      </c>
      <c r="AV484" s="47">
        <f t="shared" si="421"/>
        <v>15.39</v>
      </c>
      <c r="AW484" s="47">
        <f t="shared" si="422"/>
        <v>0</v>
      </c>
      <c r="AX484" s="47">
        <f t="shared" si="423"/>
        <v>0</v>
      </c>
      <c r="AY484" s="47">
        <f t="shared" si="424"/>
        <v>3.06</v>
      </c>
      <c r="AZ484" s="47">
        <f t="shared" si="425"/>
        <v>0</v>
      </c>
      <c r="BA484" s="47">
        <f t="shared" si="426"/>
        <v>0</v>
      </c>
      <c r="BB484" s="47">
        <f t="shared" si="427"/>
        <v>0</v>
      </c>
      <c r="BC484" s="47">
        <f t="shared" si="428"/>
        <v>1.53</v>
      </c>
      <c r="BD484" s="47">
        <f t="shared" si="429"/>
        <v>0</v>
      </c>
      <c r="BE484" s="47">
        <f t="shared" si="430"/>
        <v>17.55</v>
      </c>
      <c r="BF484" s="47">
        <f t="shared" si="431"/>
        <v>0</v>
      </c>
      <c r="BG484" s="47">
        <f t="shared" si="432"/>
        <v>0</v>
      </c>
      <c r="BH484" s="47">
        <f t="shared" si="433"/>
        <v>0.63000000000000012</v>
      </c>
      <c r="BI484" s="47">
        <v>7.1370143149284262</v>
      </c>
      <c r="BJ484" s="47">
        <f t="shared" si="434"/>
        <v>9.9</v>
      </c>
      <c r="BK484" s="22"/>
      <c r="BL484" s="47">
        <f t="shared" si="413"/>
        <v>0.94499999999999995</v>
      </c>
      <c r="BM484" s="47">
        <f t="shared" si="448"/>
        <v>0.5958</v>
      </c>
      <c r="BN484" s="47">
        <f t="shared" si="410"/>
        <v>3.5100000000000002</v>
      </c>
      <c r="BO484" s="47">
        <v>4.5999999999999996</v>
      </c>
      <c r="BP484" s="47">
        <f t="shared" si="446"/>
        <v>3.06</v>
      </c>
      <c r="BQ484" s="47">
        <v>0.1125</v>
      </c>
      <c r="BR484" s="47">
        <v>0.33750000000000002</v>
      </c>
      <c r="BS484" s="47">
        <v>10</v>
      </c>
      <c r="BT484" s="47">
        <f t="shared" si="440"/>
        <v>0</v>
      </c>
      <c r="BU484" s="47">
        <f t="shared" si="406"/>
        <v>15.39</v>
      </c>
      <c r="BV484" s="47">
        <f t="shared" si="447"/>
        <v>0.63000000000000012</v>
      </c>
      <c r="BW484" s="47">
        <f t="shared" si="441"/>
        <v>1.53</v>
      </c>
      <c r="BX484" s="47">
        <v>4</v>
      </c>
      <c r="BY484" s="47">
        <f t="shared" si="435"/>
        <v>26.324999999999999</v>
      </c>
      <c r="BZ484" s="47">
        <f t="shared" si="450"/>
        <v>9.9</v>
      </c>
      <c r="CA484" s="47">
        <f t="shared" si="399"/>
        <v>7.1370143149284262</v>
      </c>
      <c r="CB484" s="47">
        <f t="shared" si="436"/>
        <v>10</v>
      </c>
      <c r="CC484" s="47">
        <f t="shared" si="443"/>
        <v>6.4773134328358212E-2</v>
      </c>
      <c r="CD484" s="47">
        <f t="shared" si="439"/>
        <v>0</v>
      </c>
      <c r="CE484" s="47">
        <f t="shared" si="439"/>
        <v>1.755E-2</v>
      </c>
      <c r="CF484" s="47">
        <f t="shared" si="437"/>
        <v>0</v>
      </c>
      <c r="CG484" s="47">
        <f t="shared" si="401"/>
        <v>5.2544910179640727</v>
      </c>
      <c r="CH484" s="47">
        <f t="shared" si="438"/>
        <v>7.3322542821324665</v>
      </c>
      <c r="CI484" s="47">
        <v>0.68</v>
      </c>
      <c r="CJ484" s="46"/>
      <c r="CK484" s="47">
        <f t="shared" si="444"/>
        <v>1.4107110827281251</v>
      </c>
      <c r="CL484" s="46"/>
      <c r="CM484" s="46">
        <f t="shared" si="445"/>
        <v>0.31349135171736114</v>
      </c>
      <c r="CN484" s="22"/>
    </row>
    <row r="485" spans="1:92">
      <c r="A485" s="42">
        <v>1789</v>
      </c>
      <c r="C485" s="34">
        <v>20.12</v>
      </c>
      <c r="D485" s="34">
        <v>25.67</v>
      </c>
      <c r="E485" s="34">
        <v>20</v>
      </c>
      <c r="F485" s="34">
        <v>11.35</v>
      </c>
      <c r="G485" s="34">
        <v>9.6300000000000008</v>
      </c>
      <c r="H485" s="34">
        <v>6.05</v>
      </c>
      <c r="I485" s="34">
        <v>0.78</v>
      </c>
      <c r="J485" s="34">
        <v>0.65</v>
      </c>
      <c r="K485" s="22"/>
      <c r="L485" s="22"/>
      <c r="M485" s="34">
        <v>15.14</v>
      </c>
      <c r="N485" s="22"/>
      <c r="O485" s="34">
        <v>3.42</v>
      </c>
      <c r="P485" s="22"/>
      <c r="Q485" s="22"/>
      <c r="R485" s="22"/>
      <c r="S485" s="22"/>
      <c r="T485" s="22"/>
      <c r="U485" s="22"/>
      <c r="V485" s="34">
        <v>0.34</v>
      </c>
      <c r="W485" s="22"/>
      <c r="X485" s="22"/>
      <c r="Y485" s="22"/>
      <c r="Z485" s="22"/>
      <c r="AA485" s="34">
        <v>0.14000000000000001</v>
      </c>
      <c r="AB485" s="34">
        <v>16.27</v>
      </c>
      <c r="AC485" s="34">
        <v>9.25</v>
      </c>
      <c r="AD485" s="34">
        <v>5.85</v>
      </c>
      <c r="AE485" s="34">
        <v>2.2000000000000002</v>
      </c>
      <c r="AF485" s="2"/>
      <c r="AG485" s="47">
        <f t="shared" si="411"/>
        <v>0.90540000000000009</v>
      </c>
      <c r="AH485" s="47">
        <f t="shared" si="408"/>
        <v>0.51074999999999993</v>
      </c>
      <c r="AI485" s="47">
        <f t="shared" si="409"/>
        <v>0.43335000000000001</v>
      </c>
      <c r="AJ485" s="47">
        <f t="shared" si="414"/>
        <v>0.27224999999999999</v>
      </c>
      <c r="AK485" s="47">
        <f t="shared" si="412"/>
        <v>1.1551500000000001</v>
      </c>
      <c r="AL485" s="47">
        <f t="shared" si="442"/>
        <v>0.9</v>
      </c>
      <c r="AM485" s="47">
        <f t="shared" si="449"/>
        <v>73.215000000000003</v>
      </c>
      <c r="AN485" s="47">
        <f t="shared" si="449"/>
        <v>41.625</v>
      </c>
      <c r="AO485" s="47">
        <f t="shared" si="449"/>
        <v>26.324999999999999</v>
      </c>
      <c r="AP485" s="47">
        <f t="shared" si="415"/>
        <v>3.5100000000000002</v>
      </c>
      <c r="AQ485" s="47">
        <f t="shared" si="416"/>
        <v>2.9250000000000003</v>
      </c>
      <c r="AR485" s="47">
        <f t="shared" si="417"/>
        <v>0</v>
      </c>
      <c r="AS485" s="47">
        <f t="shared" si="418"/>
        <v>0</v>
      </c>
      <c r="AT485" s="47">
        <f t="shared" si="419"/>
        <v>0.68129999999999991</v>
      </c>
      <c r="AU485" s="47">
        <f t="shared" si="420"/>
        <v>0</v>
      </c>
      <c r="AV485" s="47">
        <f t="shared" si="421"/>
        <v>15.39</v>
      </c>
      <c r="AW485" s="47">
        <f t="shared" si="422"/>
        <v>0</v>
      </c>
      <c r="AX485" s="47">
        <f t="shared" si="423"/>
        <v>0</v>
      </c>
      <c r="AY485" s="47">
        <f t="shared" si="424"/>
        <v>3.06</v>
      </c>
      <c r="AZ485" s="47">
        <f t="shared" si="425"/>
        <v>0</v>
      </c>
      <c r="BA485" s="47">
        <f t="shared" si="426"/>
        <v>0</v>
      </c>
      <c r="BB485" s="47">
        <f t="shared" si="427"/>
        <v>0</v>
      </c>
      <c r="BC485" s="47">
        <f t="shared" si="428"/>
        <v>1.53</v>
      </c>
      <c r="BD485" s="47">
        <f t="shared" si="429"/>
        <v>0</v>
      </c>
      <c r="BE485" s="47">
        <f t="shared" si="430"/>
        <v>0</v>
      </c>
      <c r="BF485" s="47">
        <f t="shared" si="431"/>
        <v>0</v>
      </c>
      <c r="BG485" s="47">
        <f t="shared" si="432"/>
        <v>0</v>
      </c>
      <c r="BH485" s="47">
        <f t="shared" si="433"/>
        <v>0.63000000000000012</v>
      </c>
      <c r="BI485" s="47">
        <v>7.0552147239263805</v>
      </c>
      <c r="BJ485" s="47">
        <f t="shared" si="434"/>
        <v>9.9</v>
      </c>
      <c r="BL485" s="47">
        <f t="shared" si="413"/>
        <v>1.1551500000000001</v>
      </c>
      <c r="BM485" s="47">
        <f t="shared" si="448"/>
        <v>0.68129999999999991</v>
      </c>
      <c r="BN485" s="47">
        <f t="shared" si="410"/>
        <v>3.5100000000000002</v>
      </c>
      <c r="BO485" s="47">
        <v>4.5999999999999996</v>
      </c>
      <c r="BP485" s="47">
        <f t="shared" si="446"/>
        <v>3.06</v>
      </c>
      <c r="BQ485" s="47">
        <v>0.1125</v>
      </c>
      <c r="BR485" s="47">
        <v>0.33750000000000002</v>
      </c>
      <c r="BS485" s="47">
        <v>10</v>
      </c>
      <c r="BT485" s="47">
        <f t="shared" si="440"/>
        <v>0</v>
      </c>
      <c r="BU485" s="47">
        <f t="shared" si="406"/>
        <v>15.39</v>
      </c>
      <c r="BV485" s="47">
        <f t="shared" si="447"/>
        <v>0.63000000000000012</v>
      </c>
      <c r="BW485" s="47">
        <f t="shared" si="441"/>
        <v>1.53</v>
      </c>
      <c r="BX485" s="47">
        <v>4</v>
      </c>
      <c r="BY485" s="47">
        <f t="shared" si="435"/>
        <v>26.324999999999999</v>
      </c>
      <c r="BZ485" s="47">
        <f t="shared" si="450"/>
        <v>9.9</v>
      </c>
      <c r="CA485" s="47">
        <f t="shared" si="399"/>
        <v>7.0552147239263805</v>
      </c>
      <c r="CB485" s="47">
        <f t="shared" si="436"/>
        <v>10</v>
      </c>
      <c r="CC485" s="47">
        <f t="shared" si="443"/>
        <v>6.5787313432835823E-2</v>
      </c>
      <c r="CD485" s="47">
        <f t="shared" si="439"/>
        <v>0</v>
      </c>
      <c r="CE485" s="47">
        <v>1.755E-2</v>
      </c>
      <c r="CF485" s="47">
        <f t="shared" si="437"/>
        <v>0</v>
      </c>
      <c r="CG485" s="47">
        <f t="shared" si="401"/>
        <v>5.2544910179640727</v>
      </c>
      <c r="CH485" s="47">
        <f t="shared" si="438"/>
        <v>7.4470583464835656</v>
      </c>
      <c r="CI485" s="47">
        <v>0.68</v>
      </c>
      <c r="CJ485" s="46"/>
      <c r="CK485" s="47">
        <f t="shared" si="444"/>
        <v>1.5130990004294698</v>
      </c>
      <c r="CL485" s="46"/>
      <c r="CM485" s="46">
        <f t="shared" si="445"/>
        <v>0.33624422231765994</v>
      </c>
    </row>
    <row r="486" spans="1:92">
      <c r="A486" s="42">
        <v>1790</v>
      </c>
      <c r="C486" s="34">
        <v>19.37</v>
      </c>
      <c r="D486" s="34">
        <v>26</v>
      </c>
      <c r="E486" s="34">
        <v>21</v>
      </c>
      <c r="F486" s="34">
        <v>11</v>
      </c>
      <c r="G486" s="34">
        <v>9.2899999999999991</v>
      </c>
      <c r="H486" s="34">
        <v>5.9</v>
      </c>
      <c r="I486" s="34">
        <v>0.78</v>
      </c>
      <c r="J486" s="34">
        <v>0.65</v>
      </c>
      <c r="K486" s="22"/>
      <c r="L486" s="22"/>
      <c r="M486" s="34">
        <v>14.96</v>
      </c>
      <c r="N486" s="22"/>
      <c r="O486" s="34">
        <v>3.42</v>
      </c>
      <c r="P486" s="22"/>
      <c r="Q486" s="22"/>
      <c r="R486" s="22"/>
      <c r="S486" s="22"/>
      <c r="T486" s="22"/>
      <c r="U486" s="22"/>
      <c r="V486" s="34">
        <v>0.34</v>
      </c>
      <c r="W486" s="22"/>
      <c r="X486" s="22"/>
      <c r="Y486" s="22"/>
      <c r="Z486" s="22"/>
      <c r="AA486" s="34">
        <v>0.14000000000000001</v>
      </c>
      <c r="AB486" s="34">
        <v>16.27</v>
      </c>
      <c r="AC486" s="34">
        <v>9.25</v>
      </c>
      <c r="AD486" s="34">
        <v>5.85</v>
      </c>
      <c r="AE486" s="34">
        <v>2.2000000000000002</v>
      </c>
      <c r="AF486" s="2"/>
      <c r="AG486" s="47">
        <f t="shared" si="411"/>
        <v>0.87165000000000004</v>
      </c>
      <c r="AH486" s="47">
        <f t="shared" si="408"/>
        <v>0.495</v>
      </c>
      <c r="AI486" s="47">
        <f t="shared" si="409"/>
        <v>0.41804999999999992</v>
      </c>
      <c r="AJ486" s="47">
        <f t="shared" si="414"/>
        <v>0.26550000000000001</v>
      </c>
      <c r="AK486" s="47">
        <f t="shared" si="412"/>
        <v>1.17</v>
      </c>
      <c r="AL486" s="47">
        <f t="shared" si="442"/>
        <v>0.94499999999999995</v>
      </c>
      <c r="AM486" s="47">
        <f t="shared" si="449"/>
        <v>73.215000000000003</v>
      </c>
      <c r="AN486" s="47">
        <f t="shared" si="449"/>
        <v>41.625</v>
      </c>
      <c r="AO486" s="47">
        <f t="shared" si="449"/>
        <v>26.324999999999999</v>
      </c>
      <c r="AP486" s="47">
        <f t="shared" si="415"/>
        <v>3.5100000000000002</v>
      </c>
      <c r="AQ486" s="47">
        <f t="shared" si="416"/>
        <v>2.9250000000000003</v>
      </c>
      <c r="AR486" s="47">
        <f t="shared" si="417"/>
        <v>0</v>
      </c>
      <c r="AS486" s="47">
        <f t="shared" si="418"/>
        <v>0</v>
      </c>
      <c r="AT486" s="47">
        <f t="shared" si="419"/>
        <v>0.67320000000000002</v>
      </c>
      <c r="AU486" s="47">
        <f t="shared" si="420"/>
        <v>0</v>
      </c>
      <c r="AV486" s="47">
        <f t="shared" si="421"/>
        <v>15.39</v>
      </c>
      <c r="AW486" s="47">
        <f t="shared" si="422"/>
        <v>0</v>
      </c>
      <c r="AX486" s="47">
        <f t="shared" si="423"/>
        <v>0</v>
      </c>
      <c r="AY486" s="47">
        <f t="shared" si="424"/>
        <v>3.06</v>
      </c>
      <c r="AZ486" s="47">
        <f t="shared" si="425"/>
        <v>0</v>
      </c>
      <c r="BA486" s="47">
        <f t="shared" si="426"/>
        <v>0</v>
      </c>
      <c r="BB486" s="47">
        <f t="shared" si="427"/>
        <v>0</v>
      </c>
      <c r="BC486" s="47">
        <f t="shared" si="428"/>
        <v>1.53</v>
      </c>
      <c r="BD486" s="47">
        <f t="shared" si="429"/>
        <v>0</v>
      </c>
      <c r="BE486" s="47">
        <f t="shared" si="430"/>
        <v>0</v>
      </c>
      <c r="BF486" s="47">
        <f t="shared" si="431"/>
        <v>0</v>
      </c>
      <c r="BG486" s="47">
        <f t="shared" si="432"/>
        <v>0</v>
      </c>
      <c r="BH486" s="47">
        <f t="shared" si="433"/>
        <v>0.63000000000000012</v>
      </c>
      <c r="BI486" s="47">
        <v>6.5848670756646221</v>
      </c>
      <c r="BJ486" s="47">
        <f t="shared" si="434"/>
        <v>9.9</v>
      </c>
      <c r="BL486" s="47">
        <f t="shared" si="413"/>
        <v>1.17</v>
      </c>
      <c r="BM486" s="47">
        <f t="shared" si="448"/>
        <v>0.67320000000000002</v>
      </c>
      <c r="BN486" s="47">
        <f t="shared" si="410"/>
        <v>3.5100000000000002</v>
      </c>
      <c r="BO486" s="47">
        <v>4.5999999999999996</v>
      </c>
      <c r="BP486" s="47">
        <f t="shared" si="446"/>
        <v>3.06</v>
      </c>
      <c r="BQ486" s="47">
        <v>0.1125</v>
      </c>
      <c r="BR486" s="47">
        <v>0.33750000000000002</v>
      </c>
      <c r="BS486" s="47">
        <v>10</v>
      </c>
      <c r="BT486" s="47">
        <f t="shared" si="440"/>
        <v>0</v>
      </c>
      <c r="BU486" s="47">
        <f t="shared" si="406"/>
        <v>15.39</v>
      </c>
      <c r="BV486" s="47">
        <f t="shared" si="447"/>
        <v>0.63000000000000012</v>
      </c>
      <c r="BW486" s="47">
        <f t="shared" si="441"/>
        <v>1.53</v>
      </c>
      <c r="BX486" s="47">
        <v>4</v>
      </c>
      <c r="BY486" s="47">
        <f t="shared" si="435"/>
        <v>26.324999999999999</v>
      </c>
      <c r="BZ486" s="47">
        <f t="shared" si="450"/>
        <v>9.9</v>
      </c>
      <c r="CA486" s="47">
        <f t="shared" si="399"/>
        <v>6.5848670756646221</v>
      </c>
      <c r="CB486" s="47">
        <f t="shared" si="436"/>
        <v>10</v>
      </c>
      <c r="CC486" s="47">
        <f t="shared" si="443"/>
        <v>6.6801492537313434E-2</v>
      </c>
      <c r="CD486" s="47">
        <f t="shared" si="439"/>
        <v>0</v>
      </c>
      <c r="CE486" s="47">
        <v>1.755E-2</v>
      </c>
      <c r="CF486" s="47">
        <f t="shared" si="437"/>
        <v>0</v>
      </c>
      <c r="CG486" s="47">
        <f t="shared" si="401"/>
        <v>5.2544910179640727</v>
      </c>
      <c r="CH486" s="47">
        <f t="shared" si="438"/>
        <v>7.5618624108346664</v>
      </c>
      <c r="CI486" s="47">
        <v>0.68</v>
      </c>
      <c r="CJ486" s="46"/>
      <c r="CK486" s="47">
        <f t="shared" si="444"/>
        <v>1.5156504568145028</v>
      </c>
      <c r="CL486" s="46"/>
      <c r="CM486" s="46">
        <f t="shared" si="445"/>
        <v>0.33681121262544506</v>
      </c>
    </row>
    <row r="487" spans="1:92">
      <c r="A487" s="42">
        <v>1791</v>
      </c>
      <c r="C487" s="34">
        <v>13.07</v>
      </c>
      <c r="D487" s="34">
        <v>20</v>
      </c>
      <c r="E487" s="34">
        <v>15</v>
      </c>
      <c r="F487" s="34">
        <v>8.08</v>
      </c>
      <c r="G487" s="34">
        <v>7.22</v>
      </c>
      <c r="H487" s="34">
        <v>5.0199999999999996</v>
      </c>
      <c r="I487" s="34">
        <v>0.78</v>
      </c>
      <c r="J487" s="34">
        <v>0.65</v>
      </c>
      <c r="K487" s="22"/>
      <c r="L487" s="22"/>
      <c r="M487" s="34">
        <v>11.18</v>
      </c>
      <c r="N487" s="22"/>
      <c r="O487" s="34">
        <v>3.42</v>
      </c>
      <c r="P487" s="34">
        <v>2.4</v>
      </c>
      <c r="Q487" s="22"/>
      <c r="R487" s="22"/>
      <c r="S487" s="22"/>
      <c r="T487" s="34">
        <v>2.5</v>
      </c>
      <c r="U487" s="22"/>
      <c r="V487" s="34">
        <v>0.34</v>
      </c>
      <c r="W487" s="22"/>
      <c r="X487" s="22"/>
      <c r="Y487" s="22"/>
      <c r="Z487" s="22"/>
      <c r="AA487" s="34">
        <v>0.14000000000000001</v>
      </c>
      <c r="AB487" s="34">
        <v>16.27</v>
      </c>
      <c r="AC487" s="34">
        <v>9.25</v>
      </c>
      <c r="AD487" s="34">
        <v>5.85</v>
      </c>
      <c r="AE487" s="34">
        <v>2.2000000000000002</v>
      </c>
      <c r="AF487" s="2"/>
      <c r="AG487" s="47">
        <f t="shared" si="411"/>
        <v>0.58814999999999995</v>
      </c>
      <c r="AH487" s="47">
        <f t="shared" si="408"/>
        <v>0.36359999999999998</v>
      </c>
      <c r="AI487" s="47">
        <f t="shared" si="409"/>
        <v>0.32490000000000002</v>
      </c>
      <c r="AJ487" s="47">
        <f t="shared" si="414"/>
        <v>0.22589999999999996</v>
      </c>
      <c r="AK487" s="47">
        <f t="shared" si="412"/>
        <v>0.9</v>
      </c>
      <c r="AL487" s="47">
        <f t="shared" si="442"/>
        <v>0.67500000000000004</v>
      </c>
      <c r="AM487" s="47">
        <f t="shared" si="449"/>
        <v>73.215000000000003</v>
      </c>
      <c r="AN487" s="47">
        <f t="shared" si="449"/>
        <v>41.625</v>
      </c>
      <c r="AO487" s="47">
        <f t="shared" si="449"/>
        <v>26.324999999999999</v>
      </c>
      <c r="AP487" s="47">
        <f t="shared" si="415"/>
        <v>3.5100000000000002</v>
      </c>
      <c r="AQ487" s="47">
        <f t="shared" si="416"/>
        <v>2.9250000000000003</v>
      </c>
      <c r="AR487" s="47">
        <f t="shared" si="417"/>
        <v>0</v>
      </c>
      <c r="AS487" s="47">
        <f t="shared" si="418"/>
        <v>0</v>
      </c>
      <c r="AT487" s="47">
        <f t="shared" si="419"/>
        <v>0.50309999999999999</v>
      </c>
      <c r="AU487" s="47">
        <f t="shared" si="420"/>
        <v>0</v>
      </c>
      <c r="AV487" s="47">
        <f t="shared" si="421"/>
        <v>15.39</v>
      </c>
      <c r="AW487" s="47">
        <f t="shared" si="422"/>
        <v>11.25</v>
      </c>
      <c r="AX487" s="47">
        <f t="shared" si="423"/>
        <v>0</v>
      </c>
      <c r="AY487" s="47">
        <f t="shared" si="424"/>
        <v>3.06</v>
      </c>
      <c r="AZ487" s="47">
        <f t="shared" si="425"/>
        <v>0</v>
      </c>
      <c r="BA487" s="47">
        <f t="shared" si="426"/>
        <v>0.1125</v>
      </c>
      <c r="BB487" s="47">
        <f t="shared" si="427"/>
        <v>0</v>
      </c>
      <c r="BC487" s="47">
        <f t="shared" si="428"/>
        <v>1.53</v>
      </c>
      <c r="BD487" s="47">
        <f t="shared" si="429"/>
        <v>0</v>
      </c>
      <c r="BE487" s="47">
        <f t="shared" si="430"/>
        <v>0</v>
      </c>
      <c r="BF487" s="47">
        <f t="shared" si="431"/>
        <v>0</v>
      </c>
      <c r="BG487" s="47">
        <f t="shared" si="432"/>
        <v>0</v>
      </c>
      <c r="BH487" s="47">
        <f t="shared" si="433"/>
        <v>0.63000000000000012</v>
      </c>
      <c r="BI487" s="47">
        <v>6.5644171779141107</v>
      </c>
      <c r="BJ487" s="47">
        <f t="shared" si="434"/>
        <v>9.9</v>
      </c>
      <c r="BL487" s="47">
        <f t="shared" si="413"/>
        <v>0.9</v>
      </c>
      <c r="BM487" s="47">
        <f t="shared" si="448"/>
        <v>0.50309999999999999</v>
      </c>
      <c r="BN487" s="47">
        <f t="shared" si="410"/>
        <v>3.5100000000000002</v>
      </c>
      <c r="BO487" s="47">
        <v>4.5999999999999996</v>
      </c>
      <c r="BP487" s="47">
        <f t="shared" si="446"/>
        <v>3.06</v>
      </c>
      <c r="BQ487" s="47">
        <f>BA487</f>
        <v>0.1125</v>
      </c>
      <c r="BR487" s="47">
        <v>0.33750000000000002</v>
      </c>
      <c r="BS487" s="47">
        <f>AW487</f>
        <v>11.25</v>
      </c>
      <c r="BT487" s="47">
        <f t="shared" si="440"/>
        <v>0</v>
      </c>
      <c r="BU487" s="47">
        <f t="shared" si="406"/>
        <v>15.39</v>
      </c>
      <c r="BV487" s="47">
        <f t="shared" si="447"/>
        <v>0.63000000000000012</v>
      </c>
      <c r="BW487" s="47">
        <f t="shared" si="441"/>
        <v>1.53</v>
      </c>
      <c r="BX487" s="47">
        <v>4</v>
      </c>
      <c r="BY487" s="47">
        <f t="shared" si="435"/>
        <v>26.324999999999999</v>
      </c>
      <c r="BZ487" s="47">
        <f t="shared" si="450"/>
        <v>9.9</v>
      </c>
      <c r="CA487" s="47">
        <f t="shared" si="399"/>
        <v>6.5644171779141107</v>
      </c>
      <c r="CB487" s="47">
        <f t="shared" si="436"/>
        <v>11.25</v>
      </c>
      <c r="CC487" s="47">
        <f t="shared" si="443"/>
        <v>6.7815671641791059E-2</v>
      </c>
      <c r="CD487" s="47">
        <f t="shared" si="439"/>
        <v>0</v>
      </c>
      <c r="CE487" s="47">
        <v>1.755E-2</v>
      </c>
      <c r="CF487" s="47">
        <f t="shared" si="437"/>
        <v>0</v>
      </c>
      <c r="CG487" s="47">
        <f t="shared" si="401"/>
        <v>5.2544910179640727</v>
      </c>
      <c r="CH487" s="47">
        <f t="shared" si="438"/>
        <v>7.6766664751857663</v>
      </c>
      <c r="CI487" s="47">
        <v>0.68</v>
      </c>
      <c r="CJ487" s="46"/>
      <c r="CK487" s="47">
        <f t="shared" si="444"/>
        <v>1.3835980773787198</v>
      </c>
      <c r="CL487" s="46"/>
      <c r="CM487" s="46">
        <f t="shared" si="445"/>
        <v>0.30746623941749329</v>
      </c>
    </row>
    <row r="488" spans="1:92">
      <c r="A488" s="42">
        <v>1792</v>
      </c>
      <c r="C488" s="34">
        <v>14.79</v>
      </c>
      <c r="D488" s="34">
        <v>22</v>
      </c>
      <c r="E488" s="34">
        <v>17</v>
      </c>
      <c r="F488" s="34">
        <v>8.08</v>
      </c>
      <c r="G488" s="34">
        <v>8.08</v>
      </c>
      <c r="H488" s="34">
        <v>7.38</v>
      </c>
      <c r="I488" s="34">
        <v>0.78</v>
      </c>
      <c r="J488" s="34">
        <v>0.65</v>
      </c>
      <c r="K488" s="22"/>
      <c r="L488" s="22"/>
      <c r="M488" s="34">
        <v>12.04</v>
      </c>
      <c r="N488" s="22"/>
      <c r="O488" s="34">
        <v>3.42</v>
      </c>
      <c r="P488" s="34">
        <v>2.7</v>
      </c>
      <c r="Q488" s="34">
        <v>1.62</v>
      </c>
      <c r="R488" s="22"/>
      <c r="S488" s="34">
        <v>0.08</v>
      </c>
      <c r="T488" s="34">
        <v>4</v>
      </c>
      <c r="U488" s="34">
        <v>0.9</v>
      </c>
      <c r="V488" s="34">
        <v>0.34</v>
      </c>
      <c r="W488" s="22"/>
      <c r="X488" s="22"/>
      <c r="Y488" s="22"/>
      <c r="Z488" s="22"/>
      <c r="AA488" s="34">
        <v>0.14000000000000001</v>
      </c>
      <c r="AB488" s="34">
        <v>16.27</v>
      </c>
      <c r="AC488" s="34">
        <v>9.25</v>
      </c>
      <c r="AD488" s="34">
        <v>5.85</v>
      </c>
      <c r="AE488" s="34">
        <v>2.2000000000000002</v>
      </c>
      <c r="AF488" s="2"/>
      <c r="AG488" s="47">
        <f t="shared" si="411"/>
        <v>0.66554999999999997</v>
      </c>
      <c r="AH488" s="47">
        <f t="shared" si="408"/>
        <v>0.36359999999999998</v>
      </c>
      <c r="AI488" s="47">
        <f t="shared" si="409"/>
        <v>0.36359999999999998</v>
      </c>
      <c r="AJ488" s="47">
        <f t="shared" si="414"/>
        <v>0.33210000000000001</v>
      </c>
      <c r="AK488" s="47">
        <f t="shared" si="412"/>
        <v>0.99</v>
      </c>
      <c r="AL488" s="47">
        <f t="shared" si="442"/>
        <v>0.76500000000000001</v>
      </c>
      <c r="AM488" s="47">
        <f t="shared" si="449"/>
        <v>73.215000000000003</v>
      </c>
      <c r="AN488" s="47">
        <f t="shared" si="449"/>
        <v>41.625</v>
      </c>
      <c r="AO488" s="47">
        <f t="shared" si="449"/>
        <v>26.324999999999999</v>
      </c>
      <c r="AP488" s="47">
        <f t="shared" si="415"/>
        <v>3.5100000000000002</v>
      </c>
      <c r="AQ488" s="47">
        <f t="shared" si="416"/>
        <v>2.9250000000000003</v>
      </c>
      <c r="AR488" s="47">
        <f t="shared" si="417"/>
        <v>0</v>
      </c>
      <c r="AS488" s="47">
        <f t="shared" si="418"/>
        <v>0</v>
      </c>
      <c r="AT488" s="47">
        <f t="shared" si="419"/>
        <v>0.54179999999999995</v>
      </c>
      <c r="AU488" s="47">
        <f t="shared" si="420"/>
        <v>0</v>
      </c>
      <c r="AV488" s="47">
        <f t="shared" si="421"/>
        <v>15.39</v>
      </c>
      <c r="AW488" s="47">
        <f t="shared" si="422"/>
        <v>12.65625</v>
      </c>
      <c r="AX488" s="47">
        <f t="shared" si="423"/>
        <v>7.2900000000000009</v>
      </c>
      <c r="AY488" s="47">
        <f t="shared" si="424"/>
        <v>3.06</v>
      </c>
      <c r="AZ488" s="47">
        <f t="shared" si="425"/>
        <v>0.36</v>
      </c>
      <c r="BA488" s="47">
        <f t="shared" si="426"/>
        <v>0.18</v>
      </c>
      <c r="BB488" s="47">
        <f t="shared" si="427"/>
        <v>4.05</v>
      </c>
      <c r="BC488" s="47">
        <f t="shared" si="428"/>
        <v>1.53</v>
      </c>
      <c r="BD488" s="47">
        <f t="shared" si="429"/>
        <v>0</v>
      </c>
      <c r="BE488" s="47">
        <f t="shared" si="430"/>
        <v>0</v>
      </c>
      <c r="BF488" s="47">
        <f t="shared" si="431"/>
        <v>0</v>
      </c>
      <c r="BG488" s="47">
        <f t="shared" si="432"/>
        <v>0</v>
      </c>
      <c r="BH488" s="47">
        <f t="shared" si="433"/>
        <v>0.63000000000000012</v>
      </c>
      <c r="BI488" s="46"/>
      <c r="BJ488" s="47">
        <f t="shared" si="434"/>
        <v>9.9</v>
      </c>
      <c r="BL488" s="47">
        <f t="shared" si="413"/>
        <v>0.99</v>
      </c>
      <c r="BM488" s="47">
        <f t="shared" si="448"/>
        <v>0.54179999999999995</v>
      </c>
      <c r="BN488" s="47">
        <f t="shared" si="410"/>
        <v>3.5100000000000002</v>
      </c>
      <c r="BO488" s="47">
        <f>BB488</f>
        <v>4.05</v>
      </c>
      <c r="BP488" s="47">
        <f t="shared" si="446"/>
        <v>3.06</v>
      </c>
      <c r="BQ488" s="47">
        <f>BA488</f>
        <v>0.18</v>
      </c>
      <c r="BR488" s="47">
        <v>0.33750000000000002</v>
      </c>
      <c r="BS488" s="47">
        <f>AW488</f>
        <v>12.65625</v>
      </c>
      <c r="BT488" s="47">
        <f t="shared" si="440"/>
        <v>0</v>
      </c>
      <c r="BU488" s="47">
        <f t="shared" si="406"/>
        <v>15.39</v>
      </c>
      <c r="BV488" s="47">
        <f t="shared" si="447"/>
        <v>0.63000000000000012</v>
      </c>
      <c r="BW488" s="47">
        <f t="shared" si="441"/>
        <v>1.53</v>
      </c>
      <c r="BX488" s="47">
        <v>4</v>
      </c>
      <c r="BY488" s="47">
        <f t="shared" si="435"/>
        <v>26.324999999999999</v>
      </c>
      <c r="BZ488" s="47">
        <f t="shared" si="450"/>
        <v>9.9</v>
      </c>
      <c r="CA488" s="47">
        <f t="shared" ref="CA488:CA551" si="451">BO488</f>
        <v>4.05</v>
      </c>
      <c r="CB488" s="47">
        <f t="shared" si="436"/>
        <v>12.65625</v>
      </c>
      <c r="CC488" s="47">
        <f t="shared" si="443"/>
        <v>6.8829850746268656E-2</v>
      </c>
      <c r="CD488" s="47">
        <f t="shared" si="439"/>
        <v>0</v>
      </c>
      <c r="CE488" s="47">
        <v>3.9509999999999997E-2</v>
      </c>
      <c r="CF488" s="47">
        <f t="shared" si="437"/>
        <v>0</v>
      </c>
      <c r="CG488" s="47">
        <f t="shared" si="401"/>
        <v>11.82934131736527</v>
      </c>
      <c r="CH488" s="47">
        <f t="shared" si="438"/>
        <v>7.7914705395368653</v>
      </c>
      <c r="CI488" s="47">
        <v>0.68</v>
      </c>
      <c r="CJ488" s="46"/>
      <c r="CK488" s="47">
        <f t="shared" si="444"/>
        <v>1.5017845374072174</v>
      </c>
      <c r="CL488" s="46"/>
      <c r="CM488" s="46">
        <f t="shared" si="445"/>
        <v>0.33372989720160384</v>
      </c>
    </row>
    <row r="489" spans="1:92">
      <c r="A489" s="42">
        <v>1793</v>
      </c>
      <c r="C489" s="34">
        <v>31.05</v>
      </c>
      <c r="D489" s="34">
        <v>40</v>
      </c>
      <c r="E489" s="34">
        <v>29.67</v>
      </c>
      <c r="F489" s="22"/>
      <c r="G489" s="22"/>
      <c r="H489" s="22"/>
      <c r="I489" s="34">
        <v>0.78</v>
      </c>
      <c r="J489" s="34">
        <v>0.65</v>
      </c>
      <c r="K489" s="22"/>
      <c r="L489" s="22"/>
      <c r="M489" s="22"/>
      <c r="N489" s="22"/>
      <c r="O489" s="34">
        <v>3.42</v>
      </c>
      <c r="P489" s="22"/>
      <c r="Q489" s="22"/>
      <c r="R489" s="22"/>
      <c r="S489" s="22"/>
      <c r="T489" s="22"/>
      <c r="U489" s="22"/>
      <c r="V489" s="34">
        <v>0.34</v>
      </c>
      <c r="W489" s="22"/>
      <c r="X489" s="22"/>
      <c r="Y489" s="22"/>
      <c r="Z489" s="22"/>
      <c r="AA489" s="34">
        <v>0.14000000000000001</v>
      </c>
      <c r="AB489" s="34">
        <v>16.27</v>
      </c>
      <c r="AC489" s="34">
        <v>9.25</v>
      </c>
      <c r="AD489" s="34">
        <v>5.85</v>
      </c>
      <c r="AE489" s="34">
        <v>2.2000000000000002</v>
      </c>
      <c r="AF489" s="2"/>
      <c r="AG489" s="47">
        <f t="shared" si="411"/>
        <v>1.3972499999999999</v>
      </c>
      <c r="AH489" s="46"/>
      <c r="AI489" s="46"/>
      <c r="AJ489" s="46"/>
      <c r="AK489" s="47">
        <f t="shared" si="412"/>
        <v>1.8</v>
      </c>
      <c r="AL489" s="47">
        <f t="shared" si="442"/>
        <v>1.3351500000000001</v>
      </c>
      <c r="AM489" s="47">
        <f t="shared" si="449"/>
        <v>73.215000000000003</v>
      </c>
      <c r="AN489" s="47">
        <f t="shared" si="449"/>
        <v>41.625</v>
      </c>
      <c r="AO489" s="47">
        <f t="shared" si="449"/>
        <v>26.324999999999999</v>
      </c>
      <c r="AP489" s="47">
        <f t="shared" si="415"/>
        <v>3.5100000000000002</v>
      </c>
      <c r="AQ489" s="47">
        <f t="shared" si="416"/>
        <v>2.9250000000000003</v>
      </c>
      <c r="AR489" s="47">
        <f t="shared" si="417"/>
        <v>0</v>
      </c>
      <c r="AS489" s="47">
        <f t="shared" si="418"/>
        <v>0</v>
      </c>
      <c r="AT489" s="47">
        <f t="shared" si="419"/>
        <v>0</v>
      </c>
      <c r="AU489" s="47">
        <f t="shared" si="420"/>
        <v>0</v>
      </c>
      <c r="AV489" s="47">
        <f t="shared" si="421"/>
        <v>15.39</v>
      </c>
      <c r="AW489" s="47">
        <f t="shared" si="422"/>
        <v>0</v>
      </c>
      <c r="AX489" s="47">
        <f t="shared" si="423"/>
        <v>0</v>
      </c>
      <c r="AY489" s="47">
        <f t="shared" si="424"/>
        <v>3.06</v>
      </c>
      <c r="AZ489" s="47">
        <f t="shared" si="425"/>
        <v>0</v>
      </c>
      <c r="BA489" s="47">
        <f t="shared" si="426"/>
        <v>0</v>
      </c>
      <c r="BB489" s="47">
        <f t="shared" si="427"/>
        <v>0</v>
      </c>
      <c r="BC489" s="47">
        <f t="shared" si="428"/>
        <v>1.53</v>
      </c>
      <c r="BD489" s="47">
        <f t="shared" si="429"/>
        <v>0</v>
      </c>
      <c r="BE489" s="47">
        <f t="shared" si="430"/>
        <v>0</v>
      </c>
      <c r="BF489" s="47">
        <f t="shared" si="431"/>
        <v>0</v>
      </c>
      <c r="BG489" s="47">
        <f t="shared" si="432"/>
        <v>0</v>
      </c>
      <c r="BH489" s="47">
        <f t="shared" si="433"/>
        <v>0.63000000000000012</v>
      </c>
      <c r="BI489" s="46"/>
      <c r="BJ489" s="47">
        <f t="shared" si="434"/>
        <v>9.9</v>
      </c>
      <c r="BL489" s="47">
        <f t="shared" si="413"/>
        <v>1.8</v>
      </c>
      <c r="BM489" s="47">
        <v>0.7</v>
      </c>
      <c r="BN489" s="47">
        <f t="shared" si="410"/>
        <v>3.5100000000000002</v>
      </c>
      <c r="BO489" s="47">
        <v>5.4</v>
      </c>
      <c r="BP489" s="47">
        <f t="shared" si="446"/>
        <v>3.06</v>
      </c>
      <c r="BQ489" s="47">
        <v>0.18</v>
      </c>
      <c r="BR489" s="47">
        <v>0.33750000000000002</v>
      </c>
      <c r="BS489" s="47">
        <v>14</v>
      </c>
      <c r="BT489" s="47">
        <f t="shared" si="440"/>
        <v>0</v>
      </c>
      <c r="BU489" s="47">
        <f t="shared" si="406"/>
        <v>15.39</v>
      </c>
      <c r="BV489" s="47">
        <f t="shared" si="447"/>
        <v>0.63000000000000012</v>
      </c>
      <c r="BW489" s="47">
        <f t="shared" si="441"/>
        <v>1.53</v>
      </c>
      <c r="BX489" s="47">
        <v>4</v>
      </c>
      <c r="BY489" s="47">
        <f t="shared" si="435"/>
        <v>26.324999999999999</v>
      </c>
      <c r="BZ489" s="47">
        <f t="shared" si="450"/>
        <v>9.9</v>
      </c>
      <c r="CA489" s="47">
        <f t="shared" si="451"/>
        <v>5.4</v>
      </c>
      <c r="CB489" s="47">
        <f t="shared" si="436"/>
        <v>14</v>
      </c>
      <c r="CC489" s="47">
        <f t="shared" si="443"/>
        <v>6.9844029850746281E-2</v>
      </c>
      <c r="CD489" s="47">
        <f t="shared" si="439"/>
        <v>0</v>
      </c>
      <c r="CE489" s="47">
        <v>3.9509999999999997E-2</v>
      </c>
      <c r="CF489" s="47">
        <f t="shared" si="437"/>
        <v>0</v>
      </c>
      <c r="CG489" s="47">
        <f t="shared" si="401"/>
        <v>11.82934131736527</v>
      </c>
      <c r="CH489" s="47">
        <f t="shared" si="438"/>
        <v>7.9062746038879652</v>
      </c>
      <c r="CI489" s="47">
        <v>0.68</v>
      </c>
      <c r="CJ489" s="46"/>
      <c r="CK489" s="47">
        <f t="shared" si="444"/>
        <v>1.9107280255132391</v>
      </c>
      <c r="CL489" s="46"/>
      <c r="CM489" s="46">
        <f t="shared" si="445"/>
        <v>0.42460622789183089</v>
      </c>
    </row>
    <row r="490" spans="1:92">
      <c r="A490" s="42">
        <v>1794</v>
      </c>
      <c r="C490" s="22"/>
      <c r="D490" s="22"/>
      <c r="E490" s="22"/>
      <c r="F490" s="22"/>
      <c r="G490" s="22"/>
      <c r="H490" s="22"/>
      <c r="I490" s="34">
        <v>0.78</v>
      </c>
      <c r="J490" s="34">
        <v>0.65</v>
      </c>
      <c r="K490" s="22"/>
      <c r="L490" s="22"/>
      <c r="M490" s="22"/>
      <c r="N490" s="22"/>
      <c r="O490" s="34">
        <v>3.42</v>
      </c>
      <c r="P490" s="22"/>
      <c r="Q490" s="22"/>
      <c r="R490" s="22"/>
      <c r="S490" s="22"/>
      <c r="T490" s="22"/>
      <c r="U490" s="22"/>
      <c r="V490" s="34">
        <v>0.34</v>
      </c>
      <c r="W490" s="22"/>
      <c r="X490" s="22"/>
      <c r="Y490" s="34">
        <v>10</v>
      </c>
      <c r="Z490" s="22"/>
      <c r="AA490" s="34">
        <v>0.14000000000000001</v>
      </c>
      <c r="AB490" s="34">
        <v>16.27</v>
      </c>
      <c r="AC490" s="34">
        <v>9.25</v>
      </c>
      <c r="AD490" s="34">
        <v>5.85</v>
      </c>
      <c r="AE490" s="34">
        <v>2.2000000000000002</v>
      </c>
      <c r="AF490" s="2"/>
      <c r="AG490" s="46"/>
      <c r="AH490" s="46"/>
      <c r="AI490" s="46"/>
      <c r="AJ490" s="46"/>
      <c r="AK490" s="46"/>
      <c r="AL490" s="46"/>
      <c r="AM490" s="47">
        <f t="shared" si="449"/>
        <v>73.215000000000003</v>
      </c>
      <c r="AN490" s="47">
        <f t="shared" si="449"/>
        <v>41.625</v>
      </c>
      <c r="AO490" s="47">
        <f t="shared" si="449"/>
        <v>26.324999999999999</v>
      </c>
      <c r="AP490" s="47">
        <f t="shared" si="415"/>
        <v>3.5100000000000002</v>
      </c>
      <c r="AQ490" s="47">
        <f t="shared" si="416"/>
        <v>2.9250000000000003</v>
      </c>
      <c r="AR490" s="47">
        <f t="shared" si="417"/>
        <v>0</v>
      </c>
      <c r="AS490" s="47">
        <f t="shared" si="418"/>
        <v>0</v>
      </c>
      <c r="AT490" s="47">
        <f t="shared" si="419"/>
        <v>0</v>
      </c>
      <c r="AU490" s="47">
        <f t="shared" si="420"/>
        <v>0</v>
      </c>
      <c r="AV490" s="47">
        <f t="shared" si="421"/>
        <v>15.39</v>
      </c>
      <c r="AW490" s="47">
        <f t="shared" si="422"/>
        <v>0</v>
      </c>
      <c r="AX490" s="47">
        <f t="shared" si="423"/>
        <v>0</v>
      </c>
      <c r="AY490" s="47">
        <f t="shared" si="424"/>
        <v>3.06</v>
      </c>
      <c r="AZ490" s="47">
        <f t="shared" si="425"/>
        <v>0</v>
      </c>
      <c r="BA490" s="47">
        <f t="shared" si="426"/>
        <v>0</v>
      </c>
      <c r="BB490" s="47">
        <f t="shared" si="427"/>
        <v>0</v>
      </c>
      <c r="BC490" s="47">
        <f t="shared" si="428"/>
        <v>1.53</v>
      </c>
      <c r="BD490" s="47">
        <f t="shared" si="429"/>
        <v>0</v>
      </c>
      <c r="BE490" s="47">
        <f t="shared" si="430"/>
        <v>0</v>
      </c>
      <c r="BF490" s="47">
        <f t="shared" si="431"/>
        <v>0.45</v>
      </c>
      <c r="BG490" s="47">
        <f t="shared" si="432"/>
        <v>0</v>
      </c>
      <c r="BH490" s="47">
        <f t="shared" si="433"/>
        <v>0.63000000000000012</v>
      </c>
      <c r="BI490" s="46"/>
      <c r="BJ490" s="47">
        <f t="shared" si="434"/>
        <v>9.9</v>
      </c>
      <c r="BL490" s="47">
        <v>1.4</v>
      </c>
      <c r="BM490" s="47">
        <v>0.91</v>
      </c>
      <c r="BN490" s="47">
        <f t="shared" si="410"/>
        <v>3.5100000000000002</v>
      </c>
      <c r="BO490" s="47">
        <v>5.4</v>
      </c>
      <c r="BP490" s="47">
        <f t="shared" si="446"/>
        <v>3.06</v>
      </c>
      <c r="BQ490" s="47">
        <v>0.18</v>
      </c>
      <c r="BR490" s="47">
        <v>0.33750000000000002</v>
      </c>
      <c r="BS490" s="47">
        <v>14</v>
      </c>
      <c r="BT490" s="47">
        <f t="shared" si="440"/>
        <v>0</v>
      </c>
      <c r="BU490" s="47">
        <f t="shared" si="406"/>
        <v>15.39</v>
      </c>
      <c r="BV490" s="47">
        <f t="shared" si="447"/>
        <v>0.63000000000000012</v>
      </c>
      <c r="BW490" s="47">
        <f t="shared" si="441"/>
        <v>1.53</v>
      </c>
      <c r="BX490" s="47">
        <v>5.8949999999999996</v>
      </c>
      <c r="BY490" s="47">
        <f t="shared" si="435"/>
        <v>26.324999999999999</v>
      </c>
      <c r="BZ490" s="47">
        <f t="shared" si="450"/>
        <v>9.9</v>
      </c>
      <c r="CA490" s="47">
        <f t="shared" si="451"/>
        <v>5.4</v>
      </c>
      <c r="CB490" s="47">
        <f t="shared" si="436"/>
        <v>14</v>
      </c>
      <c r="CC490" s="47">
        <f t="shared" si="443"/>
        <v>7.0858208955223892E-2</v>
      </c>
      <c r="CD490" s="47">
        <f t="shared" ref="CD490:CE521" si="452">BD490/1000</f>
        <v>0</v>
      </c>
      <c r="CE490" s="47">
        <v>3.9509999999999997E-2</v>
      </c>
      <c r="CF490" s="47">
        <f t="shared" si="437"/>
        <v>0.45</v>
      </c>
      <c r="CG490" s="47">
        <f t="shared" si="401"/>
        <v>11.82934131736527</v>
      </c>
      <c r="CH490" s="47">
        <f t="shared" si="438"/>
        <v>8.0210786682390633</v>
      </c>
      <c r="CI490" s="47">
        <v>0.68</v>
      </c>
      <c r="CJ490" s="46"/>
      <c r="CK490" s="47">
        <f t="shared" si="444"/>
        <v>1.7734583968949924</v>
      </c>
      <c r="CL490" s="46"/>
      <c r="CM490" s="46">
        <f t="shared" si="445"/>
        <v>0.39410186597666497</v>
      </c>
    </row>
    <row r="491" spans="1:92">
      <c r="A491" s="42">
        <v>1795</v>
      </c>
      <c r="C491" s="22"/>
      <c r="D491" s="22"/>
      <c r="E491" s="22"/>
      <c r="F491" s="22"/>
      <c r="G491" s="22"/>
      <c r="H491" s="22"/>
      <c r="I491" s="34">
        <v>0.78</v>
      </c>
      <c r="J491" s="34">
        <v>0.65</v>
      </c>
      <c r="K491" s="22"/>
      <c r="L491" s="22"/>
      <c r="M491" s="34">
        <v>25.05</v>
      </c>
      <c r="N491" s="22"/>
      <c r="O491" s="34">
        <v>3.42</v>
      </c>
      <c r="P491" s="22"/>
      <c r="Q491" s="22"/>
      <c r="R491" s="22"/>
      <c r="S491" s="22"/>
      <c r="T491" s="22"/>
      <c r="U491" s="22"/>
      <c r="V491" s="34">
        <v>0.34</v>
      </c>
      <c r="W491" s="22"/>
      <c r="X491" s="22"/>
      <c r="Y491" s="22"/>
      <c r="Z491" s="22"/>
      <c r="AA491" s="34">
        <v>0.14000000000000001</v>
      </c>
      <c r="AB491" s="34">
        <v>16.27</v>
      </c>
      <c r="AC491" s="34">
        <v>9.25</v>
      </c>
      <c r="AD491" s="34">
        <v>5.85</v>
      </c>
      <c r="AE491" s="34">
        <v>2.2000000000000002</v>
      </c>
      <c r="AF491" s="2"/>
      <c r="AG491" s="46"/>
      <c r="AH491" s="46"/>
      <c r="AI491" s="46"/>
      <c r="AJ491" s="46"/>
      <c r="AK491" s="46"/>
      <c r="AL491" s="46"/>
      <c r="AM491" s="47">
        <f t="shared" si="449"/>
        <v>73.215000000000003</v>
      </c>
      <c r="AN491" s="47">
        <f t="shared" si="449"/>
        <v>41.625</v>
      </c>
      <c r="AO491" s="47">
        <f t="shared" si="449"/>
        <v>26.324999999999999</v>
      </c>
      <c r="AP491" s="47">
        <f t="shared" si="415"/>
        <v>3.5100000000000002</v>
      </c>
      <c r="AQ491" s="47">
        <f t="shared" si="416"/>
        <v>2.9250000000000003</v>
      </c>
      <c r="AR491" s="47">
        <f t="shared" si="417"/>
        <v>0</v>
      </c>
      <c r="AS491" s="47">
        <f t="shared" si="418"/>
        <v>0</v>
      </c>
      <c r="AT491" s="47">
        <f t="shared" si="419"/>
        <v>1.1272500000000001</v>
      </c>
      <c r="AU491" s="47">
        <f t="shared" si="420"/>
        <v>0</v>
      </c>
      <c r="AV491" s="47">
        <f t="shared" si="421"/>
        <v>15.39</v>
      </c>
      <c r="AW491" s="47">
        <f t="shared" si="422"/>
        <v>0</v>
      </c>
      <c r="AX491" s="47">
        <f t="shared" si="423"/>
        <v>0</v>
      </c>
      <c r="AY491" s="47">
        <f t="shared" si="424"/>
        <v>3.06</v>
      </c>
      <c r="AZ491" s="47">
        <f t="shared" si="425"/>
        <v>0</v>
      </c>
      <c r="BA491" s="47">
        <f t="shared" si="426"/>
        <v>0</v>
      </c>
      <c r="BB491" s="47">
        <f t="shared" si="427"/>
        <v>0</v>
      </c>
      <c r="BC491" s="47">
        <f t="shared" si="428"/>
        <v>1.53</v>
      </c>
      <c r="BD491" s="47">
        <f t="shared" si="429"/>
        <v>0</v>
      </c>
      <c r="BE491" s="47">
        <f t="shared" si="430"/>
        <v>0</v>
      </c>
      <c r="BF491" s="47">
        <f t="shared" si="431"/>
        <v>0</v>
      </c>
      <c r="BG491" s="47">
        <f t="shared" si="432"/>
        <v>0</v>
      </c>
      <c r="BH491" s="47">
        <f t="shared" si="433"/>
        <v>0.63000000000000012</v>
      </c>
      <c r="BI491" s="46"/>
      <c r="BJ491" s="47">
        <f t="shared" si="434"/>
        <v>9.9</v>
      </c>
      <c r="BL491" s="47">
        <v>1.4</v>
      </c>
      <c r="BM491" s="47">
        <f>AT491</f>
        <v>1.1272500000000001</v>
      </c>
      <c r="BN491" s="47">
        <f t="shared" si="410"/>
        <v>3.5100000000000002</v>
      </c>
      <c r="BO491" s="47">
        <v>5.4</v>
      </c>
      <c r="BP491" s="47">
        <f t="shared" si="446"/>
        <v>3.06</v>
      </c>
      <c r="BQ491" s="47">
        <v>0.18</v>
      </c>
      <c r="BR491" s="47">
        <v>0.33750000000000002</v>
      </c>
      <c r="BS491" s="47">
        <v>14</v>
      </c>
      <c r="BT491" s="47">
        <f t="shared" si="440"/>
        <v>0</v>
      </c>
      <c r="BU491" s="47">
        <f t="shared" si="406"/>
        <v>15.39</v>
      </c>
      <c r="BV491" s="47">
        <f t="shared" si="447"/>
        <v>0.63000000000000012</v>
      </c>
      <c r="BW491" s="47">
        <f t="shared" si="441"/>
        <v>1.53</v>
      </c>
      <c r="BX491" s="47">
        <v>5.8949999999999996</v>
      </c>
      <c r="BY491" s="47">
        <f t="shared" si="435"/>
        <v>26.324999999999999</v>
      </c>
      <c r="BZ491" s="47">
        <f t="shared" si="450"/>
        <v>9.9</v>
      </c>
      <c r="CA491" s="47">
        <f t="shared" si="451"/>
        <v>5.4</v>
      </c>
      <c r="CB491" s="47">
        <f t="shared" si="436"/>
        <v>14</v>
      </c>
      <c r="CC491" s="47">
        <f t="shared" si="443"/>
        <v>7.1872388059701503E-2</v>
      </c>
      <c r="CD491" s="47">
        <f t="shared" si="452"/>
        <v>0</v>
      </c>
      <c r="CE491" s="47">
        <v>3.9509999999999997E-2</v>
      </c>
      <c r="CF491" s="47">
        <f t="shared" si="437"/>
        <v>0</v>
      </c>
      <c r="CG491" s="47">
        <f t="shared" si="401"/>
        <v>11.82934131736527</v>
      </c>
      <c r="CH491" s="47">
        <f t="shared" si="438"/>
        <v>8.1358827325901633</v>
      </c>
      <c r="CI491" s="47">
        <v>0.68</v>
      </c>
      <c r="CJ491" s="46"/>
      <c r="CK491" s="47">
        <f t="shared" si="444"/>
        <v>1.8006867254202734</v>
      </c>
      <c r="CL491" s="46"/>
      <c r="CM491" s="46">
        <f t="shared" si="445"/>
        <v>0.40015260564894967</v>
      </c>
    </row>
    <row r="492" spans="1:92">
      <c r="A492" s="42">
        <v>1796</v>
      </c>
      <c r="C492" s="34">
        <v>15.45</v>
      </c>
      <c r="D492" s="34">
        <v>22.5</v>
      </c>
      <c r="E492" s="34">
        <v>17.5</v>
      </c>
      <c r="F492" s="22"/>
      <c r="G492" s="22"/>
      <c r="H492" s="22"/>
      <c r="I492" s="34">
        <v>0.78</v>
      </c>
      <c r="J492" s="34">
        <v>0.65</v>
      </c>
      <c r="K492" s="22"/>
      <c r="L492" s="22"/>
      <c r="M492" s="34">
        <v>14.41</v>
      </c>
      <c r="N492" s="22"/>
      <c r="O492" s="34">
        <v>3.42</v>
      </c>
      <c r="P492" s="34">
        <v>3.39</v>
      </c>
      <c r="Q492" s="22"/>
      <c r="R492" s="22"/>
      <c r="S492" s="34">
        <v>0.19</v>
      </c>
      <c r="T492" s="34">
        <v>4</v>
      </c>
      <c r="U492" s="34">
        <v>1.5</v>
      </c>
      <c r="V492" s="34">
        <v>0.34</v>
      </c>
      <c r="W492" s="22"/>
      <c r="X492" s="22"/>
      <c r="Y492" s="22"/>
      <c r="Z492" s="22"/>
      <c r="AA492" s="34">
        <v>0.14000000000000001</v>
      </c>
      <c r="AB492" s="34">
        <v>16.27</v>
      </c>
      <c r="AC492" s="34">
        <v>9.25</v>
      </c>
      <c r="AD492" s="34">
        <v>5.85</v>
      </c>
      <c r="AE492" s="34">
        <v>2.2000000000000002</v>
      </c>
      <c r="AF492" s="2"/>
      <c r="AG492" s="47">
        <f t="shared" ref="AG492:AG523" si="453">4.5*C492/100</f>
        <v>0.69524999999999992</v>
      </c>
      <c r="AH492" s="46"/>
      <c r="AI492" s="46"/>
      <c r="AJ492" s="46"/>
      <c r="AK492" s="47">
        <f t="shared" ref="AK492:AK523" si="454">4.5*D492/100</f>
        <v>1.0125</v>
      </c>
      <c r="AL492" s="47">
        <f t="shared" ref="AL492:AL523" si="455">4.5*E492/100</f>
        <v>0.78749999999999998</v>
      </c>
      <c r="AM492" s="47">
        <f t="shared" si="449"/>
        <v>73.215000000000003</v>
      </c>
      <c r="AN492" s="47">
        <f t="shared" si="449"/>
        <v>41.625</v>
      </c>
      <c r="AO492" s="47">
        <f t="shared" si="449"/>
        <v>26.324999999999999</v>
      </c>
      <c r="AP492" s="47">
        <f t="shared" si="415"/>
        <v>3.5100000000000002</v>
      </c>
      <c r="AQ492" s="47">
        <f t="shared" si="416"/>
        <v>2.9250000000000003</v>
      </c>
      <c r="AR492" s="47">
        <f t="shared" si="417"/>
        <v>0</v>
      </c>
      <c r="AS492" s="47">
        <f t="shared" si="418"/>
        <v>0</v>
      </c>
      <c r="AT492" s="47">
        <f t="shared" si="419"/>
        <v>0.64844999999999997</v>
      </c>
      <c r="AU492" s="47">
        <f t="shared" si="420"/>
        <v>0</v>
      </c>
      <c r="AV492" s="47">
        <f t="shared" si="421"/>
        <v>15.39</v>
      </c>
      <c r="AW492" s="47">
        <f t="shared" si="422"/>
        <v>15.890625000000002</v>
      </c>
      <c r="AX492" s="47">
        <f t="shared" si="423"/>
        <v>0</v>
      </c>
      <c r="AY492" s="47">
        <f t="shared" si="424"/>
        <v>3.06</v>
      </c>
      <c r="AZ492" s="47">
        <f t="shared" si="425"/>
        <v>0.85499999999999998</v>
      </c>
      <c r="BA492" s="47">
        <f t="shared" si="426"/>
        <v>0.18</v>
      </c>
      <c r="BB492" s="47">
        <f t="shared" si="427"/>
        <v>6.75</v>
      </c>
      <c r="BC492" s="47">
        <f t="shared" si="428"/>
        <v>1.53</v>
      </c>
      <c r="BD492" s="47">
        <f t="shared" si="429"/>
        <v>0</v>
      </c>
      <c r="BE492" s="47">
        <f t="shared" si="430"/>
        <v>0</v>
      </c>
      <c r="BF492" s="47">
        <f t="shared" si="431"/>
        <v>0</v>
      </c>
      <c r="BG492" s="47">
        <f t="shared" si="432"/>
        <v>0</v>
      </c>
      <c r="BH492" s="47">
        <f t="shared" si="433"/>
        <v>0.63000000000000012</v>
      </c>
      <c r="BI492" s="46"/>
      <c r="BJ492" s="47">
        <f t="shared" si="434"/>
        <v>9.9</v>
      </c>
      <c r="BL492" s="47">
        <f t="shared" ref="BL492:BL555" si="456">AK492</f>
        <v>1.0125</v>
      </c>
      <c r="BM492" s="47">
        <f>AT492</f>
        <v>0.64844999999999997</v>
      </c>
      <c r="BN492" s="47">
        <f t="shared" si="410"/>
        <v>3.5100000000000002</v>
      </c>
      <c r="BO492" s="47">
        <f>BB492</f>
        <v>6.75</v>
      </c>
      <c r="BP492" s="47">
        <f t="shared" si="446"/>
        <v>3.06</v>
      </c>
      <c r="BQ492" s="47">
        <f>BA492</f>
        <v>0.18</v>
      </c>
      <c r="BR492" s="47">
        <v>0.33750000000000002</v>
      </c>
      <c r="BS492" s="47">
        <f>AW492</f>
        <v>15.890625000000002</v>
      </c>
      <c r="BT492" s="47">
        <f t="shared" si="440"/>
        <v>0</v>
      </c>
      <c r="BU492" s="47">
        <f t="shared" si="406"/>
        <v>15.39</v>
      </c>
      <c r="BV492" s="47">
        <f t="shared" si="447"/>
        <v>0.63000000000000012</v>
      </c>
      <c r="BW492" s="47">
        <f t="shared" si="441"/>
        <v>1.53</v>
      </c>
      <c r="BX492" s="47">
        <v>5.8949999999999996</v>
      </c>
      <c r="BY492" s="47">
        <f t="shared" si="435"/>
        <v>26.324999999999999</v>
      </c>
      <c r="BZ492" s="47">
        <f t="shared" si="450"/>
        <v>9.9</v>
      </c>
      <c r="CA492" s="47">
        <f t="shared" si="451"/>
        <v>6.75</v>
      </c>
      <c r="CB492" s="47">
        <f t="shared" si="436"/>
        <v>15.890625000000002</v>
      </c>
      <c r="CC492" s="47">
        <f t="shared" si="443"/>
        <v>7.28865671641791E-2</v>
      </c>
      <c r="CD492" s="47">
        <f t="shared" si="452"/>
        <v>0</v>
      </c>
      <c r="CE492" s="47">
        <v>3.9509999999999997E-2</v>
      </c>
      <c r="CF492" s="47">
        <f t="shared" si="437"/>
        <v>0</v>
      </c>
      <c r="CG492" s="47">
        <f t="shared" si="401"/>
        <v>11.82934131736527</v>
      </c>
      <c r="CH492" s="47">
        <f t="shared" si="438"/>
        <v>8.2506867969412614</v>
      </c>
      <c r="CI492" s="47">
        <v>0.68</v>
      </c>
      <c r="CJ492" s="46"/>
      <c r="CK492" s="47">
        <f t="shared" si="444"/>
        <v>1.6079241026214599</v>
      </c>
      <c r="CL492" s="46"/>
      <c r="CM492" s="46">
        <f t="shared" si="445"/>
        <v>0.35731646724921329</v>
      </c>
    </row>
    <row r="493" spans="1:92">
      <c r="A493" s="42">
        <v>1797</v>
      </c>
      <c r="C493" s="34">
        <v>16</v>
      </c>
      <c r="D493" s="34">
        <v>23</v>
      </c>
      <c r="E493" s="34">
        <v>17.5</v>
      </c>
      <c r="F493" s="22"/>
      <c r="G493" s="22"/>
      <c r="H493" s="22"/>
      <c r="I493" s="34">
        <v>0.78</v>
      </c>
      <c r="J493" s="34">
        <v>0.65</v>
      </c>
      <c r="K493" s="22"/>
      <c r="L493" s="22"/>
      <c r="M493" s="34">
        <v>14.63</v>
      </c>
      <c r="N493" s="22"/>
      <c r="O493" s="34">
        <v>3.42</v>
      </c>
      <c r="P493" s="22"/>
      <c r="Q493" s="34">
        <v>3.4</v>
      </c>
      <c r="R493" s="22"/>
      <c r="S493" s="34">
        <v>0.22</v>
      </c>
      <c r="T493" s="34">
        <v>4</v>
      </c>
      <c r="U493" s="22"/>
      <c r="V493" s="34">
        <v>0.34</v>
      </c>
      <c r="W493" s="22"/>
      <c r="X493" s="34">
        <v>8.7799999999999994</v>
      </c>
      <c r="Y493" s="22"/>
      <c r="Z493" s="22"/>
      <c r="AA493" s="34">
        <v>0.14000000000000001</v>
      </c>
      <c r="AB493" s="34">
        <v>16.27</v>
      </c>
      <c r="AC493" s="34">
        <v>9.25</v>
      </c>
      <c r="AD493" s="34">
        <v>5.85</v>
      </c>
      <c r="AE493" s="34">
        <v>2.2000000000000002</v>
      </c>
      <c r="AF493" s="2"/>
      <c r="AG493" s="47">
        <f t="shared" si="453"/>
        <v>0.72</v>
      </c>
      <c r="AH493" s="46"/>
      <c r="AI493" s="46"/>
      <c r="AJ493" s="46"/>
      <c r="AK493" s="47">
        <f t="shared" si="454"/>
        <v>1.0349999999999999</v>
      </c>
      <c r="AL493" s="47">
        <f t="shared" si="455"/>
        <v>0.78749999999999998</v>
      </c>
      <c r="AM493" s="47">
        <f t="shared" si="449"/>
        <v>73.215000000000003</v>
      </c>
      <c r="AN493" s="47">
        <f t="shared" si="449"/>
        <v>41.625</v>
      </c>
      <c r="AO493" s="47">
        <f t="shared" si="449"/>
        <v>26.324999999999999</v>
      </c>
      <c r="AP493" s="47">
        <f t="shared" si="415"/>
        <v>3.5100000000000002</v>
      </c>
      <c r="AQ493" s="47">
        <f t="shared" si="416"/>
        <v>2.9250000000000003</v>
      </c>
      <c r="AR493" s="47">
        <f t="shared" si="417"/>
        <v>0</v>
      </c>
      <c r="AS493" s="47">
        <f t="shared" si="418"/>
        <v>0</v>
      </c>
      <c r="AT493" s="47">
        <f t="shared" si="419"/>
        <v>0.6583500000000001</v>
      </c>
      <c r="AU493" s="47">
        <f t="shared" si="420"/>
        <v>0</v>
      </c>
      <c r="AV493" s="47">
        <f t="shared" si="421"/>
        <v>15.39</v>
      </c>
      <c r="AW493" s="47">
        <f t="shared" si="422"/>
        <v>0</v>
      </c>
      <c r="AX493" s="47">
        <f t="shared" si="423"/>
        <v>15.299999999999999</v>
      </c>
      <c r="AY493" s="47">
        <f t="shared" si="424"/>
        <v>3.06</v>
      </c>
      <c r="AZ493" s="47">
        <f t="shared" si="425"/>
        <v>0.99</v>
      </c>
      <c r="BA493" s="47">
        <f t="shared" si="426"/>
        <v>0.18</v>
      </c>
      <c r="BB493" s="47">
        <f t="shared" si="427"/>
        <v>0</v>
      </c>
      <c r="BC493" s="47">
        <f t="shared" si="428"/>
        <v>1.53</v>
      </c>
      <c r="BD493" s="47">
        <f t="shared" si="429"/>
        <v>0</v>
      </c>
      <c r="BE493" s="47">
        <f t="shared" si="430"/>
        <v>39.51</v>
      </c>
      <c r="BF493" s="47">
        <f t="shared" si="431"/>
        <v>0</v>
      </c>
      <c r="BG493" s="47">
        <f t="shared" si="432"/>
        <v>0</v>
      </c>
      <c r="BH493" s="47">
        <f t="shared" si="433"/>
        <v>0.63000000000000012</v>
      </c>
      <c r="BI493" s="46"/>
      <c r="BJ493" s="47">
        <f t="shared" si="434"/>
        <v>9.9</v>
      </c>
      <c r="BL493" s="47">
        <f t="shared" si="456"/>
        <v>1.0349999999999999</v>
      </c>
      <c r="BM493" s="47">
        <f>AT493</f>
        <v>0.6583500000000001</v>
      </c>
      <c r="BN493" s="47">
        <f t="shared" si="410"/>
        <v>3.5100000000000002</v>
      </c>
      <c r="BO493" s="47">
        <v>6.75</v>
      </c>
      <c r="BP493" s="47">
        <f t="shared" si="446"/>
        <v>3.06</v>
      </c>
      <c r="BQ493" s="47">
        <f>BA493</f>
        <v>0.18</v>
      </c>
      <c r="BR493" s="47">
        <v>0.65</v>
      </c>
      <c r="BS493" s="47">
        <v>15</v>
      </c>
      <c r="BT493" s="47">
        <f t="shared" si="440"/>
        <v>0</v>
      </c>
      <c r="BU493" s="47">
        <f t="shared" si="406"/>
        <v>15.39</v>
      </c>
      <c r="BV493" s="47">
        <f t="shared" si="447"/>
        <v>0.63000000000000012</v>
      </c>
      <c r="BW493" s="47">
        <f t="shared" si="441"/>
        <v>1.53</v>
      </c>
      <c r="BX493" s="47">
        <v>5.8949999999999996</v>
      </c>
      <c r="BY493" s="47">
        <f t="shared" si="435"/>
        <v>26.324999999999999</v>
      </c>
      <c r="BZ493" s="47">
        <f t="shared" si="450"/>
        <v>9.9</v>
      </c>
      <c r="CA493" s="47">
        <f t="shared" si="451"/>
        <v>6.75</v>
      </c>
      <c r="CB493" s="47">
        <f t="shared" si="436"/>
        <v>15</v>
      </c>
      <c r="CC493" s="47">
        <f t="shared" si="443"/>
        <v>7.3900746268656725E-2</v>
      </c>
      <c r="CD493" s="47">
        <f t="shared" si="452"/>
        <v>0</v>
      </c>
      <c r="CE493" s="47">
        <f>BE493/1000</f>
        <v>3.9509999999999997E-2</v>
      </c>
      <c r="CF493" s="47">
        <f t="shared" si="437"/>
        <v>0</v>
      </c>
      <c r="CG493" s="47">
        <f t="shared" si="401"/>
        <v>11.82934131736527</v>
      </c>
      <c r="CH493" s="47">
        <f t="shared" si="438"/>
        <v>8.3654908612923613</v>
      </c>
      <c r="CI493" s="47">
        <v>0.68</v>
      </c>
      <c r="CJ493" s="46"/>
      <c r="CK493" s="47">
        <f t="shared" si="444"/>
        <v>1.6134535839522988</v>
      </c>
      <c r="CL493" s="46"/>
      <c r="CM493" s="46">
        <f t="shared" si="445"/>
        <v>0.3585452408782886</v>
      </c>
    </row>
    <row r="494" spans="1:92">
      <c r="A494" s="42">
        <v>1798</v>
      </c>
      <c r="C494" s="34">
        <v>13.15</v>
      </c>
      <c r="D494" s="34">
        <v>20</v>
      </c>
      <c r="E494" s="34">
        <v>16</v>
      </c>
      <c r="F494" s="22"/>
      <c r="G494" s="22"/>
      <c r="H494" s="22"/>
      <c r="I494" s="34">
        <v>0.78</v>
      </c>
      <c r="J494" s="34">
        <v>0.65</v>
      </c>
      <c r="K494" s="22"/>
      <c r="L494" s="22"/>
      <c r="M494" s="34">
        <v>15.5</v>
      </c>
      <c r="N494" s="22"/>
      <c r="O494" s="34">
        <v>3.42</v>
      </c>
      <c r="P494" s="22"/>
      <c r="Q494" s="22"/>
      <c r="R494" s="34">
        <v>0.8</v>
      </c>
      <c r="S494" s="34">
        <v>0.22</v>
      </c>
      <c r="T494" s="22"/>
      <c r="U494" s="22"/>
      <c r="V494" s="34">
        <v>0.34</v>
      </c>
      <c r="W494" s="22"/>
      <c r="X494" s="34">
        <v>7.15</v>
      </c>
      <c r="Y494" s="22"/>
      <c r="Z494" s="22"/>
      <c r="AA494" s="34">
        <v>0.14000000000000001</v>
      </c>
      <c r="AB494" s="34">
        <v>16.27</v>
      </c>
      <c r="AC494" s="34">
        <v>9.25</v>
      </c>
      <c r="AD494" s="34">
        <v>5.85</v>
      </c>
      <c r="AE494" s="34">
        <v>2.2000000000000002</v>
      </c>
      <c r="AF494" s="2"/>
      <c r="AG494" s="47">
        <f t="shared" si="453"/>
        <v>0.59175</v>
      </c>
      <c r="AH494" s="46"/>
      <c r="AI494" s="46"/>
      <c r="AJ494" s="46"/>
      <c r="AK494" s="47">
        <f t="shared" si="454"/>
        <v>0.9</v>
      </c>
      <c r="AL494" s="47">
        <f t="shared" si="455"/>
        <v>0.72</v>
      </c>
      <c r="AM494" s="47">
        <f t="shared" si="449"/>
        <v>73.215000000000003</v>
      </c>
      <c r="AN494" s="47">
        <f t="shared" si="449"/>
        <v>41.625</v>
      </c>
      <c r="AO494" s="47">
        <f t="shared" si="449"/>
        <v>26.324999999999999</v>
      </c>
      <c r="AP494" s="47">
        <f t="shared" si="415"/>
        <v>3.5100000000000002</v>
      </c>
      <c r="AQ494" s="47">
        <f t="shared" si="416"/>
        <v>2.9250000000000003</v>
      </c>
      <c r="AR494" s="47">
        <f t="shared" si="417"/>
        <v>0</v>
      </c>
      <c r="AS494" s="47">
        <f t="shared" si="418"/>
        <v>0</v>
      </c>
      <c r="AT494" s="47">
        <f t="shared" si="419"/>
        <v>0.69750000000000001</v>
      </c>
      <c r="AU494" s="47">
        <f t="shared" si="420"/>
        <v>0</v>
      </c>
      <c r="AV494" s="47">
        <f t="shared" si="421"/>
        <v>15.39</v>
      </c>
      <c r="AW494" s="47">
        <f t="shared" si="422"/>
        <v>0</v>
      </c>
      <c r="AX494" s="47">
        <f t="shared" si="423"/>
        <v>0</v>
      </c>
      <c r="AY494" s="47">
        <f t="shared" si="424"/>
        <v>3.06</v>
      </c>
      <c r="AZ494" s="47">
        <f t="shared" si="425"/>
        <v>0.99</v>
      </c>
      <c r="BA494" s="47">
        <f t="shared" si="426"/>
        <v>0</v>
      </c>
      <c r="BB494" s="47">
        <f t="shared" si="427"/>
        <v>0</v>
      </c>
      <c r="BC494" s="47">
        <f t="shared" si="428"/>
        <v>1.53</v>
      </c>
      <c r="BD494" s="47">
        <f t="shared" si="429"/>
        <v>0</v>
      </c>
      <c r="BE494" s="47">
        <f t="shared" si="430"/>
        <v>32.175000000000004</v>
      </c>
      <c r="BF494" s="47">
        <f t="shared" si="431"/>
        <v>0</v>
      </c>
      <c r="BG494" s="47">
        <f t="shared" si="432"/>
        <v>0</v>
      </c>
      <c r="BH494" s="47">
        <f t="shared" si="433"/>
        <v>0.63000000000000012</v>
      </c>
      <c r="BI494" s="46"/>
      <c r="BJ494" s="47">
        <f t="shared" si="434"/>
        <v>9.9</v>
      </c>
      <c r="BL494" s="47">
        <f t="shared" si="456"/>
        <v>0.9</v>
      </c>
      <c r="BM494" s="47">
        <f>AT494</f>
        <v>0.69750000000000001</v>
      </c>
      <c r="BN494" s="47">
        <f t="shared" si="410"/>
        <v>3.5100000000000002</v>
      </c>
      <c r="BO494" s="47">
        <v>6.75</v>
      </c>
      <c r="BP494" s="47">
        <f t="shared" si="446"/>
        <v>3.06</v>
      </c>
      <c r="BQ494" s="47">
        <v>0.18</v>
      </c>
      <c r="BR494" s="47">
        <v>0.65</v>
      </c>
      <c r="BS494" s="47">
        <v>15</v>
      </c>
      <c r="BT494" s="47">
        <f t="shared" si="440"/>
        <v>0</v>
      </c>
      <c r="BU494" s="47">
        <f t="shared" si="406"/>
        <v>15.39</v>
      </c>
      <c r="BV494" s="47">
        <f t="shared" si="447"/>
        <v>0.63000000000000012</v>
      </c>
      <c r="BW494" s="47">
        <f t="shared" si="441"/>
        <v>1.53</v>
      </c>
      <c r="BX494" s="47">
        <v>5.8949999999999996</v>
      </c>
      <c r="BY494" s="47">
        <f t="shared" si="435"/>
        <v>26.324999999999999</v>
      </c>
      <c r="BZ494" s="47">
        <f t="shared" si="450"/>
        <v>9.9</v>
      </c>
      <c r="CA494" s="47">
        <f t="shared" si="451"/>
        <v>6.75</v>
      </c>
      <c r="CB494" s="47">
        <f t="shared" si="436"/>
        <v>15</v>
      </c>
      <c r="CC494" s="47">
        <f t="shared" si="443"/>
        <v>7.4914925373134336E-2</v>
      </c>
      <c r="CD494" s="47">
        <f t="shared" si="452"/>
        <v>0</v>
      </c>
      <c r="CE494" s="47">
        <f>BE494/1000</f>
        <v>3.2175000000000002E-2</v>
      </c>
      <c r="CF494" s="47">
        <f t="shared" si="437"/>
        <v>0</v>
      </c>
      <c r="CG494" s="47">
        <f t="shared" si="401"/>
        <v>9.633233532934133</v>
      </c>
      <c r="CH494" s="47">
        <f t="shared" si="438"/>
        <v>8.4802949256434612</v>
      </c>
      <c r="CI494" s="47">
        <v>0.68</v>
      </c>
      <c r="CJ494" s="46"/>
      <c r="CK494" s="47">
        <f t="shared" si="444"/>
        <v>1.5326754727890273</v>
      </c>
      <c r="CL494" s="46"/>
      <c r="CM494" s="46">
        <f t="shared" si="445"/>
        <v>0.34059454950867274</v>
      </c>
    </row>
    <row r="495" spans="1:92">
      <c r="A495" s="42">
        <v>1799</v>
      </c>
      <c r="C495" s="34">
        <v>13.4</v>
      </c>
      <c r="D495" s="34">
        <v>20</v>
      </c>
      <c r="E495" s="34">
        <v>16</v>
      </c>
      <c r="F495" s="22"/>
      <c r="G495" s="22"/>
      <c r="H495" s="22"/>
      <c r="I495" s="34">
        <v>0.78</v>
      </c>
      <c r="J495" s="34">
        <v>0.65</v>
      </c>
      <c r="K495" s="22"/>
      <c r="L495" s="22"/>
      <c r="M495" s="22"/>
      <c r="N495" s="22"/>
      <c r="O495" s="34">
        <v>3.42</v>
      </c>
      <c r="P495" s="22"/>
      <c r="Q495" s="22"/>
      <c r="R495" s="22"/>
      <c r="S495" s="22"/>
      <c r="T495" s="22"/>
      <c r="U495" s="22"/>
      <c r="V495" s="34">
        <v>0.34</v>
      </c>
      <c r="W495" s="22"/>
      <c r="X495" s="22"/>
      <c r="Y495" s="22"/>
      <c r="Z495" s="22"/>
      <c r="AA495" s="34">
        <v>0.14000000000000001</v>
      </c>
      <c r="AB495" s="34">
        <v>16.27</v>
      </c>
      <c r="AC495" s="34">
        <v>9.25</v>
      </c>
      <c r="AD495" s="34">
        <v>5.85</v>
      </c>
      <c r="AE495" s="34">
        <v>2.2000000000000002</v>
      </c>
      <c r="AF495" s="2"/>
      <c r="AG495" s="47">
        <f t="shared" si="453"/>
        <v>0.60300000000000009</v>
      </c>
      <c r="AH495" s="46"/>
      <c r="AI495" s="46"/>
      <c r="AJ495" s="46"/>
      <c r="AK495" s="47">
        <f t="shared" si="454"/>
        <v>0.9</v>
      </c>
      <c r="AL495" s="47">
        <f t="shared" si="455"/>
        <v>0.72</v>
      </c>
      <c r="AM495" s="47">
        <f t="shared" si="449"/>
        <v>73.215000000000003</v>
      </c>
      <c r="AN495" s="47">
        <f t="shared" si="449"/>
        <v>41.625</v>
      </c>
      <c r="AO495" s="47">
        <f t="shared" si="449"/>
        <v>26.324999999999999</v>
      </c>
      <c r="AP495" s="47">
        <f t="shared" si="415"/>
        <v>3.5100000000000002</v>
      </c>
      <c r="AQ495" s="47">
        <f t="shared" si="416"/>
        <v>2.9250000000000003</v>
      </c>
      <c r="AR495" s="47">
        <f t="shared" si="417"/>
        <v>0</v>
      </c>
      <c r="AS495" s="47">
        <f t="shared" si="418"/>
        <v>0</v>
      </c>
      <c r="AT495" s="47">
        <f t="shared" si="419"/>
        <v>0</v>
      </c>
      <c r="AU495" s="47">
        <f t="shared" si="420"/>
        <v>0</v>
      </c>
      <c r="AV495" s="47">
        <f t="shared" si="421"/>
        <v>15.39</v>
      </c>
      <c r="AW495" s="47">
        <f t="shared" si="422"/>
        <v>0</v>
      </c>
      <c r="AX495" s="47">
        <f t="shared" si="423"/>
        <v>0</v>
      </c>
      <c r="AY495" s="47">
        <f t="shared" si="424"/>
        <v>3.06</v>
      </c>
      <c r="AZ495" s="47">
        <f t="shared" si="425"/>
        <v>0</v>
      </c>
      <c r="BA495" s="47">
        <f t="shared" si="426"/>
        <v>0</v>
      </c>
      <c r="BB495" s="47">
        <f t="shared" si="427"/>
        <v>0</v>
      </c>
      <c r="BC495" s="47">
        <f t="shared" si="428"/>
        <v>1.53</v>
      </c>
      <c r="BD495" s="47">
        <f t="shared" si="429"/>
        <v>0</v>
      </c>
      <c r="BE495" s="47">
        <f t="shared" si="430"/>
        <v>0</v>
      </c>
      <c r="BF495" s="47">
        <f t="shared" si="431"/>
        <v>0</v>
      </c>
      <c r="BG495" s="47">
        <f t="shared" si="432"/>
        <v>0</v>
      </c>
      <c r="BH495" s="47">
        <f t="shared" si="433"/>
        <v>0.63000000000000012</v>
      </c>
      <c r="BI495" s="46"/>
      <c r="BJ495" s="47">
        <f t="shared" si="434"/>
        <v>9.9</v>
      </c>
      <c r="BL495" s="47">
        <f t="shared" si="456"/>
        <v>0.9</v>
      </c>
      <c r="BM495" s="47">
        <v>0.7</v>
      </c>
      <c r="BN495" s="47">
        <f t="shared" si="410"/>
        <v>3.5100000000000002</v>
      </c>
      <c r="BO495" s="47">
        <v>6.75</v>
      </c>
      <c r="BP495" s="47">
        <f t="shared" si="446"/>
        <v>3.06</v>
      </c>
      <c r="BQ495" s="47">
        <v>0.18</v>
      </c>
      <c r="BR495" s="47">
        <v>0.65</v>
      </c>
      <c r="BS495" s="47">
        <v>15</v>
      </c>
      <c r="BT495" s="47">
        <f t="shared" si="440"/>
        <v>0</v>
      </c>
      <c r="BU495" s="47">
        <f t="shared" si="406"/>
        <v>15.39</v>
      </c>
      <c r="BV495" s="47">
        <f t="shared" si="447"/>
        <v>0.63000000000000012</v>
      </c>
      <c r="BW495" s="47">
        <f t="shared" si="441"/>
        <v>1.53</v>
      </c>
      <c r="BX495" s="47">
        <v>5.8949999999999996</v>
      </c>
      <c r="BY495" s="47">
        <f t="shared" si="435"/>
        <v>26.324999999999999</v>
      </c>
      <c r="BZ495" s="47">
        <f t="shared" si="450"/>
        <v>9.9</v>
      </c>
      <c r="CA495" s="47">
        <f t="shared" si="451"/>
        <v>6.75</v>
      </c>
      <c r="CB495" s="47">
        <f t="shared" si="436"/>
        <v>15</v>
      </c>
      <c r="CC495" s="47">
        <f t="shared" si="443"/>
        <v>7.5929104477611947E-2</v>
      </c>
      <c r="CD495" s="47">
        <f t="shared" si="452"/>
        <v>0</v>
      </c>
      <c r="CE495" s="47">
        <v>3.2000000000000001E-2</v>
      </c>
      <c r="CF495" s="47">
        <f t="shared" si="437"/>
        <v>0</v>
      </c>
      <c r="CG495" s="47">
        <f t="shared" si="401"/>
        <v>9.5808383233532943</v>
      </c>
      <c r="CH495" s="47">
        <f t="shared" si="438"/>
        <v>8.5950989899945611</v>
      </c>
      <c r="CI495" s="47">
        <v>0.68</v>
      </c>
      <c r="CJ495" s="46"/>
      <c r="CK495" s="47">
        <f t="shared" si="444"/>
        <v>1.5323573806238682</v>
      </c>
      <c r="CL495" s="46"/>
      <c r="CM495" s="46">
        <f t="shared" si="445"/>
        <v>0.34052386236085957</v>
      </c>
    </row>
    <row r="496" spans="1:92">
      <c r="A496" s="42">
        <v>1800</v>
      </c>
      <c r="B496" s="2"/>
      <c r="C496" s="34">
        <v>14.55</v>
      </c>
      <c r="D496" s="34">
        <v>22</v>
      </c>
      <c r="E496" s="34">
        <v>17</v>
      </c>
      <c r="F496" s="34">
        <v>9.42</v>
      </c>
      <c r="G496" s="34">
        <v>9.4</v>
      </c>
      <c r="H496" s="34">
        <v>6.35</v>
      </c>
      <c r="I496" s="34">
        <v>0.78</v>
      </c>
      <c r="J496" s="34">
        <v>0.65</v>
      </c>
      <c r="K496" s="22"/>
      <c r="L496" s="22"/>
      <c r="M496" s="34">
        <v>16.850000000000001</v>
      </c>
      <c r="N496" s="22"/>
      <c r="O496" s="34">
        <v>3.42</v>
      </c>
      <c r="P496" s="22"/>
      <c r="Q496" s="22"/>
      <c r="R496" s="22"/>
      <c r="S496" s="22"/>
      <c r="T496" s="22"/>
      <c r="U496" s="22"/>
      <c r="V496" s="34">
        <v>0.34</v>
      </c>
      <c r="W496" s="22"/>
      <c r="X496" s="34">
        <v>7</v>
      </c>
      <c r="Y496" s="22"/>
      <c r="Z496" s="22"/>
      <c r="AA496" s="34">
        <v>0.14000000000000001</v>
      </c>
      <c r="AB496" s="34">
        <v>16.27</v>
      </c>
      <c r="AC496" s="34">
        <v>9.25</v>
      </c>
      <c r="AD496" s="34">
        <v>5.85</v>
      </c>
      <c r="AE496" s="34">
        <v>2.2000000000000002</v>
      </c>
      <c r="AF496" s="2"/>
      <c r="AG496" s="47">
        <f t="shared" si="453"/>
        <v>0.65475000000000005</v>
      </c>
      <c r="AH496" s="47">
        <f t="shared" ref="AH496:AH527" si="457">4.5*F496/100</f>
        <v>0.4239</v>
      </c>
      <c r="AI496" s="47">
        <f t="shared" ref="AI496:AI527" si="458">4.5*G496/100</f>
        <v>0.42300000000000004</v>
      </c>
      <c r="AJ496" s="47">
        <f t="shared" ref="AJ496:AJ527" si="459">4.5*H496/100</f>
        <v>0.28575</v>
      </c>
      <c r="AK496" s="47">
        <f t="shared" si="454"/>
        <v>0.99</v>
      </c>
      <c r="AL496" s="47">
        <f t="shared" si="455"/>
        <v>0.76500000000000001</v>
      </c>
      <c r="AM496" s="47">
        <f t="shared" si="449"/>
        <v>73.215000000000003</v>
      </c>
      <c r="AN496" s="47">
        <f t="shared" si="449"/>
        <v>41.625</v>
      </c>
      <c r="AO496" s="47">
        <f t="shared" si="449"/>
        <v>26.324999999999999</v>
      </c>
      <c r="AP496" s="47">
        <f t="shared" si="415"/>
        <v>3.5100000000000002</v>
      </c>
      <c r="AQ496" s="47">
        <f t="shared" si="416"/>
        <v>2.9250000000000003</v>
      </c>
      <c r="AR496" s="47">
        <f t="shared" si="417"/>
        <v>0</v>
      </c>
      <c r="AS496" s="47">
        <f t="shared" si="418"/>
        <v>0</v>
      </c>
      <c r="AT496" s="47">
        <f t="shared" si="419"/>
        <v>0.75824999999999998</v>
      </c>
      <c r="AU496" s="47">
        <f t="shared" si="420"/>
        <v>0</v>
      </c>
      <c r="AV496" s="47">
        <f t="shared" si="421"/>
        <v>15.39</v>
      </c>
      <c r="AW496" s="47">
        <f t="shared" si="422"/>
        <v>0</v>
      </c>
      <c r="AX496" s="47">
        <f t="shared" si="423"/>
        <v>0</v>
      </c>
      <c r="AY496" s="47">
        <f t="shared" si="424"/>
        <v>3.06</v>
      </c>
      <c r="AZ496" s="47">
        <f t="shared" si="425"/>
        <v>0</v>
      </c>
      <c r="BA496" s="47">
        <f t="shared" si="426"/>
        <v>0</v>
      </c>
      <c r="BB496" s="47">
        <f t="shared" si="427"/>
        <v>0</v>
      </c>
      <c r="BC496" s="47">
        <f t="shared" si="428"/>
        <v>1.53</v>
      </c>
      <c r="BD496" s="47">
        <f t="shared" si="429"/>
        <v>0</v>
      </c>
      <c r="BE496" s="47">
        <f t="shared" si="430"/>
        <v>31.5</v>
      </c>
      <c r="BF496" s="47">
        <f t="shared" si="431"/>
        <v>0</v>
      </c>
      <c r="BG496" s="47">
        <f t="shared" si="432"/>
        <v>0</v>
      </c>
      <c r="BH496" s="47">
        <f t="shared" si="433"/>
        <v>0.63000000000000012</v>
      </c>
      <c r="BI496" s="46"/>
      <c r="BJ496" s="47">
        <f t="shared" si="434"/>
        <v>9.9</v>
      </c>
      <c r="BL496" s="47">
        <f t="shared" si="456"/>
        <v>0.99</v>
      </c>
      <c r="BM496" s="47">
        <f t="shared" ref="BM496:BM559" si="460">AT496</f>
        <v>0.75824999999999998</v>
      </c>
      <c r="BN496" s="47">
        <f t="shared" si="410"/>
        <v>3.5100000000000002</v>
      </c>
      <c r="BO496" s="47">
        <v>6.75</v>
      </c>
      <c r="BP496" s="47">
        <f t="shared" si="446"/>
        <v>3.06</v>
      </c>
      <c r="BQ496" s="47">
        <v>0.18</v>
      </c>
      <c r="BR496" s="47">
        <v>0.65</v>
      </c>
      <c r="BS496" s="47">
        <v>15</v>
      </c>
      <c r="BT496" s="47">
        <f t="shared" si="440"/>
        <v>0</v>
      </c>
      <c r="BU496" s="47">
        <f t="shared" si="406"/>
        <v>15.39</v>
      </c>
      <c r="BV496" s="47">
        <f t="shared" si="447"/>
        <v>0.63000000000000012</v>
      </c>
      <c r="BW496" s="47">
        <f t="shared" si="441"/>
        <v>1.53</v>
      </c>
      <c r="BX496" s="47">
        <v>5.8949999999999996</v>
      </c>
      <c r="BY496" s="47">
        <f t="shared" si="435"/>
        <v>26.324999999999999</v>
      </c>
      <c r="BZ496" s="47">
        <f t="shared" si="450"/>
        <v>9.9</v>
      </c>
      <c r="CA496" s="47">
        <f t="shared" si="451"/>
        <v>6.75</v>
      </c>
      <c r="CB496" s="47">
        <f t="shared" si="436"/>
        <v>15</v>
      </c>
      <c r="CC496" s="47">
        <f t="shared" si="443"/>
        <v>7.6943283582089572E-2</v>
      </c>
      <c r="CD496" s="47">
        <f t="shared" si="452"/>
        <v>0</v>
      </c>
      <c r="CE496" s="47">
        <f t="shared" si="452"/>
        <v>3.15E-2</v>
      </c>
      <c r="CF496" s="47">
        <f t="shared" si="437"/>
        <v>0</v>
      </c>
      <c r="CG496" s="47">
        <f t="shared" si="401"/>
        <v>9.4311377245508989</v>
      </c>
      <c r="CH496" s="47">
        <f t="shared" si="438"/>
        <v>8.7099030543456628</v>
      </c>
      <c r="CI496" s="47">
        <v>0.68</v>
      </c>
      <c r="CJ496" s="46"/>
      <c r="CK496" s="47">
        <f t="shared" si="444"/>
        <v>1.5773334046058161</v>
      </c>
      <c r="CL496" s="46"/>
      <c r="CM496" s="46">
        <f t="shared" si="445"/>
        <v>0.35051853435684799</v>
      </c>
    </row>
    <row r="497" spans="1:91">
      <c r="A497" s="42">
        <v>1801</v>
      </c>
      <c r="C497" s="34">
        <v>17.829999999999998</v>
      </c>
      <c r="D497" s="34">
        <v>25</v>
      </c>
      <c r="E497" s="34">
        <v>19</v>
      </c>
      <c r="F497" s="34">
        <v>9.92</v>
      </c>
      <c r="G497" s="34">
        <v>9.7100000000000009</v>
      </c>
      <c r="H497" s="34">
        <v>5</v>
      </c>
      <c r="I497" s="34">
        <v>0.88</v>
      </c>
      <c r="J497" s="34">
        <v>0.8</v>
      </c>
      <c r="K497" s="22"/>
      <c r="L497" s="22"/>
      <c r="M497" s="34">
        <v>16.61</v>
      </c>
      <c r="N497" s="34">
        <v>1.31</v>
      </c>
      <c r="O497" s="34">
        <v>2.94</v>
      </c>
      <c r="P497" s="22"/>
      <c r="Q497" s="22"/>
      <c r="R497" s="22"/>
      <c r="S497" s="22"/>
      <c r="T497" s="22"/>
      <c r="U497" s="34">
        <v>1.51</v>
      </c>
      <c r="V497" s="34">
        <v>0.29060000000000002</v>
      </c>
      <c r="W497" s="22"/>
      <c r="X497" s="22"/>
      <c r="Y497" s="22"/>
      <c r="Z497" s="22"/>
      <c r="AA497" s="34">
        <v>0.20300000000000001</v>
      </c>
      <c r="AB497" s="22"/>
      <c r="AC497" s="22"/>
      <c r="AD497" s="22"/>
      <c r="AE497" s="34">
        <v>1.28</v>
      </c>
      <c r="AF497" s="2"/>
      <c r="AG497" s="47">
        <f t="shared" si="453"/>
        <v>0.8023499999999999</v>
      </c>
      <c r="AH497" s="47">
        <f t="shared" si="457"/>
        <v>0.44640000000000002</v>
      </c>
      <c r="AI497" s="47">
        <f t="shared" si="458"/>
        <v>0.43695000000000006</v>
      </c>
      <c r="AJ497" s="47">
        <f t="shared" si="459"/>
        <v>0.22500000000000001</v>
      </c>
      <c r="AK497" s="47">
        <f t="shared" si="454"/>
        <v>1.125</v>
      </c>
      <c r="AL497" s="47">
        <f t="shared" si="455"/>
        <v>0.85499999999999998</v>
      </c>
      <c r="AM497" s="46"/>
      <c r="AN497" s="46"/>
      <c r="AO497" s="46"/>
      <c r="AP497" s="47">
        <f t="shared" si="415"/>
        <v>3.96</v>
      </c>
      <c r="AQ497" s="47">
        <f t="shared" si="416"/>
        <v>3.6</v>
      </c>
      <c r="AR497" s="47">
        <f t="shared" si="417"/>
        <v>0</v>
      </c>
      <c r="AS497" s="47">
        <f t="shared" si="418"/>
        <v>0</v>
      </c>
      <c r="AT497" s="47">
        <f t="shared" si="419"/>
        <v>0.74745000000000006</v>
      </c>
      <c r="AU497" s="47">
        <f t="shared" si="420"/>
        <v>5.8950000000000005</v>
      </c>
      <c r="AV497" s="47">
        <f t="shared" si="421"/>
        <v>13.23</v>
      </c>
      <c r="AW497" s="47">
        <f t="shared" si="422"/>
        <v>0</v>
      </c>
      <c r="AX497" s="47">
        <f t="shared" si="423"/>
        <v>0</v>
      </c>
      <c r="AY497" s="47">
        <f t="shared" si="424"/>
        <v>4.59</v>
      </c>
      <c r="AZ497" s="47">
        <f t="shared" si="425"/>
        <v>0</v>
      </c>
      <c r="BA497" s="47">
        <f t="shared" si="426"/>
        <v>0</v>
      </c>
      <c r="BB497" s="47">
        <f t="shared" si="427"/>
        <v>6.7949999999999999</v>
      </c>
      <c r="BC497" s="47">
        <f t="shared" si="428"/>
        <v>1.3077000000000001</v>
      </c>
      <c r="BD497" s="47">
        <f t="shared" si="429"/>
        <v>0</v>
      </c>
      <c r="BE497" s="47">
        <f t="shared" si="430"/>
        <v>0</v>
      </c>
      <c r="BF497" s="47">
        <f t="shared" si="431"/>
        <v>0</v>
      </c>
      <c r="BG497" s="47">
        <f t="shared" si="432"/>
        <v>0</v>
      </c>
      <c r="BH497" s="47">
        <f t="shared" si="433"/>
        <v>0.91350000000000009</v>
      </c>
      <c r="BI497" s="46"/>
      <c r="BJ497" s="47">
        <f t="shared" si="434"/>
        <v>5.76</v>
      </c>
      <c r="BL497" s="47">
        <f t="shared" si="456"/>
        <v>1.125</v>
      </c>
      <c r="BM497" s="47">
        <f t="shared" si="460"/>
        <v>0.74745000000000006</v>
      </c>
      <c r="BN497" s="47">
        <f t="shared" si="410"/>
        <v>3.96</v>
      </c>
      <c r="BO497" s="47">
        <f t="shared" ref="BO497:BO504" si="461">BB497</f>
        <v>6.7949999999999999</v>
      </c>
      <c r="BP497" s="47">
        <f t="shared" si="446"/>
        <v>4.59</v>
      </c>
      <c r="BQ497" s="47">
        <v>0.18</v>
      </c>
      <c r="BR497" s="47">
        <v>0.65</v>
      </c>
      <c r="BS497" s="47">
        <v>15</v>
      </c>
      <c r="BT497" s="47">
        <f t="shared" si="440"/>
        <v>0</v>
      </c>
      <c r="BU497" s="47">
        <f t="shared" si="406"/>
        <v>13.23</v>
      </c>
      <c r="BV497" s="47">
        <f t="shared" si="447"/>
        <v>0.91350000000000009</v>
      </c>
      <c r="BW497" s="47">
        <f t="shared" si="441"/>
        <v>1.3077000000000001</v>
      </c>
      <c r="BX497" s="47">
        <f t="shared" ref="BX497:BX560" si="462">AU497</f>
        <v>5.8950000000000005</v>
      </c>
      <c r="BY497" s="47">
        <f t="shared" si="435"/>
        <v>0</v>
      </c>
      <c r="BZ497" s="47">
        <f t="shared" si="450"/>
        <v>5.76</v>
      </c>
      <c r="CA497" s="47">
        <f t="shared" si="451"/>
        <v>6.7949999999999999</v>
      </c>
      <c r="CB497" s="47">
        <f t="shared" si="436"/>
        <v>15</v>
      </c>
      <c r="CC497" s="47">
        <f t="shared" si="443"/>
        <v>7.7957462686567169E-2</v>
      </c>
      <c r="CD497" s="47">
        <f t="shared" si="452"/>
        <v>0</v>
      </c>
      <c r="CE497" s="47">
        <f t="shared" si="452"/>
        <v>0</v>
      </c>
      <c r="CF497" s="47">
        <f t="shared" si="437"/>
        <v>0</v>
      </c>
      <c r="CG497" s="47">
        <f t="shared" ref="CG497:CG528" si="463">CH497</f>
        <v>8.8247071186967592</v>
      </c>
      <c r="CH497" s="47">
        <f t="shared" si="438"/>
        <v>8.8247071186967592</v>
      </c>
      <c r="CI497" s="47">
        <v>1.02</v>
      </c>
      <c r="CJ497" s="46"/>
      <c r="CK497" s="47">
        <f t="shared" si="444"/>
        <v>1.7505810791209406</v>
      </c>
      <c r="CL497" s="46"/>
      <c r="CM497" s="46">
        <f t="shared" si="445"/>
        <v>0.38901801758243126</v>
      </c>
    </row>
    <row r="498" spans="1:91">
      <c r="A498" s="42">
        <v>1802</v>
      </c>
      <c r="C498" s="34">
        <v>20.77</v>
      </c>
      <c r="D498" s="34">
        <v>28</v>
      </c>
      <c r="E498" s="34">
        <v>22</v>
      </c>
      <c r="F498" s="34">
        <v>15.08</v>
      </c>
      <c r="G498" s="34">
        <v>12.13</v>
      </c>
      <c r="H498" s="34">
        <v>7</v>
      </c>
      <c r="I498" s="34">
        <v>0.88</v>
      </c>
      <c r="J498" s="34">
        <v>0.8</v>
      </c>
      <c r="K498" s="22"/>
      <c r="L498" s="22"/>
      <c r="M498" s="34">
        <v>16.04</v>
      </c>
      <c r="N498" s="34">
        <v>1.31</v>
      </c>
      <c r="O498" s="34">
        <v>2.94</v>
      </c>
      <c r="P498" s="22"/>
      <c r="Q498" s="22"/>
      <c r="R498" s="22"/>
      <c r="S498" s="22"/>
      <c r="T498" s="22"/>
      <c r="U498" s="34">
        <v>1.37</v>
      </c>
      <c r="V498" s="34">
        <v>0.436</v>
      </c>
      <c r="W498" s="22"/>
      <c r="X498" s="22"/>
      <c r="Y498" s="22"/>
      <c r="Z498" s="22"/>
      <c r="AA498" s="34">
        <v>0.20300000000000001</v>
      </c>
      <c r="AB498" s="22"/>
      <c r="AC498" s="22"/>
      <c r="AD498" s="22"/>
      <c r="AE498" s="34">
        <v>1.28</v>
      </c>
      <c r="AF498" s="2"/>
      <c r="AG498" s="47">
        <f t="shared" si="453"/>
        <v>0.93464999999999998</v>
      </c>
      <c r="AH498" s="47">
        <f t="shared" si="457"/>
        <v>0.67859999999999998</v>
      </c>
      <c r="AI498" s="47">
        <f t="shared" si="458"/>
        <v>0.54585000000000006</v>
      </c>
      <c r="AJ498" s="47">
        <f t="shared" si="459"/>
        <v>0.315</v>
      </c>
      <c r="AK498" s="47">
        <f t="shared" si="454"/>
        <v>1.26</v>
      </c>
      <c r="AL498" s="47">
        <f t="shared" si="455"/>
        <v>0.99</v>
      </c>
      <c r="AM498" s="46"/>
      <c r="AN498" s="46"/>
      <c r="AO498" s="46"/>
      <c r="AP498" s="47">
        <f t="shared" si="415"/>
        <v>3.96</v>
      </c>
      <c r="AQ498" s="47">
        <f t="shared" si="416"/>
        <v>3.6</v>
      </c>
      <c r="AR498" s="47">
        <f t="shared" si="417"/>
        <v>0</v>
      </c>
      <c r="AS498" s="47">
        <f t="shared" si="418"/>
        <v>0</v>
      </c>
      <c r="AT498" s="47">
        <f t="shared" si="419"/>
        <v>0.72179999999999989</v>
      </c>
      <c r="AU498" s="47">
        <f t="shared" si="420"/>
        <v>5.8950000000000005</v>
      </c>
      <c r="AV498" s="47">
        <f t="shared" si="421"/>
        <v>13.23</v>
      </c>
      <c r="AW498" s="47">
        <f t="shared" si="422"/>
        <v>0</v>
      </c>
      <c r="AX498" s="47">
        <f t="shared" si="423"/>
        <v>0</v>
      </c>
      <c r="AY498" s="47">
        <f t="shared" si="424"/>
        <v>4.59</v>
      </c>
      <c r="AZ498" s="47">
        <f t="shared" si="425"/>
        <v>0</v>
      </c>
      <c r="BA498" s="47">
        <f t="shared" si="426"/>
        <v>0</v>
      </c>
      <c r="BB498" s="47">
        <f t="shared" si="427"/>
        <v>6.1650000000000009</v>
      </c>
      <c r="BC498" s="47">
        <f t="shared" si="428"/>
        <v>1.962</v>
      </c>
      <c r="BD498" s="47">
        <f t="shared" si="429"/>
        <v>0</v>
      </c>
      <c r="BE498" s="47">
        <f t="shared" si="430"/>
        <v>0</v>
      </c>
      <c r="BF498" s="47">
        <f t="shared" si="431"/>
        <v>0</v>
      </c>
      <c r="BG498" s="47">
        <f t="shared" si="432"/>
        <v>0</v>
      </c>
      <c r="BH498" s="47">
        <f t="shared" si="433"/>
        <v>0.91350000000000009</v>
      </c>
      <c r="BI498" s="46"/>
      <c r="BJ498" s="47">
        <f t="shared" si="434"/>
        <v>5.76</v>
      </c>
      <c r="BL498" s="47">
        <f t="shared" si="456"/>
        <v>1.26</v>
      </c>
      <c r="BM498" s="47">
        <f t="shared" si="460"/>
        <v>0.72179999999999989</v>
      </c>
      <c r="BN498" s="47">
        <f t="shared" si="410"/>
        <v>3.96</v>
      </c>
      <c r="BO498" s="47">
        <f t="shared" si="461"/>
        <v>6.1650000000000009</v>
      </c>
      <c r="BP498" s="47">
        <f t="shared" si="446"/>
        <v>4.59</v>
      </c>
      <c r="BQ498" s="47">
        <v>0.18</v>
      </c>
      <c r="BR498" s="47">
        <v>0.65</v>
      </c>
      <c r="BS498" s="47">
        <v>15</v>
      </c>
      <c r="BT498" s="47">
        <f t="shared" si="440"/>
        <v>0</v>
      </c>
      <c r="BU498" s="47">
        <f t="shared" si="406"/>
        <v>13.23</v>
      </c>
      <c r="BV498" s="47">
        <f t="shared" si="447"/>
        <v>0.91350000000000009</v>
      </c>
      <c r="BW498" s="47">
        <f t="shared" si="441"/>
        <v>1.962</v>
      </c>
      <c r="BX498" s="47">
        <f t="shared" si="462"/>
        <v>5.8950000000000005</v>
      </c>
      <c r="BY498" s="47">
        <f t="shared" si="435"/>
        <v>0</v>
      </c>
      <c r="BZ498" s="47">
        <f t="shared" si="450"/>
        <v>5.76</v>
      </c>
      <c r="CA498" s="47">
        <f t="shared" si="451"/>
        <v>6.1650000000000009</v>
      </c>
      <c r="CB498" s="47">
        <f t="shared" si="436"/>
        <v>15</v>
      </c>
      <c r="CC498" s="47">
        <f t="shared" si="443"/>
        <v>7.8971641791044794E-2</v>
      </c>
      <c r="CD498" s="47">
        <f t="shared" si="452"/>
        <v>0</v>
      </c>
      <c r="CE498" s="47">
        <f t="shared" si="452"/>
        <v>0</v>
      </c>
      <c r="CF498" s="47">
        <f t="shared" si="437"/>
        <v>0</v>
      </c>
      <c r="CG498" s="47">
        <f t="shared" si="463"/>
        <v>8.9395111830478591</v>
      </c>
      <c r="CH498" s="47">
        <f t="shared" si="438"/>
        <v>8.9395111830478591</v>
      </c>
      <c r="CI498" s="47">
        <v>1.02</v>
      </c>
      <c r="CJ498" s="46"/>
      <c r="CK498" s="47">
        <f t="shared" si="444"/>
        <v>1.7961252496801021</v>
      </c>
      <c r="CL498" s="46"/>
      <c r="CM498" s="46">
        <f t="shared" si="445"/>
        <v>0.39913894437335601</v>
      </c>
    </row>
    <row r="499" spans="1:91">
      <c r="A499" s="42">
        <v>1803</v>
      </c>
      <c r="C499" s="34">
        <v>17</v>
      </c>
      <c r="D499" s="34">
        <v>24</v>
      </c>
      <c r="E499" s="34">
        <v>18</v>
      </c>
      <c r="F499" s="34">
        <v>10.9</v>
      </c>
      <c r="G499" s="34">
        <v>10.4</v>
      </c>
      <c r="H499" s="34">
        <v>7.6</v>
      </c>
      <c r="I499" s="34">
        <v>0.88</v>
      </c>
      <c r="J499" s="34">
        <v>0.8</v>
      </c>
      <c r="K499" s="22"/>
      <c r="L499" s="22"/>
      <c r="M499" s="34">
        <v>14.69</v>
      </c>
      <c r="N499" s="34">
        <v>1.31</v>
      </c>
      <c r="O499" s="34">
        <v>2.94</v>
      </c>
      <c r="P499" s="22"/>
      <c r="Q499" s="22"/>
      <c r="R499" s="22"/>
      <c r="S499" s="22"/>
      <c r="T499" s="22"/>
      <c r="U499" s="34">
        <v>1.57</v>
      </c>
      <c r="V499" s="34">
        <v>0.33110000000000001</v>
      </c>
      <c r="W499" s="22"/>
      <c r="X499" s="22"/>
      <c r="Y499" s="22"/>
      <c r="Z499" s="22"/>
      <c r="AA499" s="34">
        <v>0.20300000000000001</v>
      </c>
      <c r="AB499" s="22"/>
      <c r="AC499" s="22"/>
      <c r="AD499" s="22"/>
      <c r="AE499" s="34">
        <v>1.28</v>
      </c>
      <c r="AF499" s="2"/>
      <c r="AG499" s="47">
        <f t="shared" si="453"/>
        <v>0.76500000000000001</v>
      </c>
      <c r="AH499" s="47">
        <f t="shared" si="457"/>
        <v>0.49050000000000005</v>
      </c>
      <c r="AI499" s="47">
        <f t="shared" si="458"/>
        <v>0.46800000000000003</v>
      </c>
      <c r="AJ499" s="47">
        <f t="shared" si="459"/>
        <v>0.34199999999999997</v>
      </c>
      <c r="AK499" s="47">
        <f t="shared" si="454"/>
        <v>1.08</v>
      </c>
      <c r="AL499" s="47">
        <f t="shared" si="455"/>
        <v>0.81</v>
      </c>
      <c r="AM499" s="46"/>
      <c r="AN499" s="46"/>
      <c r="AO499" s="46"/>
      <c r="AP499" s="47">
        <f t="shared" si="415"/>
        <v>3.96</v>
      </c>
      <c r="AQ499" s="47">
        <f t="shared" si="416"/>
        <v>3.6</v>
      </c>
      <c r="AR499" s="47">
        <f t="shared" si="417"/>
        <v>0</v>
      </c>
      <c r="AS499" s="47">
        <f t="shared" si="418"/>
        <v>0</v>
      </c>
      <c r="AT499" s="47">
        <f t="shared" si="419"/>
        <v>0.66105000000000003</v>
      </c>
      <c r="AU499" s="47">
        <f t="shared" si="420"/>
        <v>5.8950000000000005</v>
      </c>
      <c r="AV499" s="47">
        <f t="shared" si="421"/>
        <v>13.23</v>
      </c>
      <c r="AW499" s="47">
        <f t="shared" si="422"/>
        <v>0</v>
      </c>
      <c r="AX499" s="47">
        <f t="shared" si="423"/>
        <v>0</v>
      </c>
      <c r="AY499" s="47">
        <f t="shared" si="424"/>
        <v>4.59</v>
      </c>
      <c r="AZ499" s="47">
        <f t="shared" si="425"/>
        <v>0</v>
      </c>
      <c r="BA499" s="47">
        <f t="shared" si="426"/>
        <v>0</v>
      </c>
      <c r="BB499" s="47">
        <f t="shared" si="427"/>
        <v>7.0650000000000004</v>
      </c>
      <c r="BC499" s="47">
        <f t="shared" si="428"/>
        <v>1.4899500000000001</v>
      </c>
      <c r="BD499" s="47">
        <f t="shared" si="429"/>
        <v>0</v>
      </c>
      <c r="BE499" s="47">
        <f t="shared" si="430"/>
        <v>0</v>
      </c>
      <c r="BF499" s="47">
        <f t="shared" si="431"/>
        <v>0</v>
      </c>
      <c r="BG499" s="47">
        <f t="shared" si="432"/>
        <v>0</v>
      </c>
      <c r="BH499" s="47">
        <f t="shared" si="433"/>
        <v>0.91350000000000009</v>
      </c>
      <c r="BI499" s="46"/>
      <c r="BJ499" s="47">
        <f t="shared" si="434"/>
        <v>5.76</v>
      </c>
      <c r="BL499" s="47">
        <f t="shared" si="456"/>
        <v>1.08</v>
      </c>
      <c r="BM499" s="47">
        <f t="shared" si="460"/>
        <v>0.66105000000000003</v>
      </c>
      <c r="BN499" s="47">
        <f t="shared" si="410"/>
        <v>3.96</v>
      </c>
      <c r="BO499" s="47">
        <f t="shared" si="461"/>
        <v>7.0650000000000004</v>
      </c>
      <c r="BP499" s="47">
        <f t="shared" si="446"/>
        <v>4.59</v>
      </c>
      <c r="BQ499" s="47">
        <v>0.18</v>
      </c>
      <c r="BR499" s="47">
        <v>0.65</v>
      </c>
      <c r="BS499" s="47">
        <v>15</v>
      </c>
      <c r="BT499" s="47">
        <f t="shared" si="440"/>
        <v>0</v>
      </c>
      <c r="BU499" s="47">
        <f t="shared" si="406"/>
        <v>13.23</v>
      </c>
      <c r="BV499" s="47">
        <f t="shared" si="447"/>
        <v>0.91350000000000009</v>
      </c>
      <c r="BW499" s="47">
        <f t="shared" si="441"/>
        <v>1.4899500000000001</v>
      </c>
      <c r="BX499" s="47">
        <f t="shared" si="462"/>
        <v>5.8950000000000005</v>
      </c>
      <c r="BY499" s="47">
        <f t="shared" si="435"/>
        <v>0</v>
      </c>
      <c r="BZ499" s="47">
        <f t="shared" si="450"/>
        <v>5.76</v>
      </c>
      <c r="CA499" s="47">
        <f t="shared" si="451"/>
        <v>7.0650000000000004</v>
      </c>
      <c r="CB499" s="47">
        <f t="shared" si="436"/>
        <v>15</v>
      </c>
      <c r="CC499" s="47">
        <f t="shared" si="443"/>
        <v>7.9985820895522391E-2</v>
      </c>
      <c r="CD499" s="47">
        <f t="shared" si="452"/>
        <v>0</v>
      </c>
      <c r="CE499" s="47">
        <f t="shared" si="452"/>
        <v>0</v>
      </c>
      <c r="CF499" s="47">
        <f t="shared" si="437"/>
        <v>0</v>
      </c>
      <c r="CG499" s="47">
        <f t="shared" si="463"/>
        <v>9.054315247398959</v>
      </c>
      <c r="CH499" s="47">
        <f t="shared" si="438"/>
        <v>9.054315247398959</v>
      </c>
      <c r="CI499" s="47">
        <v>1.02</v>
      </c>
      <c r="CJ499" s="46"/>
      <c r="CK499" s="47">
        <f t="shared" si="444"/>
        <v>1.7278556336624735</v>
      </c>
      <c r="CL499" s="46"/>
      <c r="CM499" s="46">
        <f t="shared" si="445"/>
        <v>0.3839679185916608</v>
      </c>
    </row>
    <row r="500" spans="1:91">
      <c r="A500" s="42">
        <v>1804</v>
      </c>
      <c r="C500" s="34">
        <v>15</v>
      </c>
      <c r="D500" s="34">
        <v>22.5</v>
      </c>
      <c r="E500" s="34">
        <v>17</v>
      </c>
      <c r="F500" s="34">
        <v>8.26</v>
      </c>
      <c r="G500" s="34">
        <v>7.88</v>
      </c>
      <c r="H500" s="34">
        <v>7.78</v>
      </c>
      <c r="I500" s="34">
        <v>0.88</v>
      </c>
      <c r="J500" s="34">
        <v>0.8</v>
      </c>
      <c r="K500" s="22"/>
      <c r="L500" s="22"/>
      <c r="M500" s="34">
        <v>17.170000000000002</v>
      </c>
      <c r="N500" s="34">
        <v>1.31</v>
      </c>
      <c r="O500" s="34">
        <v>2.94</v>
      </c>
      <c r="P500" s="22"/>
      <c r="Q500" s="22"/>
      <c r="R500" s="22"/>
      <c r="S500" s="22"/>
      <c r="T500" s="22"/>
      <c r="U500" s="34">
        <v>1.57</v>
      </c>
      <c r="V500" s="34">
        <v>0.18</v>
      </c>
      <c r="W500" s="22"/>
      <c r="X500" s="22"/>
      <c r="Y500" s="22"/>
      <c r="Z500" s="34">
        <v>1.8</v>
      </c>
      <c r="AA500" s="34">
        <v>0.20300000000000001</v>
      </c>
      <c r="AB500" s="22"/>
      <c r="AC500" s="22"/>
      <c r="AD500" s="22"/>
      <c r="AE500" s="34">
        <v>1.28</v>
      </c>
      <c r="AF500" s="2"/>
      <c r="AG500" s="47">
        <f t="shared" si="453"/>
        <v>0.67500000000000004</v>
      </c>
      <c r="AH500" s="47">
        <f t="shared" si="457"/>
        <v>0.37170000000000003</v>
      </c>
      <c r="AI500" s="47">
        <f t="shared" si="458"/>
        <v>0.35460000000000003</v>
      </c>
      <c r="AJ500" s="47">
        <f t="shared" si="459"/>
        <v>0.35009999999999997</v>
      </c>
      <c r="AK500" s="47">
        <f t="shared" si="454"/>
        <v>1.0125</v>
      </c>
      <c r="AL500" s="47">
        <f t="shared" si="455"/>
        <v>0.76500000000000001</v>
      </c>
      <c r="AM500" s="46"/>
      <c r="AN500" s="46"/>
      <c r="AO500" s="46"/>
      <c r="AP500" s="47">
        <f t="shared" si="415"/>
        <v>3.96</v>
      </c>
      <c r="AQ500" s="47">
        <f t="shared" si="416"/>
        <v>3.6</v>
      </c>
      <c r="AR500" s="47">
        <f t="shared" si="417"/>
        <v>0</v>
      </c>
      <c r="AS500" s="47">
        <f t="shared" si="418"/>
        <v>0</v>
      </c>
      <c r="AT500" s="47">
        <f t="shared" si="419"/>
        <v>0.77265000000000017</v>
      </c>
      <c r="AU500" s="47">
        <f t="shared" si="420"/>
        <v>5.8950000000000005</v>
      </c>
      <c r="AV500" s="47">
        <f t="shared" si="421"/>
        <v>13.23</v>
      </c>
      <c r="AW500" s="47">
        <f t="shared" si="422"/>
        <v>0</v>
      </c>
      <c r="AX500" s="47">
        <f t="shared" si="423"/>
        <v>0</v>
      </c>
      <c r="AY500" s="47">
        <f t="shared" si="424"/>
        <v>4.59</v>
      </c>
      <c r="AZ500" s="47">
        <f t="shared" si="425"/>
        <v>0</v>
      </c>
      <c r="BA500" s="47">
        <f t="shared" si="426"/>
        <v>0</v>
      </c>
      <c r="BB500" s="47">
        <f t="shared" si="427"/>
        <v>7.0650000000000004</v>
      </c>
      <c r="BC500" s="47">
        <f t="shared" si="428"/>
        <v>0.80999999999999994</v>
      </c>
      <c r="BD500" s="47">
        <f t="shared" si="429"/>
        <v>0</v>
      </c>
      <c r="BE500" s="47">
        <f t="shared" si="430"/>
        <v>0</v>
      </c>
      <c r="BF500" s="47">
        <f t="shared" si="431"/>
        <v>0</v>
      </c>
      <c r="BG500" s="47">
        <f t="shared" si="432"/>
        <v>8.1000000000000003E-2</v>
      </c>
      <c r="BH500" s="47">
        <f t="shared" si="433"/>
        <v>0.91350000000000009</v>
      </c>
      <c r="BI500" s="46"/>
      <c r="BJ500" s="47">
        <f t="shared" si="434"/>
        <v>5.76</v>
      </c>
      <c r="BL500" s="47">
        <f t="shared" si="456"/>
        <v>1.0125</v>
      </c>
      <c r="BM500" s="47">
        <f t="shared" si="460"/>
        <v>0.77265000000000017</v>
      </c>
      <c r="BN500" s="47">
        <f t="shared" si="410"/>
        <v>3.96</v>
      </c>
      <c r="BO500" s="47">
        <f t="shared" si="461"/>
        <v>7.0650000000000004</v>
      </c>
      <c r="BP500" s="47">
        <f t="shared" si="446"/>
        <v>4.59</v>
      </c>
      <c r="BQ500" s="47">
        <v>0.18</v>
      </c>
      <c r="BR500" s="47">
        <v>0.65</v>
      </c>
      <c r="BS500" s="47">
        <v>15</v>
      </c>
      <c r="BT500" s="47">
        <f t="shared" si="440"/>
        <v>0</v>
      </c>
      <c r="BU500" s="47">
        <f t="shared" ref="BU500:BU563" si="464">AV500</f>
        <v>13.23</v>
      </c>
      <c r="BV500" s="47">
        <f t="shared" si="447"/>
        <v>0.91350000000000009</v>
      </c>
      <c r="BW500" s="47">
        <f t="shared" si="441"/>
        <v>0.80999999999999994</v>
      </c>
      <c r="BX500" s="47">
        <f t="shared" si="462"/>
        <v>5.8950000000000005</v>
      </c>
      <c r="BY500" s="47">
        <f t="shared" si="435"/>
        <v>0</v>
      </c>
      <c r="BZ500" s="47">
        <f t="shared" si="450"/>
        <v>5.76</v>
      </c>
      <c r="CA500" s="47">
        <f t="shared" si="451"/>
        <v>7.0650000000000004</v>
      </c>
      <c r="CB500" s="47">
        <f t="shared" si="436"/>
        <v>15</v>
      </c>
      <c r="CC500" s="47">
        <f t="shared" ref="CC500:CC542" si="465">BG500</f>
        <v>8.1000000000000003E-2</v>
      </c>
      <c r="CD500" s="47">
        <f t="shared" si="452"/>
        <v>0</v>
      </c>
      <c r="CE500" s="47">
        <f t="shared" si="452"/>
        <v>0</v>
      </c>
      <c r="CF500" s="47">
        <f t="shared" si="437"/>
        <v>0</v>
      </c>
      <c r="CG500" s="47">
        <f t="shared" si="463"/>
        <v>9.1691193117500571</v>
      </c>
      <c r="CH500" s="47">
        <f t="shared" si="438"/>
        <v>9.1691193117500571</v>
      </c>
      <c r="CI500" s="47">
        <v>1.02</v>
      </c>
      <c r="CJ500" s="46"/>
      <c r="CK500" s="47">
        <f t="shared" si="444"/>
        <v>1.7136165466540449</v>
      </c>
      <c r="CL500" s="46"/>
      <c r="CM500" s="46">
        <f t="shared" si="445"/>
        <v>0.38080367703423224</v>
      </c>
    </row>
    <row r="501" spans="1:91">
      <c r="A501" s="42">
        <v>1805</v>
      </c>
      <c r="C501" s="34">
        <v>17.559999999999999</v>
      </c>
      <c r="D501" s="34">
        <v>28</v>
      </c>
      <c r="E501" s="34">
        <v>21</v>
      </c>
      <c r="F501" s="34">
        <v>9.68</v>
      </c>
      <c r="G501" s="34">
        <v>9.5</v>
      </c>
      <c r="H501" s="34">
        <v>7.94</v>
      </c>
      <c r="I501" s="34">
        <v>0.88</v>
      </c>
      <c r="J501" s="34">
        <v>0.8</v>
      </c>
      <c r="K501" s="22"/>
      <c r="L501" s="22"/>
      <c r="M501" s="34">
        <v>18.22</v>
      </c>
      <c r="N501" s="34">
        <v>1.31</v>
      </c>
      <c r="O501" s="34">
        <v>2.94</v>
      </c>
      <c r="P501" s="22"/>
      <c r="Q501" s="22"/>
      <c r="R501" s="22"/>
      <c r="S501" s="22"/>
      <c r="T501" s="22"/>
      <c r="U501" s="34">
        <v>1.28</v>
      </c>
      <c r="V501" s="22"/>
      <c r="W501" s="22"/>
      <c r="X501" s="22"/>
      <c r="Y501" s="22"/>
      <c r="Z501" s="34">
        <v>1.9</v>
      </c>
      <c r="AA501" s="34">
        <v>0.20300000000000001</v>
      </c>
      <c r="AB501" s="22"/>
      <c r="AC501" s="22"/>
      <c r="AD501" s="22"/>
      <c r="AE501" s="34">
        <v>1.28</v>
      </c>
      <c r="AF501" s="2"/>
      <c r="AG501" s="47">
        <f t="shared" si="453"/>
        <v>0.79020000000000001</v>
      </c>
      <c r="AH501" s="47">
        <f t="shared" si="457"/>
        <v>0.43560000000000004</v>
      </c>
      <c r="AI501" s="47">
        <f t="shared" si="458"/>
        <v>0.42749999999999999</v>
      </c>
      <c r="AJ501" s="47">
        <f t="shared" si="459"/>
        <v>0.35730000000000006</v>
      </c>
      <c r="AK501" s="47">
        <f t="shared" si="454"/>
        <v>1.26</v>
      </c>
      <c r="AL501" s="47">
        <f t="shared" si="455"/>
        <v>0.94499999999999995</v>
      </c>
      <c r="AM501" s="46"/>
      <c r="AN501" s="46"/>
      <c r="AO501" s="46"/>
      <c r="AP501" s="47">
        <f t="shared" si="415"/>
        <v>3.96</v>
      </c>
      <c r="AQ501" s="47">
        <f t="shared" si="416"/>
        <v>3.6</v>
      </c>
      <c r="AR501" s="47">
        <f t="shared" si="417"/>
        <v>0</v>
      </c>
      <c r="AS501" s="47">
        <f t="shared" si="418"/>
        <v>0</v>
      </c>
      <c r="AT501" s="47">
        <f t="shared" si="419"/>
        <v>0.81989999999999996</v>
      </c>
      <c r="AU501" s="47">
        <f t="shared" si="420"/>
        <v>5.8950000000000005</v>
      </c>
      <c r="AV501" s="47">
        <f t="shared" si="421"/>
        <v>13.23</v>
      </c>
      <c r="AW501" s="47">
        <f t="shared" si="422"/>
        <v>0</v>
      </c>
      <c r="AX501" s="47">
        <f t="shared" si="423"/>
        <v>0</v>
      </c>
      <c r="AY501" s="47">
        <f t="shared" si="424"/>
        <v>4.59</v>
      </c>
      <c r="AZ501" s="47">
        <f t="shared" si="425"/>
        <v>0</v>
      </c>
      <c r="BA501" s="47">
        <f t="shared" si="426"/>
        <v>0</v>
      </c>
      <c r="BB501" s="47">
        <f t="shared" si="427"/>
        <v>5.76</v>
      </c>
      <c r="BC501" s="47">
        <f t="shared" si="428"/>
        <v>0</v>
      </c>
      <c r="BD501" s="47">
        <f t="shared" si="429"/>
        <v>0</v>
      </c>
      <c r="BE501" s="47">
        <f t="shared" si="430"/>
        <v>0</v>
      </c>
      <c r="BF501" s="47">
        <f t="shared" si="431"/>
        <v>0</v>
      </c>
      <c r="BG501" s="47">
        <f t="shared" si="432"/>
        <v>8.5499999999999993E-2</v>
      </c>
      <c r="BH501" s="47">
        <f t="shared" si="433"/>
        <v>0.91350000000000009</v>
      </c>
      <c r="BI501" s="46"/>
      <c r="BJ501" s="47">
        <f t="shared" si="434"/>
        <v>5.76</v>
      </c>
      <c r="BL501" s="47">
        <f t="shared" si="456"/>
        <v>1.26</v>
      </c>
      <c r="BM501" s="47">
        <f t="shared" si="460"/>
        <v>0.81989999999999996</v>
      </c>
      <c r="BN501" s="47">
        <f t="shared" si="410"/>
        <v>3.96</v>
      </c>
      <c r="BO501" s="47">
        <f t="shared" si="461"/>
        <v>5.76</v>
      </c>
      <c r="BP501" s="47">
        <f t="shared" si="446"/>
        <v>4.59</v>
      </c>
      <c r="BQ501" s="47">
        <v>0.18</v>
      </c>
      <c r="BR501" s="47">
        <v>0.65</v>
      </c>
      <c r="BS501" s="47">
        <v>15</v>
      </c>
      <c r="BT501" s="47">
        <f t="shared" si="440"/>
        <v>0</v>
      </c>
      <c r="BU501" s="47">
        <f t="shared" si="464"/>
        <v>13.23</v>
      </c>
      <c r="BV501" s="47">
        <f t="shared" si="447"/>
        <v>0.91350000000000009</v>
      </c>
      <c r="BW501" s="47">
        <f t="shared" si="441"/>
        <v>0</v>
      </c>
      <c r="BX501" s="47">
        <f t="shared" si="462"/>
        <v>5.8950000000000005</v>
      </c>
      <c r="BY501" s="47">
        <f t="shared" si="435"/>
        <v>0</v>
      </c>
      <c r="BZ501" s="47">
        <f t="shared" si="450"/>
        <v>5.76</v>
      </c>
      <c r="CA501" s="47">
        <f t="shared" si="451"/>
        <v>5.76</v>
      </c>
      <c r="CB501" s="47">
        <f t="shared" si="436"/>
        <v>15</v>
      </c>
      <c r="CC501" s="47">
        <f t="shared" si="465"/>
        <v>8.5499999999999993E-2</v>
      </c>
      <c r="CD501" s="47">
        <f t="shared" si="452"/>
        <v>0</v>
      </c>
      <c r="CE501" s="47">
        <f t="shared" si="452"/>
        <v>0</v>
      </c>
      <c r="CF501" s="47">
        <f t="shared" si="437"/>
        <v>0</v>
      </c>
      <c r="CG501" s="47">
        <f t="shared" si="463"/>
        <v>9.6785148290695027</v>
      </c>
      <c r="CH501" s="47">
        <f t="shared" si="438"/>
        <v>9.6785148290695027</v>
      </c>
      <c r="CI501" s="47">
        <v>1.02</v>
      </c>
      <c r="CJ501" s="46"/>
      <c r="CK501" s="47">
        <f t="shared" si="444"/>
        <v>1.8097122223222277</v>
      </c>
      <c r="CL501" s="46"/>
      <c r="CM501" s="46">
        <f t="shared" si="445"/>
        <v>0.40215827162716172</v>
      </c>
    </row>
    <row r="502" spans="1:91">
      <c r="A502" s="42">
        <v>1806</v>
      </c>
      <c r="C502" s="34">
        <v>18.100000000000001</v>
      </c>
      <c r="D502" s="34">
        <v>29</v>
      </c>
      <c r="E502" s="34">
        <v>21.67</v>
      </c>
      <c r="F502" s="34">
        <v>11.58</v>
      </c>
      <c r="G502" s="34">
        <v>10.220000000000001</v>
      </c>
      <c r="H502" s="34">
        <v>6.93</v>
      </c>
      <c r="I502" s="34">
        <v>0.88</v>
      </c>
      <c r="J502" s="34">
        <v>0.8</v>
      </c>
      <c r="K502" s="22"/>
      <c r="L502" s="22"/>
      <c r="M502" s="34">
        <v>16.53</v>
      </c>
      <c r="N502" s="34">
        <v>1.31</v>
      </c>
      <c r="O502" s="34">
        <v>2.94</v>
      </c>
      <c r="P502" s="22"/>
      <c r="Q502" s="22"/>
      <c r="R502" s="22"/>
      <c r="S502" s="22"/>
      <c r="T502" s="22"/>
      <c r="U502" s="34">
        <v>1.37</v>
      </c>
      <c r="V502" s="34">
        <v>0.216</v>
      </c>
      <c r="W502" s="22"/>
      <c r="X502" s="22"/>
      <c r="Y502" s="22"/>
      <c r="Z502" s="34">
        <v>2.35</v>
      </c>
      <c r="AA502" s="34">
        <v>0.20300000000000001</v>
      </c>
      <c r="AB502" s="22"/>
      <c r="AC502" s="22"/>
      <c r="AD502" s="22"/>
      <c r="AE502" s="34">
        <v>1.28</v>
      </c>
      <c r="AF502" s="2"/>
      <c r="AG502" s="47">
        <f t="shared" si="453"/>
        <v>0.8145</v>
      </c>
      <c r="AH502" s="47">
        <f t="shared" si="457"/>
        <v>0.52110000000000001</v>
      </c>
      <c r="AI502" s="47">
        <f t="shared" si="458"/>
        <v>0.45990000000000003</v>
      </c>
      <c r="AJ502" s="47">
        <f t="shared" si="459"/>
        <v>0.31184999999999996</v>
      </c>
      <c r="AK502" s="47">
        <f t="shared" si="454"/>
        <v>1.3049999999999999</v>
      </c>
      <c r="AL502" s="47">
        <f t="shared" si="455"/>
        <v>0.97515000000000018</v>
      </c>
      <c r="AM502" s="46"/>
      <c r="AN502" s="46"/>
      <c r="AO502" s="46"/>
      <c r="AP502" s="47">
        <f t="shared" si="415"/>
        <v>3.96</v>
      </c>
      <c r="AQ502" s="47">
        <f t="shared" si="416"/>
        <v>3.6</v>
      </c>
      <c r="AR502" s="47">
        <f t="shared" si="417"/>
        <v>0</v>
      </c>
      <c r="AS502" s="47">
        <f t="shared" si="418"/>
        <v>0</v>
      </c>
      <c r="AT502" s="47">
        <f t="shared" si="419"/>
        <v>0.74385000000000001</v>
      </c>
      <c r="AU502" s="47">
        <f t="shared" si="420"/>
        <v>5.8950000000000005</v>
      </c>
      <c r="AV502" s="47">
        <f t="shared" si="421"/>
        <v>13.23</v>
      </c>
      <c r="AW502" s="47">
        <f t="shared" si="422"/>
        <v>0</v>
      </c>
      <c r="AX502" s="47">
        <f t="shared" si="423"/>
        <v>0</v>
      </c>
      <c r="AY502" s="47">
        <f t="shared" si="424"/>
        <v>4.59</v>
      </c>
      <c r="AZ502" s="47">
        <f t="shared" si="425"/>
        <v>0</v>
      </c>
      <c r="BA502" s="47">
        <f t="shared" si="426"/>
        <v>0</v>
      </c>
      <c r="BB502" s="47">
        <f t="shared" si="427"/>
        <v>6.1650000000000009</v>
      </c>
      <c r="BC502" s="47">
        <f t="shared" si="428"/>
        <v>0.97199999999999998</v>
      </c>
      <c r="BD502" s="47">
        <f t="shared" si="429"/>
        <v>0</v>
      </c>
      <c r="BE502" s="47">
        <f t="shared" si="430"/>
        <v>0</v>
      </c>
      <c r="BF502" s="47">
        <f t="shared" si="431"/>
        <v>0</v>
      </c>
      <c r="BG502" s="47">
        <f t="shared" si="432"/>
        <v>0.10575000000000001</v>
      </c>
      <c r="BH502" s="47">
        <f t="shared" si="433"/>
        <v>0.91350000000000009</v>
      </c>
      <c r="BI502" s="46"/>
      <c r="BJ502" s="47">
        <f t="shared" si="434"/>
        <v>5.76</v>
      </c>
      <c r="BL502" s="47">
        <f t="shared" si="456"/>
        <v>1.3049999999999999</v>
      </c>
      <c r="BM502" s="47">
        <f t="shared" si="460"/>
        <v>0.74385000000000001</v>
      </c>
      <c r="BN502" s="47">
        <f t="shared" si="410"/>
        <v>3.96</v>
      </c>
      <c r="BO502" s="47">
        <f t="shared" si="461"/>
        <v>6.1650000000000009</v>
      </c>
      <c r="BP502" s="47">
        <f t="shared" si="446"/>
        <v>4.59</v>
      </c>
      <c r="BQ502" s="47">
        <v>0.18</v>
      </c>
      <c r="BR502" s="47">
        <v>0.65</v>
      </c>
      <c r="BS502" s="47">
        <v>15</v>
      </c>
      <c r="BT502" s="47">
        <f t="shared" si="440"/>
        <v>0</v>
      </c>
      <c r="BU502" s="47">
        <f t="shared" si="464"/>
        <v>13.23</v>
      </c>
      <c r="BV502" s="47">
        <f t="shared" si="447"/>
        <v>0.91350000000000009</v>
      </c>
      <c r="BW502" s="47">
        <f t="shared" si="441"/>
        <v>0.97199999999999998</v>
      </c>
      <c r="BX502" s="47">
        <f t="shared" si="462"/>
        <v>5.8950000000000005</v>
      </c>
      <c r="BY502" s="47">
        <f t="shared" si="435"/>
        <v>0</v>
      </c>
      <c r="BZ502" s="47">
        <f t="shared" si="450"/>
        <v>5.76</v>
      </c>
      <c r="CA502" s="47">
        <f t="shared" si="451"/>
        <v>6.1650000000000009</v>
      </c>
      <c r="CB502" s="47">
        <f t="shared" si="436"/>
        <v>15</v>
      </c>
      <c r="CC502" s="47">
        <f t="shared" si="465"/>
        <v>0.10575000000000001</v>
      </c>
      <c r="CD502" s="47">
        <f t="shared" si="452"/>
        <v>0</v>
      </c>
      <c r="CE502" s="47">
        <f t="shared" si="452"/>
        <v>0</v>
      </c>
      <c r="CF502" s="47">
        <f t="shared" si="437"/>
        <v>0</v>
      </c>
      <c r="CG502" s="47">
        <f t="shared" si="463"/>
        <v>11.970794657007021</v>
      </c>
      <c r="CH502" s="47">
        <f t="shared" si="438"/>
        <v>11.970794657007021</v>
      </c>
      <c r="CI502" s="47">
        <v>1.02</v>
      </c>
      <c r="CJ502" s="46"/>
      <c r="CK502" s="47">
        <f t="shared" si="444"/>
        <v>1.8551589686780854</v>
      </c>
      <c r="CL502" s="46"/>
      <c r="CM502" s="46">
        <f t="shared" si="445"/>
        <v>0.41225754859513009</v>
      </c>
    </row>
    <row r="503" spans="1:91">
      <c r="A503" s="42">
        <v>1807</v>
      </c>
      <c r="C503" s="34">
        <v>16.37</v>
      </c>
      <c r="D503" s="34">
        <v>27</v>
      </c>
      <c r="E503" s="34">
        <v>20</v>
      </c>
      <c r="F503" s="34">
        <v>10.5</v>
      </c>
      <c r="G503" s="34">
        <v>9.2799999999999994</v>
      </c>
      <c r="H503" s="34">
        <v>6.38</v>
      </c>
      <c r="I503" s="34">
        <v>0.88</v>
      </c>
      <c r="J503" s="34">
        <v>0.8</v>
      </c>
      <c r="K503" s="22"/>
      <c r="L503" s="22"/>
      <c r="M503" s="34">
        <v>17.64</v>
      </c>
      <c r="N503" s="34">
        <v>1.31</v>
      </c>
      <c r="O503" s="34">
        <v>2.94</v>
      </c>
      <c r="P503" s="22"/>
      <c r="Q503" s="22"/>
      <c r="R503" s="22"/>
      <c r="S503" s="22"/>
      <c r="T503" s="22"/>
      <c r="U503" s="34">
        <v>1.3</v>
      </c>
      <c r="V503" s="22"/>
      <c r="W503" s="22"/>
      <c r="X503" s="22"/>
      <c r="Y503" s="22"/>
      <c r="Z503" s="34">
        <v>1.95</v>
      </c>
      <c r="AA503" s="34">
        <v>0.20300000000000001</v>
      </c>
      <c r="AB503" s="22"/>
      <c r="AC503" s="22"/>
      <c r="AD503" s="22"/>
      <c r="AE503" s="34">
        <v>1.28</v>
      </c>
      <c r="AF503" s="2"/>
      <c r="AG503" s="47">
        <f t="shared" si="453"/>
        <v>0.73665000000000003</v>
      </c>
      <c r="AH503" s="47">
        <f t="shared" si="457"/>
        <v>0.47249999999999998</v>
      </c>
      <c r="AI503" s="47">
        <f t="shared" si="458"/>
        <v>0.41759999999999997</v>
      </c>
      <c r="AJ503" s="47">
        <f t="shared" si="459"/>
        <v>0.28710000000000002</v>
      </c>
      <c r="AK503" s="47">
        <f t="shared" si="454"/>
        <v>1.2150000000000001</v>
      </c>
      <c r="AL503" s="47">
        <f t="shared" si="455"/>
        <v>0.9</v>
      </c>
      <c r="AM503" s="46"/>
      <c r="AN503" s="46"/>
      <c r="AO503" s="46"/>
      <c r="AP503" s="47">
        <f t="shared" si="415"/>
        <v>3.96</v>
      </c>
      <c r="AQ503" s="47">
        <f t="shared" si="416"/>
        <v>3.6</v>
      </c>
      <c r="AR503" s="47">
        <f t="shared" si="417"/>
        <v>0</v>
      </c>
      <c r="AS503" s="47">
        <f t="shared" si="418"/>
        <v>0</v>
      </c>
      <c r="AT503" s="47">
        <f t="shared" si="419"/>
        <v>0.79379999999999995</v>
      </c>
      <c r="AU503" s="47">
        <f t="shared" si="420"/>
        <v>5.8950000000000005</v>
      </c>
      <c r="AV503" s="47">
        <f t="shared" si="421"/>
        <v>13.23</v>
      </c>
      <c r="AW503" s="47">
        <f t="shared" si="422"/>
        <v>0</v>
      </c>
      <c r="AX503" s="47">
        <f t="shared" si="423"/>
        <v>0</v>
      </c>
      <c r="AY503" s="47">
        <f t="shared" si="424"/>
        <v>4.59</v>
      </c>
      <c r="AZ503" s="47">
        <f t="shared" si="425"/>
        <v>0</v>
      </c>
      <c r="BA503" s="47">
        <f t="shared" si="426"/>
        <v>0</v>
      </c>
      <c r="BB503" s="47">
        <f t="shared" si="427"/>
        <v>5.8500000000000005</v>
      </c>
      <c r="BC503" s="47">
        <f t="shared" si="428"/>
        <v>0</v>
      </c>
      <c r="BD503" s="47">
        <f t="shared" si="429"/>
        <v>0</v>
      </c>
      <c r="BE503" s="47">
        <f t="shared" si="430"/>
        <v>0</v>
      </c>
      <c r="BF503" s="47">
        <f t="shared" si="431"/>
        <v>0</v>
      </c>
      <c r="BG503" s="47">
        <f t="shared" si="432"/>
        <v>8.7750000000000009E-2</v>
      </c>
      <c r="BH503" s="47">
        <f t="shared" si="433"/>
        <v>0.91350000000000009</v>
      </c>
      <c r="BI503" s="46"/>
      <c r="BJ503" s="47">
        <f t="shared" si="434"/>
        <v>5.76</v>
      </c>
      <c r="BL503" s="47">
        <f t="shared" si="456"/>
        <v>1.2150000000000001</v>
      </c>
      <c r="BM503" s="47">
        <f t="shared" si="460"/>
        <v>0.79379999999999995</v>
      </c>
      <c r="BN503" s="47">
        <f t="shared" si="410"/>
        <v>3.96</v>
      </c>
      <c r="BO503" s="47">
        <f t="shared" si="461"/>
        <v>5.8500000000000005</v>
      </c>
      <c r="BP503" s="47">
        <f t="shared" si="446"/>
        <v>4.59</v>
      </c>
      <c r="BQ503" s="47">
        <v>0.18</v>
      </c>
      <c r="BR503" s="47">
        <v>0.65</v>
      </c>
      <c r="BS503" s="47">
        <v>15</v>
      </c>
      <c r="BT503" s="47">
        <f t="shared" si="440"/>
        <v>0</v>
      </c>
      <c r="BU503" s="47">
        <f t="shared" si="464"/>
        <v>13.23</v>
      </c>
      <c r="BV503" s="47">
        <f t="shared" si="447"/>
        <v>0.91350000000000009</v>
      </c>
      <c r="BW503" s="47">
        <f t="shared" si="441"/>
        <v>0</v>
      </c>
      <c r="BX503" s="47">
        <f t="shared" si="462"/>
        <v>5.8950000000000005</v>
      </c>
      <c r="BY503" s="47">
        <f t="shared" si="435"/>
        <v>0</v>
      </c>
      <c r="BZ503" s="47">
        <f t="shared" si="450"/>
        <v>5.76</v>
      </c>
      <c r="CA503" s="47">
        <f t="shared" si="451"/>
        <v>5.8500000000000005</v>
      </c>
      <c r="CB503" s="47">
        <f t="shared" si="436"/>
        <v>15</v>
      </c>
      <c r="CC503" s="47">
        <f t="shared" si="465"/>
        <v>8.7750000000000009E-2</v>
      </c>
      <c r="CD503" s="47">
        <f t="shared" si="452"/>
        <v>0</v>
      </c>
      <c r="CE503" s="47">
        <f t="shared" si="452"/>
        <v>0</v>
      </c>
      <c r="CF503" s="47">
        <f t="shared" si="437"/>
        <v>0</v>
      </c>
      <c r="CG503" s="47">
        <f t="shared" si="463"/>
        <v>9.9332125877292299</v>
      </c>
      <c r="CH503" s="47">
        <f t="shared" si="438"/>
        <v>9.9332125877292299</v>
      </c>
      <c r="CI503" s="47">
        <v>1.02</v>
      </c>
      <c r="CJ503" s="46"/>
      <c r="CK503" s="47">
        <f t="shared" si="444"/>
        <v>1.7914626834858451</v>
      </c>
      <c r="CL503" s="46"/>
      <c r="CM503" s="46">
        <f t="shared" si="445"/>
        <v>0.39810281855241003</v>
      </c>
    </row>
    <row r="504" spans="1:91">
      <c r="A504" s="42">
        <v>1808</v>
      </c>
      <c r="C504" s="34">
        <v>15.1</v>
      </c>
      <c r="D504" s="34">
        <v>26</v>
      </c>
      <c r="E504" s="34">
        <v>19</v>
      </c>
      <c r="F504" s="34">
        <v>10.210000000000001</v>
      </c>
      <c r="G504" s="34">
        <v>9.14</v>
      </c>
      <c r="H504" s="34">
        <v>7.4</v>
      </c>
      <c r="I504" s="34">
        <v>0.88</v>
      </c>
      <c r="J504" s="34">
        <v>0.8</v>
      </c>
      <c r="K504" s="22"/>
      <c r="L504" s="22"/>
      <c r="M504" s="34">
        <v>19.690000000000001</v>
      </c>
      <c r="N504" s="34">
        <v>1.31</v>
      </c>
      <c r="O504" s="34">
        <v>2.94</v>
      </c>
      <c r="P504" s="22"/>
      <c r="Q504" s="22"/>
      <c r="R504" s="22"/>
      <c r="S504" s="22"/>
      <c r="T504" s="22"/>
      <c r="U504" s="34">
        <v>1.45</v>
      </c>
      <c r="V504" s="34">
        <v>0.216</v>
      </c>
      <c r="W504" s="22"/>
      <c r="X504" s="22"/>
      <c r="Y504" s="22"/>
      <c r="Z504" s="34">
        <v>2.15</v>
      </c>
      <c r="AA504" s="34">
        <v>0.20300000000000001</v>
      </c>
      <c r="AB504" s="22"/>
      <c r="AC504" s="22"/>
      <c r="AD504" s="22"/>
      <c r="AE504" s="34">
        <v>1.28</v>
      </c>
      <c r="AF504" s="2"/>
      <c r="AG504" s="47">
        <f t="shared" si="453"/>
        <v>0.67949999999999999</v>
      </c>
      <c r="AH504" s="47">
        <f t="shared" si="457"/>
        <v>0.45945000000000008</v>
      </c>
      <c r="AI504" s="47">
        <f t="shared" si="458"/>
        <v>0.4113</v>
      </c>
      <c r="AJ504" s="47">
        <f t="shared" si="459"/>
        <v>0.33300000000000002</v>
      </c>
      <c r="AK504" s="47">
        <f t="shared" si="454"/>
        <v>1.17</v>
      </c>
      <c r="AL504" s="47">
        <f t="shared" si="455"/>
        <v>0.85499999999999998</v>
      </c>
      <c r="AM504" s="46"/>
      <c r="AN504" s="46"/>
      <c r="AO504" s="46"/>
      <c r="AP504" s="47">
        <f t="shared" si="415"/>
        <v>3.96</v>
      </c>
      <c r="AQ504" s="47">
        <f t="shared" si="416"/>
        <v>3.6</v>
      </c>
      <c r="AR504" s="47">
        <f t="shared" si="417"/>
        <v>0</v>
      </c>
      <c r="AS504" s="47">
        <f t="shared" si="418"/>
        <v>0</v>
      </c>
      <c r="AT504" s="47">
        <f t="shared" si="419"/>
        <v>0.88605</v>
      </c>
      <c r="AU504" s="47">
        <f t="shared" si="420"/>
        <v>5.8950000000000005</v>
      </c>
      <c r="AV504" s="47">
        <f t="shared" si="421"/>
        <v>13.23</v>
      </c>
      <c r="AW504" s="47">
        <f t="shared" si="422"/>
        <v>0</v>
      </c>
      <c r="AX504" s="47">
        <f t="shared" si="423"/>
        <v>0</v>
      </c>
      <c r="AY504" s="47">
        <f t="shared" si="424"/>
        <v>4.59</v>
      </c>
      <c r="AZ504" s="47">
        <f t="shared" si="425"/>
        <v>0</v>
      </c>
      <c r="BA504" s="47">
        <f t="shared" si="426"/>
        <v>0</v>
      </c>
      <c r="BB504" s="47">
        <f t="shared" si="427"/>
        <v>6.5249999999999995</v>
      </c>
      <c r="BC504" s="47">
        <f t="shared" si="428"/>
        <v>0.97199999999999998</v>
      </c>
      <c r="BD504" s="47">
        <f t="shared" si="429"/>
        <v>0</v>
      </c>
      <c r="BE504" s="47">
        <f t="shared" si="430"/>
        <v>0</v>
      </c>
      <c r="BF504" s="47">
        <f t="shared" si="431"/>
        <v>0</v>
      </c>
      <c r="BG504" s="47">
        <f t="shared" si="432"/>
        <v>9.6749999999999989E-2</v>
      </c>
      <c r="BH504" s="47">
        <f t="shared" si="433"/>
        <v>0.91350000000000009</v>
      </c>
      <c r="BI504" s="46"/>
      <c r="BJ504" s="47">
        <f t="shared" si="434"/>
        <v>5.76</v>
      </c>
      <c r="BL504" s="47">
        <f t="shared" si="456"/>
        <v>1.17</v>
      </c>
      <c r="BM504" s="47">
        <f t="shared" si="460"/>
        <v>0.88605</v>
      </c>
      <c r="BN504" s="47">
        <f t="shared" si="410"/>
        <v>3.96</v>
      </c>
      <c r="BO504" s="47">
        <f t="shared" si="461"/>
        <v>6.5249999999999995</v>
      </c>
      <c r="BP504" s="47">
        <f t="shared" si="446"/>
        <v>4.59</v>
      </c>
      <c r="BQ504" s="47">
        <v>0.18</v>
      </c>
      <c r="BR504" s="47">
        <v>0.65</v>
      </c>
      <c r="BS504" s="47">
        <v>15</v>
      </c>
      <c r="BT504" s="47">
        <f t="shared" si="440"/>
        <v>0</v>
      </c>
      <c r="BU504" s="47">
        <f t="shared" si="464"/>
        <v>13.23</v>
      </c>
      <c r="BV504" s="47">
        <f t="shared" si="447"/>
        <v>0.91350000000000009</v>
      </c>
      <c r="BW504" s="47">
        <f t="shared" si="441"/>
        <v>0.97199999999999998</v>
      </c>
      <c r="BX504" s="47">
        <f t="shared" si="462"/>
        <v>5.8950000000000005</v>
      </c>
      <c r="BY504" s="47">
        <f t="shared" si="435"/>
        <v>0</v>
      </c>
      <c r="BZ504" s="47">
        <f t="shared" si="450"/>
        <v>5.76</v>
      </c>
      <c r="CA504" s="47">
        <f t="shared" si="451"/>
        <v>6.5249999999999995</v>
      </c>
      <c r="CB504" s="47">
        <f t="shared" si="436"/>
        <v>15</v>
      </c>
      <c r="CC504" s="47">
        <f t="shared" si="465"/>
        <v>9.6749999999999989E-2</v>
      </c>
      <c r="CD504" s="47">
        <f t="shared" si="452"/>
        <v>0</v>
      </c>
      <c r="CE504" s="47">
        <f t="shared" si="452"/>
        <v>0</v>
      </c>
      <c r="CF504" s="47">
        <f t="shared" si="437"/>
        <v>0</v>
      </c>
      <c r="CG504" s="47">
        <f t="shared" si="463"/>
        <v>10.952003622368123</v>
      </c>
      <c r="CH504" s="47">
        <f t="shared" si="438"/>
        <v>10.952003622368123</v>
      </c>
      <c r="CI504" s="47">
        <v>1.02</v>
      </c>
      <c r="CJ504" s="46"/>
      <c r="CK504" s="47">
        <f t="shared" si="444"/>
        <v>1.8082522130908834</v>
      </c>
      <c r="CL504" s="46"/>
      <c r="CM504" s="46">
        <f t="shared" si="445"/>
        <v>0.40183382513130739</v>
      </c>
    </row>
    <row r="505" spans="1:91">
      <c r="A505" s="42">
        <v>1809</v>
      </c>
      <c r="C505" s="34">
        <v>13</v>
      </c>
      <c r="D505" s="34">
        <v>23.33</v>
      </c>
      <c r="E505" s="34">
        <v>17.670000000000002</v>
      </c>
      <c r="F505" s="34">
        <v>8.6300000000000008</v>
      </c>
      <c r="G505" s="34">
        <v>8.5</v>
      </c>
      <c r="H505" s="34">
        <v>7.48</v>
      </c>
      <c r="I505" s="34">
        <v>0.88</v>
      </c>
      <c r="J505" s="34">
        <v>0.8</v>
      </c>
      <c r="K505" s="22"/>
      <c r="L505" s="22"/>
      <c r="M505" s="34">
        <v>16.5</v>
      </c>
      <c r="N505" s="34">
        <v>1.31</v>
      </c>
      <c r="O505" s="34">
        <v>2.94</v>
      </c>
      <c r="P505" s="22"/>
      <c r="Q505" s="22"/>
      <c r="R505" s="22"/>
      <c r="S505" s="22"/>
      <c r="T505" s="22"/>
      <c r="U505" s="22"/>
      <c r="V505" s="34">
        <v>0.27</v>
      </c>
      <c r="W505" s="22"/>
      <c r="X505" s="22"/>
      <c r="Y505" s="22"/>
      <c r="Z505" s="34">
        <v>2.6</v>
      </c>
      <c r="AA505" s="34">
        <v>0.20300000000000001</v>
      </c>
      <c r="AB505" s="22"/>
      <c r="AC505" s="22"/>
      <c r="AD505" s="22"/>
      <c r="AE505" s="34">
        <v>1.28</v>
      </c>
      <c r="AF505" s="2"/>
      <c r="AG505" s="47">
        <f t="shared" si="453"/>
        <v>0.58499999999999996</v>
      </c>
      <c r="AH505" s="47">
        <f t="shared" si="457"/>
        <v>0.38835000000000003</v>
      </c>
      <c r="AI505" s="47">
        <f t="shared" si="458"/>
        <v>0.38250000000000001</v>
      </c>
      <c r="AJ505" s="47">
        <f t="shared" si="459"/>
        <v>0.33660000000000001</v>
      </c>
      <c r="AK505" s="47">
        <f t="shared" si="454"/>
        <v>1.0498499999999999</v>
      </c>
      <c r="AL505" s="47">
        <f t="shared" si="455"/>
        <v>0.79515000000000013</v>
      </c>
      <c r="AM505" s="46"/>
      <c r="AN505" s="46"/>
      <c r="AO505" s="46"/>
      <c r="AP505" s="47">
        <f t="shared" si="415"/>
        <v>3.96</v>
      </c>
      <c r="AQ505" s="47">
        <f t="shared" si="416"/>
        <v>3.6</v>
      </c>
      <c r="AR505" s="47">
        <f t="shared" si="417"/>
        <v>0</v>
      </c>
      <c r="AS505" s="47">
        <f t="shared" si="418"/>
        <v>0</v>
      </c>
      <c r="AT505" s="47">
        <f t="shared" si="419"/>
        <v>0.74250000000000005</v>
      </c>
      <c r="AU505" s="47">
        <f t="shared" si="420"/>
        <v>5.8950000000000005</v>
      </c>
      <c r="AV505" s="47">
        <f t="shared" si="421"/>
        <v>13.23</v>
      </c>
      <c r="AW505" s="47">
        <f t="shared" si="422"/>
        <v>0</v>
      </c>
      <c r="AX505" s="47">
        <f t="shared" si="423"/>
        <v>0</v>
      </c>
      <c r="AY505" s="47">
        <f t="shared" si="424"/>
        <v>4.59</v>
      </c>
      <c r="AZ505" s="47">
        <f t="shared" si="425"/>
        <v>0</v>
      </c>
      <c r="BA505" s="47">
        <f t="shared" si="426"/>
        <v>0</v>
      </c>
      <c r="BB505" s="47">
        <f t="shared" si="427"/>
        <v>0</v>
      </c>
      <c r="BC505" s="47">
        <f t="shared" si="428"/>
        <v>1.2150000000000001</v>
      </c>
      <c r="BD505" s="47">
        <f t="shared" si="429"/>
        <v>0</v>
      </c>
      <c r="BE505" s="47">
        <f t="shared" si="430"/>
        <v>0</v>
      </c>
      <c r="BF505" s="47">
        <f t="shared" si="431"/>
        <v>0</v>
      </c>
      <c r="BG505" s="47">
        <f t="shared" si="432"/>
        <v>0.11700000000000001</v>
      </c>
      <c r="BH505" s="47">
        <f t="shared" si="433"/>
        <v>0.91350000000000009</v>
      </c>
      <c r="BI505" s="46"/>
      <c r="BJ505" s="47">
        <f t="shared" si="434"/>
        <v>5.76</v>
      </c>
      <c r="BL505" s="47">
        <f t="shared" si="456"/>
        <v>1.0498499999999999</v>
      </c>
      <c r="BM505" s="47">
        <f t="shared" si="460"/>
        <v>0.74250000000000005</v>
      </c>
      <c r="BN505" s="47">
        <f t="shared" si="410"/>
        <v>3.96</v>
      </c>
      <c r="BO505" s="47">
        <v>6.4</v>
      </c>
      <c r="BP505" s="47">
        <f t="shared" si="446"/>
        <v>4.59</v>
      </c>
      <c r="BQ505" s="47">
        <v>0.18</v>
      </c>
      <c r="BR505" s="47">
        <v>0.65</v>
      </c>
      <c r="BS505" s="47">
        <v>15</v>
      </c>
      <c r="BT505" s="47">
        <f t="shared" si="440"/>
        <v>0</v>
      </c>
      <c r="BU505" s="47">
        <f t="shared" si="464"/>
        <v>13.23</v>
      </c>
      <c r="BV505" s="47">
        <f t="shared" si="447"/>
        <v>0.91350000000000009</v>
      </c>
      <c r="BW505" s="47">
        <f t="shared" si="441"/>
        <v>1.2150000000000001</v>
      </c>
      <c r="BX505" s="47">
        <f t="shared" si="462"/>
        <v>5.8950000000000005</v>
      </c>
      <c r="BY505" s="47">
        <f t="shared" si="435"/>
        <v>0</v>
      </c>
      <c r="BZ505" s="47">
        <f t="shared" si="450"/>
        <v>5.76</v>
      </c>
      <c r="CA505" s="47">
        <f t="shared" si="451"/>
        <v>6.4</v>
      </c>
      <c r="CB505" s="47">
        <f t="shared" si="436"/>
        <v>15</v>
      </c>
      <c r="CC505" s="47">
        <f t="shared" si="465"/>
        <v>0.11700000000000001</v>
      </c>
      <c r="CD505" s="47">
        <f t="shared" si="452"/>
        <v>0</v>
      </c>
      <c r="CE505" s="47">
        <f t="shared" si="452"/>
        <v>0</v>
      </c>
      <c r="CF505" s="47">
        <f t="shared" si="437"/>
        <v>0</v>
      </c>
      <c r="CG505" s="47">
        <f t="shared" si="463"/>
        <v>13.244283450305637</v>
      </c>
      <c r="CH505" s="47">
        <f t="shared" si="438"/>
        <v>13.244283450305637</v>
      </c>
      <c r="CI505" s="47">
        <v>1.02</v>
      </c>
      <c r="CJ505" s="46"/>
      <c r="CK505" s="47">
        <f t="shared" si="444"/>
        <v>1.7628302879206561</v>
      </c>
      <c r="CL505" s="46"/>
      <c r="CM505" s="46">
        <f t="shared" si="445"/>
        <v>0.39174006398236805</v>
      </c>
    </row>
    <row r="506" spans="1:91">
      <c r="A506" s="42">
        <v>1810</v>
      </c>
      <c r="C506" s="34">
        <v>15.4</v>
      </c>
      <c r="D506" s="34">
        <v>26</v>
      </c>
      <c r="E506" s="34">
        <v>19</v>
      </c>
      <c r="F506" s="34">
        <v>8.85</v>
      </c>
      <c r="G506" s="34">
        <v>8.82</v>
      </c>
      <c r="H506" s="34">
        <v>7.44</v>
      </c>
      <c r="I506" s="34">
        <v>0.88</v>
      </c>
      <c r="J506" s="34">
        <v>0.8</v>
      </c>
      <c r="K506" s="22"/>
      <c r="L506" s="22"/>
      <c r="M506" s="34">
        <v>16.600000000000001</v>
      </c>
      <c r="N506" s="34">
        <v>1.31</v>
      </c>
      <c r="O506" s="34">
        <v>2.94</v>
      </c>
      <c r="P506" s="22"/>
      <c r="Q506" s="22"/>
      <c r="R506" s="22"/>
      <c r="S506" s="22"/>
      <c r="T506" s="22"/>
      <c r="U506" s="34">
        <v>1.41</v>
      </c>
      <c r="V506" s="34">
        <v>0.36</v>
      </c>
      <c r="W506" s="22"/>
      <c r="X506" s="22"/>
      <c r="Y506" s="22"/>
      <c r="Z506" s="34">
        <v>2.2999999999999998</v>
      </c>
      <c r="AA506" s="34">
        <v>0.20300000000000001</v>
      </c>
      <c r="AB506" s="22"/>
      <c r="AC506" s="22"/>
      <c r="AD506" s="22"/>
      <c r="AE506" s="34">
        <v>1.28</v>
      </c>
      <c r="AF506" s="2"/>
      <c r="AG506" s="47">
        <f t="shared" si="453"/>
        <v>0.69299999999999995</v>
      </c>
      <c r="AH506" s="47">
        <f t="shared" si="457"/>
        <v>0.39824999999999994</v>
      </c>
      <c r="AI506" s="47">
        <f t="shared" si="458"/>
        <v>0.39689999999999998</v>
      </c>
      <c r="AJ506" s="47">
        <f t="shared" si="459"/>
        <v>0.33480000000000004</v>
      </c>
      <c r="AK506" s="47">
        <f t="shared" si="454"/>
        <v>1.17</v>
      </c>
      <c r="AL506" s="47">
        <f t="shared" si="455"/>
        <v>0.85499999999999998</v>
      </c>
      <c r="AM506" s="46"/>
      <c r="AN506" s="46"/>
      <c r="AO506" s="46"/>
      <c r="AP506" s="47">
        <f t="shared" si="415"/>
        <v>3.96</v>
      </c>
      <c r="AQ506" s="47">
        <f t="shared" si="416"/>
        <v>3.6</v>
      </c>
      <c r="AR506" s="47">
        <f t="shared" si="417"/>
        <v>0</v>
      </c>
      <c r="AS506" s="47">
        <f t="shared" si="418"/>
        <v>0</v>
      </c>
      <c r="AT506" s="47">
        <f t="shared" si="419"/>
        <v>0.747</v>
      </c>
      <c r="AU506" s="47">
        <f t="shared" si="420"/>
        <v>5.8950000000000005</v>
      </c>
      <c r="AV506" s="47">
        <f t="shared" si="421"/>
        <v>13.23</v>
      </c>
      <c r="AW506" s="47">
        <f t="shared" si="422"/>
        <v>0</v>
      </c>
      <c r="AX506" s="47">
        <f t="shared" si="423"/>
        <v>0</v>
      </c>
      <c r="AY506" s="47">
        <f t="shared" si="424"/>
        <v>4.59</v>
      </c>
      <c r="AZ506" s="47">
        <f t="shared" si="425"/>
        <v>0</v>
      </c>
      <c r="BA506" s="47">
        <f t="shared" si="426"/>
        <v>0</v>
      </c>
      <c r="BB506" s="47">
        <f t="shared" si="427"/>
        <v>6.3449999999999998</v>
      </c>
      <c r="BC506" s="47">
        <f t="shared" si="428"/>
        <v>1.6199999999999999</v>
      </c>
      <c r="BD506" s="47">
        <f t="shared" si="429"/>
        <v>0</v>
      </c>
      <c r="BE506" s="47">
        <f t="shared" si="430"/>
        <v>0</v>
      </c>
      <c r="BF506" s="47">
        <f t="shared" si="431"/>
        <v>0</v>
      </c>
      <c r="BG506" s="47">
        <f t="shared" si="432"/>
        <v>0.10349999999999999</v>
      </c>
      <c r="BH506" s="47">
        <f t="shared" si="433"/>
        <v>0.91350000000000009</v>
      </c>
      <c r="BI506" s="46"/>
      <c r="BJ506" s="47">
        <f t="shared" si="434"/>
        <v>5.76</v>
      </c>
      <c r="BL506" s="47">
        <f t="shared" si="456"/>
        <v>1.17</v>
      </c>
      <c r="BM506" s="47">
        <f t="shared" si="460"/>
        <v>0.747</v>
      </c>
      <c r="BN506" s="47">
        <f t="shared" ref="BN506:BN571" si="466">AP506</f>
        <v>3.96</v>
      </c>
      <c r="BO506" s="47">
        <f t="shared" ref="BO506:BO520" si="467">BB506</f>
        <v>6.3449999999999998</v>
      </c>
      <c r="BP506" s="47">
        <f t="shared" si="446"/>
        <v>4.59</v>
      </c>
      <c r="BQ506" s="47">
        <v>0.18</v>
      </c>
      <c r="BR506" s="47">
        <v>0.65</v>
      </c>
      <c r="BS506" s="47">
        <v>15</v>
      </c>
      <c r="BT506" s="47">
        <f t="shared" si="440"/>
        <v>0</v>
      </c>
      <c r="BU506" s="47">
        <f t="shared" si="464"/>
        <v>13.23</v>
      </c>
      <c r="BV506" s="47">
        <f t="shared" si="447"/>
        <v>0.91350000000000009</v>
      </c>
      <c r="BW506" s="47">
        <f t="shared" si="441"/>
        <v>1.6199999999999999</v>
      </c>
      <c r="BX506" s="47">
        <f t="shared" si="462"/>
        <v>5.8950000000000005</v>
      </c>
      <c r="BY506" s="47">
        <f t="shared" si="435"/>
        <v>0</v>
      </c>
      <c r="BZ506" s="47">
        <f t="shared" si="450"/>
        <v>5.76</v>
      </c>
      <c r="CA506" s="47">
        <f t="shared" si="451"/>
        <v>6.3449999999999998</v>
      </c>
      <c r="CB506" s="47">
        <f t="shared" si="436"/>
        <v>15</v>
      </c>
      <c r="CC506" s="47">
        <f t="shared" si="465"/>
        <v>0.10349999999999999</v>
      </c>
      <c r="CD506" s="47">
        <f t="shared" si="452"/>
        <v>0</v>
      </c>
      <c r="CE506" s="47">
        <f t="shared" si="452"/>
        <v>0</v>
      </c>
      <c r="CF506" s="47">
        <f t="shared" si="437"/>
        <v>0</v>
      </c>
      <c r="CG506" s="47">
        <f t="shared" si="463"/>
        <v>11.716096898347296</v>
      </c>
      <c r="CH506" s="47">
        <f t="shared" si="438"/>
        <v>11.716096898347296</v>
      </c>
      <c r="CI506" s="47">
        <v>1.02</v>
      </c>
      <c r="CJ506" s="46"/>
      <c r="CK506" s="47">
        <f t="shared" si="444"/>
        <v>1.7966490607696655</v>
      </c>
      <c r="CL506" s="46"/>
      <c r="CM506" s="46">
        <f t="shared" si="445"/>
        <v>0.39925534683770342</v>
      </c>
    </row>
    <row r="507" spans="1:91">
      <c r="A507" s="42">
        <v>1811</v>
      </c>
      <c r="C507" s="34">
        <v>22.44</v>
      </c>
      <c r="D507" s="34">
        <v>34</v>
      </c>
      <c r="E507" s="34">
        <v>25</v>
      </c>
      <c r="F507" s="34">
        <v>13.17</v>
      </c>
      <c r="G507" s="34">
        <v>11.55</v>
      </c>
      <c r="H507" s="34">
        <v>7.15</v>
      </c>
      <c r="I507" s="34">
        <v>0.88</v>
      </c>
      <c r="J507" s="34">
        <v>0.8</v>
      </c>
      <c r="K507" s="22"/>
      <c r="L507" s="22"/>
      <c r="M507" s="34">
        <v>20.88</v>
      </c>
      <c r="N507" s="34">
        <v>1.31</v>
      </c>
      <c r="O507" s="34">
        <v>2.94</v>
      </c>
      <c r="P507" s="22"/>
      <c r="Q507" s="22"/>
      <c r="R507" s="22"/>
      <c r="S507" s="22"/>
      <c r="T507" s="22"/>
      <c r="U507" s="34">
        <v>1.32</v>
      </c>
      <c r="V507" s="34">
        <v>0.34200000000000003</v>
      </c>
      <c r="W507" s="22"/>
      <c r="X507" s="22"/>
      <c r="Y507" s="22"/>
      <c r="Z507" s="34">
        <v>2</v>
      </c>
      <c r="AA507" s="34">
        <v>0.20300000000000001</v>
      </c>
      <c r="AB507" s="22"/>
      <c r="AC507" s="22"/>
      <c r="AD507" s="22"/>
      <c r="AE507" s="34">
        <v>1.28</v>
      </c>
      <c r="AF507" s="2"/>
      <c r="AG507" s="47">
        <f t="shared" si="453"/>
        <v>1.0098</v>
      </c>
      <c r="AH507" s="47">
        <f t="shared" si="457"/>
        <v>0.59265000000000001</v>
      </c>
      <c r="AI507" s="47">
        <f t="shared" si="458"/>
        <v>0.51975000000000005</v>
      </c>
      <c r="AJ507" s="47">
        <f t="shared" si="459"/>
        <v>0.32175000000000004</v>
      </c>
      <c r="AK507" s="47">
        <f t="shared" si="454"/>
        <v>1.53</v>
      </c>
      <c r="AL507" s="47">
        <f t="shared" si="455"/>
        <v>1.125</v>
      </c>
      <c r="AM507" s="46"/>
      <c r="AN507" s="46"/>
      <c r="AO507" s="46"/>
      <c r="AP507" s="47">
        <f t="shared" si="415"/>
        <v>3.96</v>
      </c>
      <c r="AQ507" s="47">
        <f t="shared" si="416"/>
        <v>3.6</v>
      </c>
      <c r="AR507" s="47">
        <f t="shared" si="417"/>
        <v>0</v>
      </c>
      <c r="AS507" s="47">
        <f t="shared" si="418"/>
        <v>0</v>
      </c>
      <c r="AT507" s="47">
        <f t="shared" si="419"/>
        <v>0.93959999999999999</v>
      </c>
      <c r="AU507" s="47">
        <f t="shared" si="420"/>
        <v>5.8950000000000005</v>
      </c>
      <c r="AV507" s="47">
        <f t="shared" si="421"/>
        <v>13.23</v>
      </c>
      <c r="AW507" s="47">
        <f t="shared" si="422"/>
        <v>0</v>
      </c>
      <c r="AX507" s="47">
        <f t="shared" si="423"/>
        <v>0</v>
      </c>
      <c r="AY507" s="47">
        <f t="shared" si="424"/>
        <v>4.59</v>
      </c>
      <c r="AZ507" s="47">
        <f t="shared" si="425"/>
        <v>0</v>
      </c>
      <c r="BA507" s="47">
        <f t="shared" si="426"/>
        <v>0</v>
      </c>
      <c r="BB507" s="47">
        <f t="shared" si="427"/>
        <v>5.94</v>
      </c>
      <c r="BC507" s="47">
        <f t="shared" si="428"/>
        <v>1.5390000000000001</v>
      </c>
      <c r="BD507" s="47">
        <f t="shared" si="429"/>
        <v>0</v>
      </c>
      <c r="BE507" s="47">
        <f t="shared" si="430"/>
        <v>0</v>
      </c>
      <c r="BF507" s="47">
        <f t="shared" si="431"/>
        <v>0</v>
      </c>
      <c r="BG507" s="47">
        <f t="shared" si="432"/>
        <v>0.09</v>
      </c>
      <c r="BH507" s="47">
        <f t="shared" si="433"/>
        <v>0.91350000000000009</v>
      </c>
      <c r="BI507" s="46"/>
      <c r="BJ507" s="47">
        <f t="shared" si="434"/>
        <v>5.76</v>
      </c>
      <c r="BL507" s="47">
        <f t="shared" si="456"/>
        <v>1.53</v>
      </c>
      <c r="BM507" s="47">
        <f t="shared" si="460"/>
        <v>0.93959999999999999</v>
      </c>
      <c r="BN507" s="47">
        <f t="shared" si="466"/>
        <v>3.96</v>
      </c>
      <c r="BO507" s="47">
        <f t="shared" si="467"/>
        <v>5.94</v>
      </c>
      <c r="BP507" s="47">
        <f t="shared" si="446"/>
        <v>4.59</v>
      </c>
      <c r="BQ507" s="47">
        <v>0.18</v>
      </c>
      <c r="BR507" s="47">
        <v>0.65</v>
      </c>
      <c r="BS507" s="47">
        <v>15</v>
      </c>
      <c r="BT507" s="47">
        <f t="shared" si="440"/>
        <v>0</v>
      </c>
      <c r="BU507" s="47">
        <f t="shared" si="464"/>
        <v>13.23</v>
      </c>
      <c r="BV507" s="47">
        <f t="shared" si="447"/>
        <v>0.91350000000000009</v>
      </c>
      <c r="BW507" s="47">
        <f t="shared" si="441"/>
        <v>1.5390000000000001</v>
      </c>
      <c r="BX507" s="47">
        <f t="shared" si="462"/>
        <v>5.8950000000000005</v>
      </c>
      <c r="BY507" s="47">
        <f t="shared" si="435"/>
        <v>0</v>
      </c>
      <c r="BZ507" s="47">
        <f t="shared" si="450"/>
        <v>5.76</v>
      </c>
      <c r="CA507" s="47">
        <f t="shared" si="451"/>
        <v>5.94</v>
      </c>
      <c r="CB507" s="47">
        <f t="shared" si="436"/>
        <v>15</v>
      </c>
      <c r="CC507" s="47">
        <f t="shared" si="465"/>
        <v>0.09</v>
      </c>
      <c r="CD507" s="47">
        <f t="shared" si="452"/>
        <v>0</v>
      </c>
      <c r="CE507" s="47">
        <f t="shared" si="452"/>
        <v>0</v>
      </c>
      <c r="CF507" s="47">
        <f t="shared" si="437"/>
        <v>0</v>
      </c>
      <c r="CG507" s="47">
        <f t="shared" si="463"/>
        <v>10.187910346388952</v>
      </c>
      <c r="CH507" s="47">
        <f t="shared" si="438"/>
        <v>10.187910346388952</v>
      </c>
      <c r="CI507" s="47">
        <v>1.02</v>
      </c>
      <c r="CJ507" s="46"/>
      <c r="CK507" s="47">
        <f t="shared" si="444"/>
        <v>1.9526757159514185</v>
      </c>
      <c r="CL507" s="46"/>
      <c r="CM507" s="46">
        <f t="shared" si="445"/>
        <v>0.433927936878093</v>
      </c>
    </row>
    <row r="508" spans="1:91">
      <c r="A508" s="42">
        <v>1812</v>
      </c>
      <c r="C508" s="34">
        <v>28.78</v>
      </c>
      <c r="D508" s="34">
        <v>41</v>
      </c>
      <c r="E508" s="34">
        <v>31</v>
      </c>
      <c r="F508" s="34">
        <v>20.5</v>
      </c>
      <c r="G508" s="34">
        <v>16.02</v>
      </c>
      <c r="H508" s="34">
        <v>8.67</v>
      </c>
      <c r="I508" s="34">
        <v>0.88</v>
      </c>
      <c r="J508" s="34">
        <v>0.8</v>
      </c>
      <c r="K508" s="22"/>
      <c r="L508" s="22"/>
      <c r="M508" s="34">
        <v>22.56</v>
      </c>
      <c r="N508" s="34">
        <v>1.31</v>
      </c>
      <c r="O508" s="34">
        <v>2.94</v>
      </c>
      <c r="P508" s="22"/>
      <c r="Q508" s="22"/>
      <c r="R508" s="22"/>
      <c r="S508" s="22"/>
      <c r="T508" s="22"/>
      <c r="U508" s="34">
        <v>1.36</v>
      </c>
      <c r="V508" s="34">
        <v>0.23400000000000001</v>
      </c>
      <c r="W508" s="22"/>
      <c r="X508" s="22"/>
      <c r="Y508" s="22"/>
      <c r="Z508" s="34">
        <v>2.2000000000000002</v>
      </c>
      <c r="AA508" s="34">
        <v>0.20300000000000001</v>
      </c>
      <c r="AB508" s="22"/>
      <c r="AC508" s="22"/>
      <c r="AD508" s="22"/>
      <c r="AE508" s="34">
        <v>1.28</v>
      </c>
      <c r="AF508" s="2"/>
      <c r="AG508" s="47">
        <f t="shared" si="453"/>
        <v>1.2950999999999999</v>
      </c>
      <c r="AH508" s="47">
        <f t="shared" si="457"/>
        <v>0.92249999999999999</v>
      </c>
      <c r="AI508" s="47">
        <f t="shared" si="458"/>
        <v>0.72089999999999999</v>
      </c>
      <c r="AJ508" s="47">
        <f t="shared" si="459"/>
        <v>0.39015</v>
      </c>
      <c r="AK508" s="47">
        <f t="shared" si="454"/>
        <v>1.845</v>
      </c>
      <c r="AL508" s="47">
        <f t="shared" si="455"/>
        <v>1.395</v>
      </c>
      <c r="AM508" s="46"/>
      <c r="AN508" s="46"/>
      <c r="AO508" s="46"/>
      <c r="AP508" s="47">
        <f t="shared" si="415"/>
        <v>3.96</v>
      </c>
      <c r="AQ508" s="47">
        <f t="shared" si="416"/>
        <v>3.6</v>
      </c>
      <c r="AR508" s="47">
        <f t="shared" si="417"/>
        <v>0</v>
      </c>
      <c r="AS508" s="47">
        <f t="shared" si="418"/>
        <v>0</v>
      </c>
      <c r="AT508" s="47">
        <f t="shared" si="419"/>
        <v>1.0151999999999999</v>
      </c>
      <c r="AU508" s="47">
        <f t="shared" si="420"/>
        <v>5.8950000000000005</v>
      </c>
      <c r="AV508" s="47">
        <f t="shared" si="421"/>
        <v>13.23</v>
      </c>
      <c r="AW508" s="47">
        <f t="shared" si="422"/>
        <v>0</v>
      </c>
      <c r="AX508" s="47">
        <f t="shared" si="423"/>
        <v>0</v>
      </c>
      <c r="AY508" s="47">
        <f t="shared" si="424"/>
        <v>4.59</v>
      </c>
      <c r="AZ508" s="47">
        <f t="shared" si="425"/>
        <v>0</v>
      </c>
      <c r="BA508" s="47">
        <f t="shared" si="426"/>
        <v>0</v>
      </c>
      <c r="BB508" s="47">
        <f t="shared" si="427"/>
        <v>6.12</v>
      </c>
      <c r="BC508" s="47">
        <f t="shared" si="428"/>
        <v>1.0530000000000002</v>
      </c>
      <c r="BD508" s="47">
        <f t="shared" si="429"/>
        <v>0</v>
      </c>
      <c r="BE508" s="47">
        <f t="shared" si="430"/>
        <v>0</v>
      </c>
      <c r="BF508" s="47">
        <f t="shared" si="431"/>
        <v>0</v>
      </c>
      <c r="BG508" s="47">
        <f t="shared" si="432"/>
        <v>9.9000000000000005E-2</v>
      </c>
      <c r="BH508" s="47">
        <f t="shared" si="433"/>
        <v>0.91350000000000009</v>
      </c>
      <c r="BI508" s="46"/>
      <c r="BJ508" s="47">
        <f t="shared" si="434"/>
        <v>5.76</v>
      </c>
      <c r="BL508" s="47">
        <f t="shared" si="456"/>
        <v>1.845</v>
      </c>
      <c r="BM508" s="47">
        <f t="shared" si="460"/>
        <v>1.0151999999999999</v>
      </c>
      <c r="BN508" s="47">
        <f t="shared" si="466"/>
        <v>3.96</v>
      </c>
      <c r="BO508" s="47">
        <f t="shared" si="467"/>
        <v>6.12</v>
      </c>
      <c r="BP508" s="47">
        <f t="shared" si="446"/>
        <v>4.59</v>
      </c>
      <c r="BQ508" s="47">
        <v>0.18</v>
      </c>
      <c r="BR508" s="47">
        <v>0.65</v>
      </c>
      <c r="BS508" s="47">
        <v>15</v>
      </c>
      <c r="BT508" s="47">
        <f t="shared" si="440"/>
        <v>0</v>
      </c>
      <c r="BU508" s="47">
        <f t="shared" si="464"/>
        <v>13.23</v>
      </c>
      <c r="BV508" s="47">
        <f t="shared" si="447"/>
        <v>0.91350000000000009</v>
      </c>
      <c r="BW508" s="47">
        <f t="shared" si="441"/>
        <v>1.0530000000000002</v>
      </c>
      <c r="BX508" s="47">
        <f t="shared" si="462"/>
        <v>5.8950000000000005</v>
      </c>
      <c r="BY508" s="47">
        <f t="shared" si="435"/>
        <v>0</v>
      </c>
      <c r="BZ508" s="47">
        <f t="shared" si="450"/>
        <v>5.76</v>
      </c>
      <c r="CA508" s="47">
        <f t="shared" si="451"/>
        <v>6.12</v>
      </c>
      <c r="CB508" s="47">
        <f t="shared" si="436"/>
        <v>15</v>
      </c>
      <c r="CC508" s="47">
        <f t="shared" si="465"/>
        <v>9.9000000000000005E-2</v>
      </c>
      <c r="CD508" s="47">
        <f t="shared" si="452"/>
        <v>0</v>
      </c>
      <c r="CE508" s="47">
        <f t="shared" si="452"/>
        <v>0</v>
      </c>
      <c r="CF508" s="47">
        <f t="shared" si="437"/>
        <v>0</v>
      </c>
      <c r="CG508" s="47">
        <f t="shared" si="463"/>
        <v>11.206701381027848</v>
      </c>
      <c r="CH508" s="47">
        <f t="shared" si="438"/>
        <v>11.206701381027848</v>
      </c>
      <c r="CI508" s="47">
        <v>1.02</v>
      </c>
      <c r="CJ508" s="46"/>
      <c r="CK508" s="47">
        <f t="shared" si="444"/>
        <v>2.115990625896647</v>
      </c>
      <c r="CL508" s="46"/>
      <c r="CM508" s="46">
        <f t="shared" si="445"/>
        <v>0.47022013908814375</v>
      </c>
    </row>
    <row r="509" spans="1:91">
      <c r="A509" s="42">
        <v>1813</v>
      </c>
      <c r="C509" s="34">
        <v>19</v>
      </c>
      <c r="D509" s="34">
        <v>31</v>
      </c>
      <c r="E509" s="34">
        <v>22.67</v>
      </c>
      <c r="F509" s="34">
        <v>13.8</v>
      </c>
      <c r="G509" s="34">
        <v>10.8</v>
      </c>
      <c r="H509" s="34">
        <v>8.41</v>
      </c>
      <c r="I509" s="34">
        <v>0.88</v>
      </c>
      <c r="J509" s="34">
        <v>0.8</v>
      </c>
      <c r="K509" s="22"/>
      <c r="L509" s="22"/>
      <c r="M509" s="34">
        <v>21.13</v>
      </c>
      <c r="N509" s="34">
        <v>1.31</v>
      </c>
      <c r="O509" s="34">
        <v>2.94</v>
      </c>
      <c r="P509" s="22"/>
      <c r="Q509" s="22"/>
      <c r="R509" s="22"/>
      <c r="S509" s="22"/>
      <c r="T509" s="22"/>
      <c r="U509" s="34">
        <v>1.5</v>
      </c>
      <c r="V509" s="34">
        <v>0.27</v>
      </c>
      <c r="W509" s="22"/>
      <c r="X509" s="22"/>
      <c r="Y509" s="22"/>
      <c r="Z509" s="34">
        <v>2.4500000000000002</v>
      </c>
      <c r="AA509" s="34">
        <v>0.20300000000000001</v>
      </c>
      <c r="AB509" s="22"/>
      <c r="AC509" s="22"/>
      <c r="AD509" s="22"/>
      <c r="AE509" s="34">
        <v>1.28</v>
      </c>
      <c r="AF509" s="2"/>
      <c r="AG509" s="47">
        <f t="shared" si="453"/>
        <v>0.85499999999999998</v>
      </c>
      <c r="AH509" s="47">
        <f t="shared" si="457"/>
        <v>0.621</v>
      </c>
      <c r="AI509" s="47">
        <f t="shared" si="458"/>
        <v>0.48599999999999999</v>
      </c>
      <c r="AJ509" s="47">
        <f t="shared" si="459"/>
        <v>0.37845000000000001</v>
      </c>
      <c r="AK509" s="47">
        <f t="shared" si="454"/>
        <v>1.395</v>
      </c>
      <c r="AL509" s="47">
        <f t="shared" si="455"/>
        <v>1.0201500000000001</v>
      </c>
      <c r="AM509" s="46"/>
      <c r="AN509" s="46"/>
      <c r="AO509" s="46"/>
      <c r="AP509" s="47">
        <f t="shared" si="415"/>
        <v>3.96</v>
      </c>
      <c r="AQ509" s="47">
        <f t="shared" si="416"/>
        <v>3.6</v>
      </c>
      <c r="AR509" s="47">
        <f t="shared" si="417"/>
        <v>0</v>
      </c>
      <c r="AS509" s="47">
        <f t="shared" si="418"/>
        <v>0</v>
      </c>
      <c r="AT509" s="47">
        <f t="shared" si="419"/>
        <v>0.95084999999999997</v>
      </c>
      <c r="AU509" s="47">
        <f t="shared" si="420"/>
        <v>5.8950000000000005</v>
      </c>
      <c r="AV509" s="47">
        <f t="shared" si="421"/>
        <v>13.23</v>
      </c>
      <c r="AW509" s="47">
        <f t="shared" si="422"/>
        <v>0</v>
      </c>
      <c r="AX509" s="47">
        <f t="shared" si="423"/>
        <v>0</v>
      </c>
      <c r="AY509" s="47">
        <f t="shared" si="424"/>
        <v>4.59</v>
      </c>
      <c r="AZ509" s="47">
        <f t="shared" si="425"/>
        <v>0</v>
      </c>
      <c r="BA509" s="47">
        <f t="shared" si="426"/>
        <v>0</v>
      </c>
      <c r="BB509" s="47">
        <f t="shared" si="427"/>
        <v>6.75</v>
      </c>
      <c r="BC509" s="47">
        <f t="shared" si="428"/>
        <v>1.2150000000000001</v>
      </c>
      <c r="BD509" s="47">
        <f t="shared" si="429"/>
        <v>0</v>
      </c>
      <c r="BE509" s="47">
        <f t="shared" si="430"/>
        <v>0</v>
      </c>
      <c r="BF509" s="47">
        <f t="shared" si="431"/>
        <v>0</v>
      </c>
      <c r="BG509" s="47">
        <f t="shared" si="432"/>
        <v>0.11025</v>
      </c>
      <c r="BH509" s="47">
        <f t="shared" si="433"/>
        <v>0.91350000000000009</v>
      </c>
      <c r="BI509" s="46"/>
      <c r="BJ509" s="47">
        <f t="shared" si="434"/>
        <v>5.76</v>
      </c>
      <c r="BL509" s="47">
        <f t="shared" si="456"/>
        <v>1.395</v>
      </c>
      <c r="BM509" s="47">
        <f t="shared" si="460"/>
        <v>0.95084999999999997</v>
      </c>
      <c r="BN509" s="47">
        <f t="shared" si="466"/>
        <v>3.96</v>
      </c>
      <c r="BO509" s="47">
        <f t="shared" si="467"/>
        <v>6.75</v>
      </c>
      <c r="BP509" s="47">
        <f t="shared" si="446"/>
        <v>4.59</v>
      </c>
      <c r="BQ509" s="47">
        <v>0.18</v>
      </c>
      <c r="BR509" s="47">
        <v>0.65</v>
      </c>
      <c r="BS509" s="47">
        <v>15</v>
      </c>
      <c r="BT509" s="47">
        <f t="shared" si="440"/>
        <v>0</v>
      </c>
      <c r="BU509" s="47">
        <f t="shared" si="464"/>
        <v>13.23</v>
      </c>
      <c r="BV509" s="47">
        <f t="shared" si="447"/>
        <v>0.91350000000000009</v>
      </c>
      <c r="BW509" s="47">
        <f t="shared" si="441"/>
        <v>1.2150000000000001</v>
      </c>
      <c r="BX509" s="47">
        <f t="shared" si="462"/>
        <v>5.8950000000000005</v>
      </c>
      <c r="BY509" s="47">
        <f t="shared" si="435"/>
        <v>0</v>
      </c>
      <c r="BZ509" s="47">
        <f t="shared" si="450"/>
        <v>5.76</v>
      </c>
      <c r="CA509" s="47">
        <f t="shared" si="451"/>
        <v>6.75</v>
      </c>
      <c r="CB509" s="47">
        <f t="shared" si="436"/>
        <v>15</v>
      </c>
      <c r="CC509" s="47">
        <f t="shared" si="465"/>
        <v>0.11025</v>
      </c>
      <c r="CD509" s="47">
        <f t="shared" si="452"/>
        <v>0</v>
      </c>
      <c r="CE509" s="47">
        <f t="shared" si="452"/>
        <v>0</v>
      </c>
      <c r="CF509" s="47">
        <f t="shared" si="437"/>
        <v>0</v>
      </c>
      <c r="CG509" s="47">
        <f t="shared" si="463"/>
        <v>12.480190174326466</v>
      </c>
      <c r="CH509" s="47">
        <f t="shared" si="438"/>
        <v>12.480190174326466</v>
      </c>
      <c r="CI509" s="47">
        <v>1.02</v>
      </c>
      <c r="CJ509" s="46"/>
      <c r="CK509" s="47">
        <f t="shared" si="444"/>
        <v>1.9377188124441729</v>
      </c>
      <c r="CL509" s="46"/>
      <c r="CM509" s="46">
        <f t="shared" si="445"/>
        <v>0.43060418054314953</v>
      </c>
    </row>
    <row r="510" spans="1:91">
      <c r="A510" s="42">
        <v>1814</v>
      </c>
      <c r="C510" s="34">
        <v>17</v>
      </c>
      <c r="D510" s="34">
        <v>28</v>
      </c>
      <c r="E510" s="34">
        <v>21</v>
      </c>
      <c r="F510" s="34">
        <v>10.9</v>
      </c>
      <c r="G510" s="34">
        <v>9.2100000000000009</v>
      </c>
      <c r="H510" s="34">
        <v>7.9</v>
      </c>
      <c r="I510" s="34">
        <v>0.88</v>
      </c>
      <c r="J510" s="34">
        <v>0.8</v>
      </c>
      <c r="K510" s="22"/>
      <c r="L510" s="22"/>
      <c r="M510" s="34">
        <v>20</v>
      </c>
      <c r="N510" s="34">
        <v>1.31</v>
      </c>
      <c r="O510" s="34">
        <v>2.94</v>
      </c>
      <c r="P510" s="22"/>
      <c r="Q510" s="22"/>
      <c r="R510" s="22"/>
      <c r="S510" s="22"/>
      <c r="T510" s="22"/>
      <c r="U510" s="34">
        <v>1.7</v>
      </c>
      <c r="V510" s="34">
        <v>0.39600000000000002</v>
      </c>
      <c r="W510" s="22"/>
      <c r="X510" s="22"/>
      <c r="Y510" s="22"/>
      <c r="Z510" s="34">
        <v>2</v>
      </c>
      <c r="AA510" s="34">
        <v>0.20300000000000001</v>
      </c>
      <c r="AB510" s="22"/>
      <c r="AC510" s="22"/>
      <c r="AD510" s="22"/>
      <c r="AE510" s="34">
        <v>1.28</v>
      </c>
      <c r="AF510" s="2"/>
      <c r="AG510" s="47">
        <f t="shared" si="453"/>
        <v>0.76500000000000001</v>
      </c>
      <c r="AH510" s="47">
        <f t="shared" si="457"/>
        <v>0.49050000000000005</v>
      </c>
      <c r="AI510" s="47">
        <f t="shared" si="458"/>
        <v>0.4144500000000001</v>
      </c>
      <c r="AJ510" s="47">
        <f t="shared" si="459"/>
        <v>0.35550000000000004</v>
      </c>
      <c r="AK510" s="47">
        <f t="shared" si="454"/>
        <v>1.26</v>
      </c>
      <c r="AL510" s="47">
        <f t="shared" si="455"/>
        <v>0.94499999999999995</v>
      </c>
      <c r="AM510" s="46"/>
      <c r="AN510" s="46"/>
      <c r="AO510" s="46"/>
      <c r="AP510" s="47">
        <f t="shared" si="415"/>
        <v>3.96</v>
      </c>
      <c r="AQ510" s="47">
        <f t="shared" si="416"/>
        <v>3.6</v>
      </c>
      <c r="AR510" s="47">
        <f t="shared" si="417"/>
        <v>0</v>
      </c>
      <c r="AS510" s="47">
        <f t="shared" si="418"/>
        <v>0</v>
      </c>
      <c r="AT510" s="47">
        <f t="shared" si="419"/>
        <v>0.9</v>
      </c>
      <c r="AU510" s="47">
        <f t="shared" si="420"/>
        <v>5.8950000000000005</v>
      </c>
      <c r="AV510" s="47">
        <f t="shared" si="421"/>
        <v>13.23</v>
      </c>
      <c r="AW510" s="47">
        <f t="shared" si="422"/>
        <v>0</v>
      </c>
      <c r="AX510" s="47">
        <f t="shared" si="423"/>
        <v>0</v>
      </c>
      <c r="AY510" s="47">
        <f t="shared" si="424"/>
        <v>4.59</v>
      </c>
      <c r="AZ510" s="47">
        <f t="shared" si="425"/>
        <v>0</v>
      </c>
      <c r="BA510" s="47">
        <f t="shared" si="426"/>
        <v>0</v>
      </c>
      <c r="BB510" s="47">
        <f t="shared" si="427"/>
        <v>7.6499999999999995</v>
      </c>
      <c r="BC510" s="47">
        <f t="shared" si="428"/>
        <v>1.782</v>
      </c>
      <c r="BD510" s="47">
        <f t="shared" si="429"/>
        <v>0</v>
      </c>
      <c r="BE510" s="47">
        <f t="shared" si="430"/>
        <v>0</v>
      </c>
      <c r="BF510" s="47">
        <f t="shared" si="431"/>
        <v>0</v>
      </c>
      <c r="BG510" s="47">
        <f t="shared" si="432"/>
        <v>0.09</v>
      </c>
      <c r="BH510" s="47">
        <f t="shared" si="433"/>
        <v>0.91350000000000009</v>
      </c>
      <c r="BI510" s="46"/>
      <c r="BJ510" s="47">
        <f t="shared" si="434"/>
        <v>5.76</v>
      </c>
      <c r="BL510" s="47">
        <f t="shared" si="456"/>
        <v>1.26</v>
      </c>
      <c r="BM510" s="47">
        <f t="shared" si="460"/>
        <v>0.9</v>
      </c>
      <c r="BN510" s="47">
        <f t="shared" si="466"/>
        <v>3.96</v>
      </c>
      <c r="BO510" s="47">
        <f t="shared" si="467"/>
        <v>7.6499999999999995</v>
      </c>
      <c r="BP510" s="47">
        <f t="shared" si="446"/>
        <v>4.59</v>
      </c>
      <c r="BQ510" s="47">
        <v>0.18</v>
      </c>
      <c r="BR510" s="47">
        <v>0.65</v>
      </c>
      <c r="BS510" s="47">
        <v>15</v>
      </c>
      <c r="BT510" s="47">
        <f t="shared" si="440"/>
        <v>0</v>
      </c>
      <c r="BU510" s="47">
        <f t="shared" si="464"/>
        <v>13.23</v>
      </c>
      <c r="BV510" s="47">
        <f t="shared" si="447"/>
        <v>0.91350000000000009</v>
      </c>
      <c r="BW510" s="47">
        <f t="shared" si="441"/>
        <v>1.782</v>
      </c>
      <c r="BX510" s="47">
        <f t="shared" si="462"/>
        <v>5.8950000000000005</v>
      </c>
      <c r="BY510" s="47">
        <f t="shared" si="435"/>
        <v>0</v>
      </c>
      <c r="BZ510" s="47">
        <f t="shared" si="450"/>
        <v>5.76</v>
      </c>
      <c r="CA510" s="47">
        <f t="shared" si="451"/>
        <v>7.6499999999999995</v>
      </c>
      <c r="CB510" s="47">
        <f t="shared" si="436"/>
        <v>15</v>
      </c>
      <c r="CC510" s="47">
        <f t="shared" si="465"/>
        <v>0.09</v>
      </c>
      <c r="CD510" s="47">
        <f t="shared" si="452"/>
        <v>0</v>
      </c>
      <c r="CE510" s="47">
        <f t="shared" si="452"/>
        <v>0</v>
      </c>
      <c r="CF510" s="47">
        <f t="shared" si="437"/>
        <v>0</v>
      </c>
      <c r="CG510" s="47">
        <f t="shared" si="463"/>
        <v>10.187910346388952</v>
      </c>
      <c r="CH510" s="47">
        <f t="shared" si="438"/>
        <v>10.187910346388952</v>
      </c>
      <c r="CI510" s="47">
        <v>1.02</v>
      </c>
      <c r="CJ510" s="46"/>
      <c r="CK510" s="47">
        <f t="shared" si="444"/>
        <v>1.8614216492114546</v>
      </c>
      <c r="CL510" s="46"/>
      <c r="CM510" s="46">
        <f t="shared" si="445"/>
        <v>0.41364925538032327</v>
      </c>
    </row>
    <row r="511" spans="1:91">
      <c r="A511" s="42">
        <v>1815</v>
      </c>
      <c r="C511" s="34">
        <v>18.61</v>
      </c>
      <c r="D511" s="34">
        <v>29</v>
      </c>
      <c r="E511" s="34">
        <v>21</v>
      </c>
      <c r="F511" s="34">
        <v>14.1</v>
      </c>
      <c r="G511" s="34">
        <v>10.84</v>
      </c>
      <c r="H511" s="34">
        <v>7.2</v>
      </c>
      <c r="I511" s="34">
        <v>0.88</v>
      </c>
      <c r="J511" s="34">
        <v>0.8</v>
      </c>
      <c r="K511" s="22"/>
      <c r="L511" s="34">
        <v>0.6</v>
      </c>
      <c r="M511" s="34">
        <v>20.82</v>
      </c>
      <c r="N511" s="34">
        <v>1.31</v>
      </c>
      <c r="O511" s="34">
        <v>2.94</v>
      </c>
      <c r="P511" s="22"/>
      <c r="Q511" s="22"/>
      <c r="R511" s="22"/>
      <c r="S511" s="22"/>
      <c r="T511" s="22"/>
      <c r="U511" s="34">
        <v>1.63</v>
      </c>
      <c r="V511" s="22"/>
      <c r="W511" s="22"/>
      <c r="X511" s="22"/>
      <c r="Y511" s="22"/>
      <c r="Z511" s="34">
        <v>1.97</v>
      </c>
      <c r="AA511" s="34">
        <v>0.20300000000000001</v>
      </c>
      <c r="AB511" s="22"/>
      <c r="AC511" s="22"/>
      <c r="AD511" s="22"/>
      <c r="AE511" s="34">
        <v>1.28</v>
      </c>
      <c r="AF511" s="2"/>
      <c r="AG511" s="47">
        <f t="shared" si="453"/>
        <v>0.83745000000000003</v>
      </c>
      <c r="AH511" s="47">
        <f t="shared" si="457"/>
        <v>0.63449999999999995</v>
      </c>
      <c r="AI511" s="47">
        <f t="shared" si="458"/>
        <v>0.48780000000000001</v>
      </c>
      <c r="AJ511" s="47">
        <f t="shared" si="459"/>
        <v>0.32400000000000001</v>
      </c>
      <c r="AK511" s="47">
        <f t="shared" si="454"/>
        <v>1.3049999999999999</v>
      </c>
      <c r="AL511" s="47">
        <f t="shared" si="455"/>
        <v>0.94499999999999995</v>
      </c>
      <c r="AM511" s="46"/>
      <c r="AN511" s="46"/>
      <c r="AO511" s="46"/>
      <c r="AP511" s="47">
        <f t="shared" si="415"/>
        <v>3.96</v>
      </c>
      <c r="AQ511" s="47">
        <f t="shared" si="416"/>
        <v>3.6</v>
      </c>
      <c r="AR511" s="47">
        <f t="shared" si="417"/>
        <v>0</v>
      </c>
      <c r="AS511" s="47">
        <f t="shared" si="418"/>
        <v>2.6999999999999997</v>
      </c>
      <c r="AT511" s="47">
        <f t="shared" si="419"/>
        <v>0.93689999999999996</v>
      </c>
      <c r="AU511" s="47">
        <f t="shared" si="420"/>
        <v>5.8950000000000005</v>
      </c>
      <c r="AV511" s="47">
        <f t="shared" si="421"/>
        <v>13.23</v>
      </c>
      <c r="AW511" s="47">
        <f t="shared" si="422"/>
        <v>0</v>
      </c>
      <c r="AX511" s="47">
        <f t="shared" si="423"/>
        <v>0</v>
      </c>
      <c r="AY511" s="47">
        <f t="shared" si="424"/>
        <v>4.59</v>
      </c>
      <c r="AZ511" s="47">
        <f t="shared" si="425"/>
        <v>0</v>
      </c>
      <c r="BA511" s="47">
        <f t="shared" si="426"/>
        <v>0</v>
      </c>
      <c r="BB511" s="47">
        <f t="shared" si="427"/>
        <v>7.3349999999999991</v>
      </c>
      <c r="BC511" s="47">
        <f t="shared" si="428"/>
        <v>0</v>
      </c>
      <c r="BD511" s="47">
        <f t="shared" si="429"/>
        <v>0</v>
      </c>
      <c r="BE511" s="47">
        <f t="shared" si="430"/>
        <v>0</v>
      </c>
      <c r="BF511" s="47">
        <f t="shared" si="431"/>
        <v>0</v>
      </c>
      <c r="BG511" s="47">
        <f t="shared" si="432"/>
        <v>8.8650000000000007E-2</v>
      </c>
      <c r="BH511" s="47">
        <f t="shared" si="433"/>
        <v>0.91350000000000009</v>
      </c>
      <c r="BI511" s="46"/>
      <c r="BJ511" s="47">
        <f t="shared" si="434"/>
        <v>5.76</v>
      </c>
      <c r="BL511" s="47">
        <f t="shared" si="456"/>
        <v>1.3049999999999999</v>
      </c>
      <c r="BM511" s="47">
        <f t="shared" si="460"/>
        <v>0.93689999999999996</v>
      </c>
      <c r="BN511" s="47">
        <f t="shared" si="466"/>
        <v>3.96</v>
      </c>
      <c r="BO511" s="47">
        <f t="shared" si="467"/>
        <v>7.3349999999999991</v>
      </c>
      <c r="BP511" s="47">
        <f t="shared" si="446"/>
        <v>4.59</v>
      </c>
      <c r="BQ511" s="47">
        <v>0.18</v>
      </c>
      <c r="BR511" s="47">
        <v>0.65</v>
      </c>
      <c r="BS511" s="47">
        <v>15</v>
      </c>
      <c r="BT511" s="47">
        <f t="shared" si="440"/>
        <v>2.6999999999999997</v>
      </c>
      <c r="BU511" s="47">
        <f t="shared" si="464"/>
        <v>13.23</v>
      </c>
      <c r="BV511" s="47">
        <f t="shared" si="447"/>
        <v>0.91350000000000009</v>
      </c>
      <c r="BW511" s="47">
        <f t="shared" si="441"/>
        <v>0</v>
      </c>
      <c r="BX511" s="47">
        <f t="shared" si="462"/>
        <v>5.8950000000000005</v>
      </c>
      <c r="BY511" s="47">
        <f t="shared" si="435"/>
        <v>0</v>
      </c>
      <c r="BZ511" s="47">
        <f t="shared" si="450"/>
        <v>5.76</v>
      </c>
      <c r="CA511" s="47">
        <f t="shared" si="451"/>
        <v>7.3349999999999991</v>
      </c>
      <c r="CB511" s="47">
        <f t="shared" si="436"/>
        <v>15</v>
      </c>
      <c r="CC511" s="47">
        <f t="shared" si="465"/>
        <v>8.8650000000000007E-2</v>
      </c>
      <c r="CD511" s="47">
        <f t="shared" si="452"/>
        <v>0</v>
      </c>
      <c r="CE511" s="47">
        <f t="shared" si="452"/>
        <v>0</v>
      </c>
      <c r="CF511" s="47">
        <f t="shared" si="437"/>
        <v>0</v>
      </c>
      <c r="CG511" s="47">
        <f t="shared" si="463"/>
        <v>10.035091691193118</v>
      </c>
      <c r="CH511" s="47">
        <f t="shared" si="438"/>
        <v>10.035091691193118</v>
      </c>
      <c r="CI511" s="47">
        <v>1.02</v>
      </c>
      <c r="CJ511" s="46"/>
      <c r="CK511" s="47">
        <f t="shared" si="444"/>
        <v>1.878022582332409</v>
      </c>
      <c r="CL511" s="46"/>
      <c r="CM511" s="46">
        <f t="shared" si="445"/>
        <v>0.41733835162942423</v>
      </c>
    </row>
    <row r="512" spans="1:91">
      <c r="A512" s="42">
        <v>1816</v>
      </c>
      <c r="C512" s="34">
        <v>31.68</v>
      </c>
      <c r="D512" s="34">
        <v>45</v>
      </c>
      <c r="E512" s="34">
        <v>35</v>
      </c>
      <c r="F512" s="34">
        <v>20.63</v>
      </c>
      <c r="G512" s="34">
        <v>17.46</v>
      </c>
      <c r="H512" s="34">
        <v>11.42</v>
      </c>
      <c r="I512" s="34">
        <v>0.88</v>
      </c>
      <c r="J512" s="34">
        <v>0.8</v>
      </c>
      <c r="K512" s="22"/>
      <c r="L512" s="22"/>
      <c r="M512" s="34">
        <v>24.62</v>
      </c>
      <c r="N512" s="34">
        <v>1.31</v>
      </c>
      <c r="O512" s="34">
        <v>2.94</v>
      </c>
      <c r="P512" s="22"/>
      <c r="Q512" s="22"/>
      <c r="R512" s="22"/>
      <c r="S512" s="22"/>
      <c r="T512" s="22"/>
      <c r="U512" s="34">
        <v>1.76</v>
      </c>
      <c r="V512" s="34">
        <v>0.432</v>
      </c>
      <c r="W512" s="22"/>
      <c r="X512" s="22"/>
      <c r="Y512" s="22"/>
      <c r="Z512" s="34">
        <v>2.0499999999999998</v>
      </c>
      <c r="AA512" s="34">
        <v>0.20300000000000001</v>
      </c>
      <c r="AB512" s="22"/>
      <c r="AC512" s="22"/>
      <c r="AD512" s="22"/>
      <c r="AE512" s="34">
        <v>1.28</v>
      </c>
      <c r="AF512" s="2"/>
      <c r="AG512" s="47">
        <f t="shared" si="453"/>
        <v>1.4256</v>
      </c>
      <c r="AH512" s="47">
        <f t="shared" si="457"/>
        <v>0.9283499999999999</v>
      </c>
      <c r="AI512" s="47">
        <f t="shared" si="458"/>
        <v>0.78570000000000007</v>
      </c>
      <c r="AJ512" s="47">
        <f t="shared" si="459"/>
        <v>0.51390000000000002</v>
      </c>
      <c r="AK512" s="47">
        <f t="shared" si="454"/>
        <v>2.0249999999999999</v>
      </c>
      <c r="AL512" s="47">
        <f t="shared" si="455"/>
        <v>1.575</v>
      </c>
      <c r="AM512" s="46"/>
      <c r="AN512" s="46"/>
      <c r="AO512" s="46"/>
      <c r="AP512" s="47">
        <f t="shared" si="415"/>
        <v>3.96</v>
      </c>
      <c r="AQ512" s="47">
        <f t="shared" si="416"/>
        <v>3.6</v>
      </c>
      <c r="AR512" s="47">
        <f t="shared" si="417"/>
        <v>0</v>
      </c>
      <c r="AS512" s="47">
        <f t="shared" si="418"/>
        <v>0</v>
      </c>
      <c r="AT512" s="47">
        <f t="shared" si="419"/>
        <v>1.1079000000000001</v>
      </c>
      <c r="AU512" s="47">
        <f t="shared" si="420"/>
        <v>5.8950000000000005</v>
      </c>
      <c r="AV512" s="47">
        <f t="shared" si="421"/>
        <v>13.23</v>
      </c>
      <c r="AW512" s="47">
        <f t="shared" si="422"/>
        <v>0</v>
      </c>
      <c r="AX512" s="47">
        <f t="shared" si="423"/>
        <v>0</v>
      </c>
      <c r="AY512" s="47">
        <f t="shared" si="424"/>
        <v>4.59</v>
      </c>
      <c r="AZ512" s="47">
        <f t="shared" si="425"/>
        <v>0</v>
      </c>
      <c r="BA512" s="47">
        <f t="shared" si="426"/>
        <v>0</v>
      </c>
      <c r="BB512" s="47">
        <f t="shared" si="427"/>
        <v>7.92</v>
      </c>
      <c r="BC512" s="47">
        <f t="shared" si="428"/>
        <v>1.944</v>
      </c>
      <c r="BD512" s="47">
        <f t="shared" si="429"/>
        <v>0</v>
      </c>
      <c r="BE512" s="47">
        <f t="shared" si="430"/>
        <v>0</v>
      </c>
      <c r="BF512" s="47">
        <f t="shared" si="431"/>
        <v>0</v>
      </c>
      <c r="BG512" s="47">
        <f t="shared" si="432"/>
        <v>9.2249999999999999E-2</v>
      </c>
      <c r="BH512" s="47">
        <f t="shared" si="433"/>
        <v>0.91350000000000009</v>
      </c>
      <c r="BI512" s="46"/>
      <c r="BJ512" s="47">
        <f t="shared" si="434"/>
        <v>5.76</v>
      </c>
      <c r="BL512" s="47">
        <f t="shared" si="456"/>
        <v>2.0249999999999999</v>
      </c>
      <c r="BM512" s="47">
        <f t="shared" si="460"/>
        <v>1.1079000000000001</v>
      </c>
      <c r="BN512" s="47">
        <f t="shared" si="466"/>
        <v>3.96</v>
      </c>
      <c r="BO512" s="47">
        <f t="shared" si="467"/>
        <v>7.92</v>
      </c>
      <c r="BP512" s="47">
        <f t="shared" si="446"/>
        <v>4.59</v>
      </c>
      <c r="BQ512" s="47">
        <v>0.18</v>
      </c>
      <c r="BR512" s="47">
        <v>0.65</v>
      </c>
      <c r="BS512" s="47">
        <v>15</v>
      </c>
      <c r="BT512" s="47">
        <f t="shared" si="440"/>
        <v>0</v>
      </c>
      <c r="BU512" s="47">
        <f t="shared" si="464"/>
        <v>13.23</v>
      </c>
      <c r="BV512" s="47">
        <f t="shared" si="447"/>
        <v>0.91350000000000009</v>
      </c>
      <c r="BW512" s="47">
        <f t="shared" si="441"/>
        <v>1.944</v>
      </c>
      <c r="BX512" s="47">
        <f t="shared" si="462"/>
        <v>5.8950000000000005</v>
      </c>
      <c r="BY512" s="47">
        <f t="shared" si="435"/>
        <v>0</v>
      </c>
      <c r="BZ512" s="47">
        <f t="shared" si="450"/>
        <v>5.76</v>
      </c>
      <c r="CA512" s="47">
        <f t="shared" si="451"/>
        <v>7.92</v>
      </c>
      <c r="CB512" s="47">
        <f t="shared" si="436"/>
        <v>15</v>
      </c>
      <c r="CC512" s="47">
        <f t="shared" si="465"/>
        <v>9.2249999999999999E-2</v>
      </c>
      <c r="CD512" s="47">
        <f t="shared" si="452"/>
        <v>0</v>
      </c>
      <c r="CE512" s="47">
        <f t="shared" si="452"/>
        <v>0</v>
      </c>
      <c r="CF512" s="47">
        <f t="shared" si="437"/>
        <v>0</v>
      </c>
      <c r="CG512" s="47">
        <f t="shared" si="463"/>
        <v>10.442608105048675</v>
      </c>
      <c r="CH512" s="47">
        <f t="shared" si="438"/>
        <v>10.442608105048675</v>
      </c>
      <c r="CI512" s="47">
        <v>1.02</v>
      </c>
      <c r="CJ512" s="46"/>
      <c r="CK512" s="47">
        <f t="shared" si="444"/>
        <v>2.2311992915684913</v>
      </c>
      <c r="CL512" s="46"/>
      <c r="CM512" s="46">
        <f t="shared" si="445"/>
        <v>0.49582206479299806</v>
      </c>
    </row>
    <row r="513" spans="1:91">
      <c r="A513" s="42">
        <v>1817</v>
      </c>
      <c r="C513" s="34">
        <v>47.85</v>
      </c>
      <c r="D513" s="34">
        <v>67.5</v>
      </c>
      <c r="E513" s="34">
        <v>52</v>
      </c>
      <c r="F513" s="34">
        <v>34.049999999999997</v>
      </c>
      <c r="G513" s="34">
        <v>31.16</v>
      </c>
      <c r="H513" s="34">
        <v>17.760000000000002</v>
      </c>
      <c r="I513" s="34">
        <v>0.88</v>
      </c>
      <c r="J513" s="34">
        <v>0.8</v>
      </c>
      <c r="K513" s="22"/>
      <c r="L513" s="22"/>
      <c r="M513" s="34">
        <v>41.71</v>
      </c>
      <c r="N513" s="34">
        <v>1.31</v>
      </c>
      <c r="O513" s="34">
        <v>2.94</v>
      </c>
      <c r="P513" s="22"/>
      <c r="Q513" s="22"/>
      <c r="R513" s="22"/>
      <c r="S513" s="22"/>
      <c r="T513" s="22"/>
      <c r="U513" s="34">
        <v>2.16</v>
      </c>
      <c r="V513" s="34">
        <v>0.41039999999999999</v>
      </c>
      <c r="W513" s="22"/>
      <c r="X513" s="22"/>
      <c r="Y513" s="22"/>
      <c r="Z513" s="34">
        <v>2.35</v>
      </c>
      <c r="AA513" s="34">
        <v>0.20300000000000001</v>
      </c>
      <c r="AB513" s="22"/>
      <c r="AC513" s="22"/>
      <c r="AD513" s="22"/>
      <c r="AE513" s="34">
        <v>1.28</v>
      </c>
      <c r="AF513" s="2"/>
      <c r="AG513" s="47">
        <f t="shared" si="453"/>
        <v>2.1532500000000003</v>
      </c>
      <c r="AH513" s="47">
        <f t="shared" si="457"/>
        <v>1.5322499999999999</v>
      </c>
      <c r="AI513" s="47">
        <f t="shared" si="458"/>
        <v>1.4021999999999999</v>
      </c>
      <c r="AJ513" s="47">
        <f t="shared" si="459"/>
        <v>0.79920000000000002</v>
      </c>
      <c r="AK513" s="47">
        <f t="shared" si="454"/>
        <v>3.0375000000000001</v>
      </c>
      <c r="AL513" s="47">
        <f t="shared" si="455"/>
        <v>2.34</v>
      </c>
      <c r="AM513" s="46"/>
      <c r="AN513" s="46"/>
      <c r="AO513" s="46"/>
      <c r="AP513" s="47">
        <f t="shared" si="415"/>
        <v>3.96</v>
      </c>
      <c r="AQ513" s="47">
        <f t="shared" si="416"/>
        <v>3.6</v>
      </c>
      <c r="AR513" s="47">
        <f t="shared" si="417"/>
        <v>0</v>
      </c>
      <c r="AS513" s="47">
        <f t="shared" si="418"/>
        <v>0</v>
      </c>
      <c r="AT513" s="47">
        <f t="shared" si="419"/>
        <v>1.8769499999999999</v>
      </c>
      <c r="AU513" s="47">
        <f t="shared" si="420"/>
        <v>5.8950000000000005</v>
      </c>
      <c r="AV513" s="47">
        <f t="shared" si="421"/>
        <v>13.23</v>
      </c>
      <c r="AW513" s="47">
        <f t="shared" si="422"/>
        <v>0</v>
      </c>
      <c r="AX513" s="47">
        <f t="shared" si="423"/>
        <v>0</v>
      </c>
      <c r="AY513" s="47">
        <f t="shared" si="424"/>
        <v>4.59</v>
      </c>
      <c r="AZ513" s="47">
        <f t="shared" si="425"/>
        <v>0</v>
      </c>
      <c r="BA513" s="47">
        <f t="shared" si="426"/>
        <v>0</v>
      </c>
      <c r="BB513" s="47">
        <f t="shared" si="427"/>
        <v>9.7200000000000006</v>
      </c>
      <c r="BC513" s="47">
        <f t="shared" si="428"/>
        <v>1.8468</v>
      </c>
      <c r="BD513" s="47">
        <f t="shared" si="429"/>
        <v>0</v>
      </c>
      <c r="BE513" s="47">
        <f t="shared" si="430"/>
        <v>0</v>
      </c>
      <c r="BF513" s="47">
        <f t="shared" si="431"/>
        <v>0</v>
      </c>
      <c r="BG513" s="47">
        <f t="shared" si="432"/>
        <v>0.10575000000000001</v>
      </c>
      <c r="BH513" s="47">
        <f t="shared" si="433"/>
        <v>0.91350000000000009</v>
      </c>
      <c r="BI513" s="46"/>
      <c r="BJ513" s="47">
        <f t="shared" si="434"/>
        <v>5.76</v>
      </c>
      <c r="BL513" s="47">
        <f t="shared" si="456"/>
        <v>3.0375000000000001</v>
      </c>
      <c r="BM513" s="47">
        <f t="shared" si="460"/>
        <v>1.8769499999999999</v>
      </c>
      <c r="BN513" s="47">
        <f t="shared" si="466"/>
        <v>3.96</v>
      </c>
      <c r="BO513" s="47">
        <f t="shared" si="467"/>
        <v>9.7200000000000006</v>
      </c>
      <c r="BP513" s="47">
        <f t="shared" si="446"/>
        <v>4.59</v>
      </c>
      <c r="BQ513" s="47">
        <v>0.18</v>
      </c>
      <c r="BR513" s="47">
        <v>0.65</v>
      </c>
      <c r="BS513" s="47">
        <v>15</v>
      </c>
      <c r="BT513" s="47">
        <f t="shared" si="440"/>
        <v>0</v>
      </c>
      <c r="BU513" s="47">
        <f t="shared" si="464"/>
        <v>13.23</v>
      </c>
      <c r="BV513" s="47">
        <f t="shared" si="447"/>
        <v>0.91350000000000009</v>
      </c>
      <c r="BW513" s="47">
        <f t="shared" si="441"/>
        <v>1.8468</v>
      </c>
      <c r="BX513" s="47">
        <f t="shared" si="462"/>
        <v>5.8950000000000005</v>
      </c>
      <c r="BY513" s="47">
        <f t="shared" si="435"/>
        <v>0</v>
      </c>
      <c r="BZ513" s="47">
        <f t="shared" si="450"/>
        <v>5.76</v>
      </c>
      <c r="CA513" s="47">
        <f t="shared" si="451"/>
        <v>9.7200000000000006</v>
      </c>
      <c r="CB513" s="47">
        <f t="shared" si="436"/>
        <v>15</v>
      </c>
      <c r="CC513" s="47">
        <f t="shared" si="465"/>
        <v>0.10575000000000001</v>
      </c>
      <c r="CD513" s="47">
        <f t="shared" si="452"/>
        <v>0</v>
      </c>
      <c r="CE513" s="47">
        <f t="shared" si="452"/>
        <v>0</v>
      </c>
      <c r="CF513" s="47">
        <f t="shared" si="437"/>
        <v>0</v>
      </c>
      <c r="CG513" s="47">
        <f t="shared" si="463"/>
        <v>11.970794657007021</v>
      </c>
      <c r="CH513" s="47">
        <f t="shared" si="438"/>
        <v>11.970794657007021</v>
      </c>
      <c r="CI513" s="47">
        <v>1.02</v>
      </c>
      <c r="CJ513" s="46"/>
      <c r="CK513" s="47">
        <f t="shared" si="444"/>
        <v>2.8239861370706096</v>
      </c>
      <c r="CL513" s="46"/>
      <c r="CM513" s="46">
        <f t="shared" si="445"/>
        <v>0.62755247490457988</v>
      </c>
    </row>
    <row r="514" spans="1:91">
      <c r="A514" s="42">
        <v>1818</v>
      </c>
      <c r="C514" s="34">
        <v>23.75</v>
      </c>
      <c r="D514" s="34">
        <v>36</v>
      </c>
      <c r="E514" s="34">
        <v>28</v>
      </c>
      <c r="F514" s="34">
        <v>15.8</v>
      </c>
      <c r="G514" s="34">
        <v>14.85</v>
      </c>
      <c r="H514" s="34">
        <v>10.06</v>
      </c>
      <c r="I514" s="34">
        <v>0.88</v>
      </c>
      <c r="J514" s="34">
        <v>0.8</v>
      </c>
      <c r="K514" s="22"/>
      <c r="L514" s="22"/>
      <c r="M514" s="34">
        <v>26.43</v>
      </c>
      <c r="N514" s="34">
        <v>1.31</v>
      </c>
      <c r="O514" s="34">
        <v>2.94</v>
      </c>
      <c r="P514" s="22"/>
      <c r="Q514" s="22"/>
      <c r="R514" s="22"/>
      <c r="S514" s="22"/>
      <c r="T514" s="22"/>
      <c r="U514" s="34">
        <v>1.69</v>
      </c>
      <c r="V514" s="34">
        <v>0.432</v>
      </c>
      <c r="W514" s="22"/>
      <c r="X514" s="22"/>
      <c r="Y514" s="22"/>
      <c r="Z514" s="34">
        <v>2</v>
      </c>
      <c r="AA514" s="34">
        <v>0.20300000000000001</v>
      </c>
      <c r="AB514" s="22"/>
      <c r="AC514" s="22"/>
      <c r="AD514" s="22"/>
      <c r="AE514" s="34">
        <v>1.28</v>
      </c>
      <c r="AF514" s="2"/>
      <c r="AG514" s="47">
        <f t="shared" si="453"/>
        <v>1.0687500000000001</v>
      </c>
      <c r="AH514" s="47">
        <f t="shared" si="457"/>
        <v>0.71100000000000008</v>
      </c>
      <c r="AI514" s="47">
        <f t="shared" si="458"/>
        <v>0.66825000000000001</v>
      </c>
      <c r="AJ514" s="47">
        <f t="shared" si="459"/>
        <v>0.45270000000000005</v>
      </c>
      <c r="AK514" s="47">
        <f t="shared" si="454"/>
        <v>1.62</v>
      </c>
      <c r="AL514" s="47">
        <f t="shared" si="455"/>
        <v>1.26</v>
      </c>
      <c r="AM514" s="46"/>
      <c r="AN514" s="46"/>
      <c r="AO514" s="46"/>
      <c r="AP514" s="47">
        <f t="shared" si="415"/>
        <v>3.96</v>
      </c>
      <c r="AQ514" s="47">
        <f t="shared" si="416"/>
        <v>3.6</v>
      </c>
      <c r="AR514" s="47">
        <f t="shared" si="417"/>
        <v>0</v>
      </c>
      <c r="AS514" s="47">
        <f t="shared" si="418"/>
        <v>0</v>
      </c>
      <c r="AT514" s="47">
        <f t="shared" si="419"/>
        <v>1.1893500000000001</v>
      </c>
      <c r="AU514" s="47">
        <f t="shared" si="420"/>
        <v>5.8950000000000005</v>
      </c>
      <c r="AV514" s="47">
        <f t="shared" si="421"/>
        <v>13.23</v>
      </c>
      <c r="AW514" s="47">
        <f t="shared" si="422"/>
        <v>0</v>
      </c>
      <c r="AX514" s="47">
        <f t="shared" si="423"/>
        <v>0</v>
      </c>
      <c r="AY514" s="47">
        <f t="shared" si="424"/>
        <v>4.59</v>
      </c>
      <c r="AZ514" s="47">
        <f t="shared" si="425"/>
        <v>0</v>
      </c>
      <c r="BA514" s="47">
        <f t="shared" si="426"/>
        <v>0</v>
      </c>
      <c r="BB514" s="47">
        <f t="shared" si="427"/>
        <v>7.6049999999999995</v>
      </c>
      <c r="BC514" s="47">
        <f t="shared" si="428"/>
        <v>1.944</v>
      </c>
      <c r="BD514" s="47">
        <f t="shared" si="429"/>
        <v>0</v>
      </c>
      <c r="BE514" s="47">
        <f t="shared" si="430"/>
        <v>0</v>
      </c>
      <c r="BF514" s="47">
        <f t="shared" si="431"/>
        <v>0</v>
      </c>
      <c r="BG514" s="47">
        <f t="shared" si="432"/>
        <v>0.09</v>
      </c>
      <c r="BH514" s="47">
        <f t="shared" si="433"/>
        <v>0.91350000000000009</v>
      </c>
      <c r="BI514" s="46"/>
      <c r="BJ514" s="47">
        <f t="shared" si="434"/>
        <v>5.76</v>
      </c>
      <c r="BL514" s="47">
        <f t="shared" si="456"/>
        <v>1.62</v>
      </c>
      <c r="BM514" s="47">
        <f t="shared" si="460"/>
        <v>1.1893500000000001</v>
      </c>
      <c r="BN514" s="47">
        <f t="shared" si="466"/>
        <v>3.96</v>
      </c>
      <c r="BO514" s="47">
        <f t="shared" si="467"/>
        <v>7.6049999999999995</v>
      </c>
      <c r="BP514" s="47">
        <f t="shared" si="446"/>
        <v>4.59</v>
      </c>
      <c r="BQ514" s="47">
        <v>0.18</v>
      </c>
      <c r="BR514" s="47">
        <v>0.65</v>
      </c>
      <c r="BS514" s="47">
        <v>15</v>
      </c>
      <c r="BT514" s="47">
        <f t="shared" si="440"/>
        <v>0</v>
      </c>
      <c r="BU514" s="47">
        <f t="shared" si="464"/>
        <v>13.23</v>
      </c>
      <c r="BV514" s="47">
        <f t="shared" si="447"/>
        <v>0.91350000000000009</v>
      </c>
      <c r="BW514" s="47">
        <f t="shared" si="441"/>
        <v>1.944</v>
      </c>
      <c r="BX514" s="47">
        <f t="shared" si="462"/>
        <v>5.8950000000000005</v>
      </c>
      <c r="BY514" s="47">
        <f t="shared" si="435"/>
        <v>0</v>
      </c>
      <c r="BZ514" s="47">
        <f t="shared" si="450"/>
        <v>5.76</v>
      </c>
      <c r="CA514" s="47">
        <f t="shared" si="451"/>
        <v>7.6049999999999995</v>
      </c>
      <c r="CB514" s="47">
        <f t="shared" si="436"/>
        <v>15</v>
      </c>
      <c r="CC514" s="47">
        <f t="shared" si="465"/>
        <v>0.09</v>
      </c>
      <c r="CD514" s="47">
        <f t="shared" si="452"/>
        <v>0</v>
      </c>
      <c r="CE514" s="47">
        <f t="shared" si="452"/>
        <v>0</v>
      </c>
      <c r="CF514" s="47">
        <f t="shared" si="437"/>
        <v>0</v>
      </c>
      <c r="CG514" s="47">
        <f t="shared" si="463"/>
        <v>10.187910346388952</v>
      </c>
      <c r="CH514" s="47">
        <f t="shared" si="438"/>
        <v>10.187910346388952</v>
      </c>
      <c r="CI514" s="47">
        <v>1.02</v>
      </c>
      <c r="CJ514" s="46"/>
      <c r="CK514" s="47">
        <f t="shared" si="444"/>
        <v>2.0547584482130596</v>
      </c>
      <c r="CL514" s="46"/>
      <c r="CM514" s="46">
        <f t="shared" si="445"/>
        <v>0.45661298849179105</v>
      </c>
    </row>
    <row r="515" spans="1:91">
      <c r="A515" s="42">
        <v>1819</v>
      </c>
      <c r="C515" s="34">
        <v>16.399999999999999</v>
      </c>
      <c r="D515" s="34">
        <v>30.5</v>
      </c>
      <c r="E515" s="34">
        <v>22</v>
      </c>
      <c r="F515" s="34">
        <v>10.210000000000001</v>
      </c>
      <c r="G515" s="34">
        <v>8.84</v>
      </c>
      <c r="H515" s="34">
        <v>6.79</v>
      </c>
      <c r="I515" s="34">
        <v>0.88</v>
      </c>
      <c r="J515" s="34">
        <v>0.8</v>
      </c>
      <c r="K515" s="22"/>
      <c r="L515" s="22"/>
      <c r="M515" s="34">
        <v>20</v>
      </c>
      <c r="N515" s="34">
        <v>1.31</v>
      </c>
      <c r="O515" s="34">
        <v>2.94</v>
      </c>
      <c r="P515" s="22"/>
      <c r="Q515" s="22"/>
      <c r="R515" s="22"/>
      <c r="S515" s="22"/>
      <c r="T515" s="22"/>
      <c r="U515" s="34">
        <v>1.51</v>
      </c>
      <c r="V515" s="34">
        <v>0.32400000000000001</v>
      </c>
      <c r="W515" s="22"/>
      <c r="X515" s="22"/>
      <c r="Y515" s="22"/>
      <c r="Z515" s="34">
        <v>2.0499999999999998</v>
      </c>
      <c r="AA515" s="34">
        <v>0.20300000000000001</v>
      </c>
      <c r="AB515" s="22"/>
      <c r="AC515" s="22"/>
      <c r="AD515" s="22"/>
      <c r="AE515" s="34">
        <v>1.28</v>
      </c>
      <c r="AF515" s="2"/>
      <c r="AG515" s="47">
        <f t="shared" si="453"/>
        <v>0.73799999999999999</v>
      </c>
      <c r="AH515" s="47">
        <f t="shared" si="457"/>
        <v>0.45945000000000008</v>
      </c>
      <c r="AI515" s="47">
        <f t="shared" si="458"/>
        <v>0.39779999999999999</v>
      </c>
      <c r="AJ515" s="47">
        <f t="shared" si="459"/>
        <v>0.30554999999999999</v>
      </c>
      <c r="AK515" s="47">
        <f t="shared" si="454"/>
        <v>1.3725000000000001</v>
      </c>
      <c r="AL515" s="47">
        <f t="shared" si="455"/>
        <v>0.99</v>
      </c>
      <c r="AM515" s="46"/>
      <c r="AN515" s="46"/>
      <c r="AO515" s="46"/>
      <c r="AP515" s="47">
        <f t="shared" si="415"/>
        <v>3.96</v>
      </c>
      <c r="AQ515" s="47">
        <f t="shared" si="416"/>
        <v>3.6</v>
      </c>
      <c r="AR515" s="47">
        <f t="shared" si="417"/>
        <v>0</v>
      </c>
      <c r="AS515" s="47">
        <f t="shared" si="418"/>
        <v>0</v>
      </c>
      <c r="AT515" s="47">
        <f t="shared" si="419"/>
        <v>0.9</v>
      </c>
      <c r="AU515" s="47">
        <f t="shared" si="420"/>
        <v>5.8950000000000005</v>
      </c>
      <c r="AV515" s="47">
        <f t="shared" si="421"/>
        <v>13.23</v>
      </c>
      <c r="AW515" s="47">
        <f t="shared" si="422"/>
        <v>0</v>
      </c>
      <c r="AX515" s="47">
        <f t="shared" si="423"/>
        <v>0</v>
      </c>
      <c r="AY515" s="47">
        <f t="shared" si="424"/>
        <v>4.59</v>
      </c>
      <c r="AZ515" s="47">
        <f t="shared" si="425"/>
        <v>0</v>
      </c>
      <c r="BA515" s="47">
        <f t="shared" si="426"/>
        <v>0</v>
      </c>
      <c r="BB515" s="47">
        <f t="shared" si="427"/>
        <v>6.7949999999999999</v>
      </c>
      <c r="BC515" s="47">
        <f t="shared" si="428"/>
        <v>1.458</v>
      </c>
      <c r="BD515" s="47">
        <f t="shared" si="429"/>
        <v>0</v>
      </c>
      <c r="BE515" s="47">
        <f t="shared" si="430"/>
        <v>0</v>
      </c>
      <c r="BF515" s="47">
        <f t="shared" si="431"/>
        <v>0</v>
      </c>
      <c r="BG515" s="47">
        <f t="shared" si="432"/>
        <v>9.2249999999999999E-2</v>
      </c>
      <c r="BH515" s="47">
        <f t="shared" si="433"/>
        <v>0.91350000000000009</v>
      </c>
      <c r="BI515" s="46"/>
      <c r="BJ515" s="47">
        <f t="shared" si="434"/>
        <v>5.76</v>
      </c>
      <c r="BL515" s="47">
        <f t="shared" si="456"/>
        <v>1.3725000000000001</v>
      </c>
      <c r="BM515" s="47">
        <f t="shared" si="460"/>
        <v>0.9</v>
      </c>
      <c r="BN515" s="47">
        <f t="shared" si="466"/>
        <v>3.96</v>
      </c>
      <c r="BO515" s="47">
        <f t="shared" si="467"/>
        <v>6.7949999999999999</v>
      </c>
      <c r="BP515" s="47">
        <f t="shared" si="446"/>
        <v>4.59</v>
      </c>
      <c r="BQ515" s="47">
        <v>0.18</v>
      </c>
      <c r="BR515" s="47">
        <v>0.65</v>
      </c>
      <c r="BS515" s="47">
        <v>15</v>
      </c>
      <c r="BT515" s="47">
        <f t="shared" si="440"/>
        <v>0</v>
      </c>
      <c r="BU515" s="47">
        <f t="shared" si="464"/>
        <v>13.23</v>
      </c>
      <c r="BV515" s="47">
        <f t="shared" si="447"/>
        <v>0.91350000000000009</v>
      </c>
      <c r="BW515" s="47">
        <f t="shared" si="441"/>
        <v>1.458</v>
      </c>
      <c r="BX515" s="47">
        <f t="shared" si="462"/>
        <v>5.8950000000000005</v>
      </c>
      <c r="BY515" s="47">
        <f t="shared" si="435"/>
        <v>0</v>
      </c>
      <c r="BZ515" s="47">
        <f t="shared" si="450"/>
        <v>5.76</v>
      </c>
      <c r="CA515" s="47">
        <f t="shared" si="451"/>
        <v>6.7949999999999999</v>
      </c>
      <c r="CB515" s="47">
        <f t="shared" si="436"/>
        <v>15</v>
      </c>
      <c r="CC515" s="47">
        <f t="shared" si="465"/>
        <v>9.2249999999999999E-2</v>
      </c>
      <c r="CD515" s="47">
        <f t="shared" si="452"/>
        <v>0</v>
      </c>
      <c r="CE515" s="47">
        <f t="shared" si="452"/>
        <v>0</v>
      </c>
      <c r="CF515" s="47">
        <f t="shared" si="437"/>
        <v>0</v>
      </c>
      <c r="CG515" s="47">
        <f t="shared" si="463"/>
        <v>10.442608105048675</v>
      </c>
      <c r="CH515" s="47">
        <f t="shared" si="438"/>
        <v>10.442608105048675</v>
      </c>
      <c r="CI515" s="47">
        <v>1.02</v>
      </c>
      <c r="CJ515" s="46"/>
      <c r="CK515" s="47">
        <f t="shared" si="444"/>
        <v>1.8977666323801923</v>
      </c>
      <c r="CL515" s="46"/>
      <c r="CM515" s="46">
        <f t="shared" si="445"/>
        <v>0.42172591830670941</v>
      </c>
    </row>
    <row r="516" spans="1:91">
      <c r="A516" s="42">
        <v>1820</v>
      </c>
      <c r="C516" s="34">
        <v>15.49</v>
      </c>
      <c r="D516" s="34">
        <v>26</v>
      </c>
      <c r="E516" s="34">
        <v>20</v>
      </c>
      <c r="F516" s="34">
        <v>10.039999999999999</v>
      </c>
      <c r="G516" s="34">
        <v>6.72</v>
      </c>
      <c r="H516" s="34">
        <v>5.73</v>
      </c>
      <c r="I516" s="34">
        <v>0.88</v>
      </c>
      <c r="J516" s="34">
        <v>0.8</v>
      </c>
      <c r="K516" s="22"/>
      <c r="L516" s="34">
        <v>0.6</v>
      </c>
      <c r="M516" s="34">
        <v>12.03</v>
      </c>
      <c r="N516" s="34">
        <v>1.31</v>
      </c>
      <c r="O516" s="34">
        <v>2.94</v>
      </c>
      <c r="P516" s="34">
        <v>3.2</v>
      </c>
      <c r="Q516" s="22"/>
      <c r="R516" s="22"/>
      <c r="S516" s="22"/>
      <c r="T516" s="22"/>
      <c r="U516" s="34">
        <v>1.27</v>
      </c>
      <c r="V516" s="34">
        <v>0.315</v>
      </c>
      <c r="W516" s="22"/>
      <c r="X516" s="22"/>
      <c r="Y516" s="22"/>
      <c r="Z516" s="34">
        <v>2.4</v>
      </c>
      <c r="AA516" s="34">
        <v>0.20300000000000001</v>
      </c>
      <c r="AB516" s="22"/>
      <c r="AC516" s="22"/>
      <c r="AD516" s="22"/>
      <c r="AE516" s="34">
        <v>1.28</v>
      </c>
      <c r="AF516" s="2"/>
      <c r="AG516" s="47">
        <f t="shared" si="453"/>
        <v>0.69704999999999995</v>
      </c>
      <c r="AH516" s="47">
        <f t="shared" si="457"/>
        <v>0.45179999999999992</v>
      </c>
      <c r="AI516" s="47">
        <f t="shared" si="458"/>
        <v>0.3024</v>
      </c>
      <c r="AJ516" s="47">
        <f t="shared" si="459"/>
        <v>0.25785000000000002</v>
      </c>
      <c r="AK516" s="47">
        <f t="shared" si="454"/>
        <v>1.17</v>
      </c>
      <c r="AL516" s="47">
        <f t="shared" si="455"/>
        <v>0.9</v>
      </c>
      <c r="AM516" s="46"/>
      <c r="AN516" s="46"/>
      <c r="AO516" s="46"/>
      <c r="AP516" s="47">
        <f t="shared" si="415"/>
        <v>3.96</v>
      </c>
      <c r="AQ516" s="47">
        <f t="shared" si="416"/>
        <v>3.6</v>
      </c>
      <c r="AR516" s="47">
        <f t="shared" si="417"/>
        <v>0</v>
      </c>
      <c r="AS516" s="47">
        <f t="shared" si="418"/>
        <v>2.6999999999999997</v>
      </c>
      <c r="AT516" s="47">
        <f t="shared" si="419"/>
        <v>0.54135</v>
      </c>
      <c r="AU516" s="47">
        <f t="shared" si="420"/>
        <v>5.8950000000000005</v>
      </c>
      <c r="AV516" s="47">
        <f t="shared" si="421"/>
        <v>13.23</v>
      </c>
      <c r="AW516" s="47">
        <f t="shared" si="422"/>
        <v>15.000000000000002</v>
      </c>
      <c r="AX516" s="47">
        <f t="shared" si="423"/>
        <v>0</v>
      </c>
      <c r="AY516" s="47">
        <f t="shared" si="424"/>
        <v>4.59</v>
      </c>
      <c r="AZ516" s="47">
        <f t="shared" si="425"/>
        <v>0</v>
      </c>
      <c r="BA516" s="47">
        <f t="shared" si="426"/>
        <v>0</v>
      </c>
      <c r="BB516" s="47">
        <f t="shared" si="427"/>
        <v>5.7149999999999999</v>
      </c>
      <c r="BC516" s="47">
        <f t="shared" si="428"/>
        <v>1.4175</v>
      </c>
      <c r="BD516" s="47">
        <f t="shared" si="429"/>
        <v>0</v>
      </c>
      <c r="BE516" s="47">
        <f t="shared" si="430"/>
        <v>0</v>
      </c>
      <c r="BF516" s="47">
        <f t="shared" si="431"/>
        <v>0</v>
      </c>
      <c r="BG516" s="47">
        <f t="shared" si="432"/>
        <v>0.10799999999999998</v>
      </c>
      <c r="BH516" s="47">
        <f t="shared" si="433"/>
        <v>0.91350000000000009</v>
      </c>
      <c r="BI516" s="46"/>
      <c r="BJ516" s="47">
        <f t="shared" si="434"/>
        <v>5.76</v>
      </c>
      <c r="BL516" s="47">
        <f t="shared" si="456"/>
        <v>1.17</v>
      </c>
      <c r="BM516" s="47">
        <f t="shared" si="460"/>
        <v>0.54135</v>
      </c>
      <c r="BN516" s="47">
        <f t="shared" si="466"/>
        <v>3.96</v>
      </c>
      <c r="BO516" s="47">
        <f t="shared" si="467"/>
        <v>5.7149999999999999</v>
      </c>
      <c r="BP516" s="47">
        <f t="shared" si="446"/>
        <v>4.59</v>
      </c>
      <c r="BQ516" s="47">
        <v>0.18</v>
      </c>
      <c r="BR516" s="47">
        <v>0.65</v>
      </c>
      <c r="BS516" s="47">
        <f>AW516</f>
        <v>15.000000000000002</v>
      </c>
      <c r="BT516" s="47">
        <f t="shared" si="440"/>
        <v>2.6999999999999997</v>
      </c>
      <c r="BU516" s="47">
        <f t="shared" si="464"/>
        <v>13.23</v>
      </c>
      <c r="BV516" s="47">
        <f t="shared" si="447"/>
        <v>0.91350000000000009</v>
      </c>
      <c r="BW516" s="47">
        <f t="shared" si="441"/>
        <v>1.4175</v>
      </c>
      <c r="BX516" s="47">
        <f t="shared" si="462"/>
        <v>5.8950000000000005</v>
      </c>
      <c r="BY516" s="47">
        <f t="shared" si="435"/>
        <v>0</v>
      </c>
      <c r="BZ516" s="47">
        <f t="shared" si="450"/>
        <v>5.76</v>
      </c>
      <c r="CA516" s="47">
        <f t="shared" si="451"/>
        <v>5.7149999999999999</v>
      </c>
      <c r="CB516" s="47">
        <f t="shared" si="436"/>
        <v>15.000000000000002</v>
      </c>
      <c r="CC516" s="47">
        <f t="shared" si="465"/>
        <v>0.10799999999999998</v>
      </c>
      <c r="CD516" s="47">
        <f t="shared" si="452"/>
        <v>0</v>
      </c>
      <c r="CE516" s="47">
        <f t="shared" si="452"/>
        <v>0</v>
      </c>
      <c r="CF516" s="47">
        <f t="shared" si="437"/>
        <v>0</v>
      </c>
      <c r="CG516" s="47">
        <f t="shared" si="463"/>
        <v>12.225492415666741</v>
      </c>
      <c r="CH516" s="47">
        <f t="shared" si="438"/>
        <v>12.225492415666741</v>
      </c>
      <c r="CI516" s="47">
        <v>1.02</v>
      </c>
      <c r="CJ516" s="46"/>
      <c r="CK516" s="47">
        <f t="shared" si="444"/>
        <v>1.7651695207605937</v>
      </c>
      <c r="CL516" s="46"/>
      <c r="CM516" s="46">
        <f t="shared" si="445"/>
        <v>0.39225989350235418</v>
      </c>
    </row>
    <row r="517" spans="1:91">
      <c r="A517" s="42">
        <v>1821</v>
      </c>
      <c r="C517" s="34">
        <v>14.65</v>
      </c>
      <c r="D517" s="34">
        <v>22.5</v>
      </c>
      <c r="E517" s="34">
        <v>16</v>
      </c>
      <c r="F517" s="34">
        <v>9.0299999999999994</v>
      </c>
      <c r="G517" s="34">
        <v>7.22</v>
      </c>
      <c r="H517" s="34">
        <v>5.42</v>
      </c>
      <c r="I517" s="34">
        <v>0.88</v>
      </c>
      <c r="J517" s="34">
        <v>0.8</v>
      </c>
      <c r="K517" s="22"/>
      <c r="L517" s="34">
        <v>0.6</v>
      </c>
      <c r="M517" s="34">
        <v>11.17</v>
      </c>
      <c r="N517" s="34">
        <v>1.31</v>
      </c>
      <c r="O517" s="34">
        <v>2.94</v>
      </c>
      <c r="P517" s="34">
        <v>3.1</v>
      </c>
      <c r="Q517" s="22"/>
      <c r="R517" s="22"/>
      <c r="S517" s="22"/>
      <c r="T517" s="22"/>
      <c r="U517" s="34">
        <v>1.2</v>
      </c>
      <c r="V517" s="34">
        <v>0.28000000000000003</v>
      </c>
      <c r="W517" s="22"/>
      <c r="X517" s="22"/>
      <c r="Y517" s="22"/>
      <c r="Z517" s="34">
        <v>2.09</v>
      </c>
      <c r="AA517" s="34">
        <v>0.20300000000000001</v>
      </c>
      <c r="AB517" s="22"/>
      <c r="AC517" s="22"/>
      <c r="AD517" s="22"/>
      <c r="AE517" s="34">
        <v>1.28</v>
      </c>
      <c r="AF517" s="2"/>
      <c r="AG517" s="47">
        <f t="shared" si="453"/>
        <v>0.65925</v>
      </c>
      <c r="AH517" s="47">
        <f t="shared" si="457"/>
        <v>0.40634999999999999</v>
      </c>
      <c r="AI517" s="47">
        <f t="shared" si="458"/>
        <v>0.32490000000000002</v>
      </c>
      <c r="AJ517" s="47">
        <f t="shared" si="459"/>
        <v>0.24390000000000001</v>
      </c>
      <c r="AK517" s="47">
        <f t="shared" si="454"/>
        <v>1.0125</v>
      </c>
      <c r="AL517" s="47">
        <f t="shared" si="455"/>
        <v>0.72</v>
      </c>
      <c r="AM517" s="46"/>
      <c r="AN517" s="46"/>
      <c r="AO517" s="46"/>
      <c r="AP517" s="47">
        <f t="shared" si="415"/>
        <v>3.96</v>
      </c>
      <c r="AQ517" s="47">
        <f t="shared" si="416"/>
        <v>3.6</v>
      </c>
      <c r="AR517" s="47">
        <f t="shared" si="417"/>
        <v>0</v>
      </c>
      <c r="AS517" s="47">
        <f t="shared" si="418"/>
        <v>2.6999999999999997</v>
      </c>
      <c r="AT517" s="47">
        <f t="shared" si="419"/>
        <v>0.50265000000000004</v>
      </c>
      <c r="AU517" s="47">
        <f t="shared" si="420"/>
        <v>5.8950000000000005</v>
      </c>
      <c r="AV517" s="47">
        <f t="shared" si="421"/>
        <v>13.23</v>
      </c>
      <c r="AW517" s="47">
        <f t="shared" si="422"/>
        <v>14.531250000000002</v>
      </c>
      <c r="AX517" s="47">
        <f t="shared" si="423"/>
        <v>0</v>
      </c>
      <c r="AY517" s="47">
        <f t="shared" si="424"/>
        <v>4.59</v>
      </c>
      <c r="AZ517" s="47">
        <f t="shared" si="425"/>
        <v>0</v>
      </c>
      <c r="BA517" s="47">
        <f t="shared" si="426"/>
        <v>0</v>
      </c>
      <c r="BB517" s="47">
        <f t="shared" si="427"/>
        <v>5.3999999999999995</v>
      </c>
      <c r="BC517" s="47">
        <f t="shared" si="428"/>
        <v>1.2600000000000002</v>
      </c>
      <c r="BD517" s="47">
        <f t="shared" si="429"/>
        <v>0</v>
      </c>
      <c r="BE517" s="47">
        <f t="shared" si="430"/>
        <v>0</v>
      </c>
      <c r="BF517" s="47">
        <f t="shared" si="431"/>
        <v>0</v>
      </c>
      <c r="BG517" s="47">
        <f t="shared" si="432"/>
        <v>9.4049999999999995E-2</v>
      </c>
      <c r="BH517" s="47">
        <f t="shared" si="433"/>
        <v>0.91350000000000009</v>
      </c>
      <c r="BI517" s="46"/>
      <c r="BJ517" s="47">
        <f t="shared" si="434"/>
        <v>5.76</v>
      </c>
      <c r="BL517" s="47">
        <f t="shared" si="456"/>
        <v>1.0125</v>
      </c>
      <c r="BM517" s="47">
        <f t="shared" si="460"/>
        <v>0.50265000000000004</v>
      </c>
      <c r="BN517" s="47">
        <f t="shared" si="466"/>
        <v>3.96</v>
      </c>
      <c r="BO517" s="47">
        <f t="shared" si="467"/>
        <v>5.3999999999999995</v>
      </c>
      <c r="BP517" s="47">
        <f t="shared" si="446"/>
        <v>4.59</v>
      </c>
      <c r="BQ517" s="47">
        <v>0.18</v>
      </c>
      <c r="BR517" s="47">
        <v>0.65</v>
      </c>
      <c r="BS517" s="47">
        <f>AW517</f>
        <v>14.531250000000002</v>
      </c>
      <c r="BT517" s="47">
        <f t="shared" si="440"/>
        <v>2.6999999999999997</v>
      </c>
      <c r="BU517" s="47">
        <f t="shared" si="464"/>
        <v>13.23</v>
      </c>
      <c r="BV517" s="47">
        <f t="shared" si="447"/>
        <v>0.91350000000000009</v>
      </c>
      <c r="BW517" s="47">
        <f t="shared" si="441"/>
        <v>1.2600000000000002</v>
      </c>
      <c r="BX517" s="47">
        <f t="shared" si="462"/>
        <v>5.8950000000000005</v>
      </c>
      <c r="BY517" s="47">
        <f t="shared" si="435"/>
        <v>0</v>
      </c>
      <c r="BZ517" s="47">
        <f t="shared" si="450"/>
        <v>5.76</v>
      </c>
      <c r="CA517" s="47">
        <f t="shared" si="451"/>
        <v>5.3999999999999995</v>
      </c>
      <c r="CB517" s="47">
        <f t="shared" si="436"/>
        <v>14.531250000000002</v>
      </c>
      <c r="CC517" s="47">
        <f t="shared" si="465"/>
        <v>9.4049999999999995E-2</v>
      </c>
      <c r="CD517" s="47">
        <f t="shared" si="452"/>
        <v>0</v>
      </c>
      <c r="CE517" s="47">
        <f t="shared" si="452"/>
        <v>0</v>
      </c>
      <c r="CF517" s="47">
        <f t="shared" si="437"/>
        <v>0</v>
      </c>
      <c r="CG517" s="47">
        <f t="shared" si="463"/>
        <v>10.646366311976454</v>
      </c>
      <c r="CH517" s="47">
        <f t="shared" si="438"/>
        <v>10.646366311976454</v>
      </c>
      <c r="CI517" s="47">
        <v>1.02</v>
      </c>
      <c r="CJ517" s="46"/>
      <c r="CK517" s="47">
        <f t="shared" si="444"/>
        <v>1.6633403912794131</v>
      </c>
      <c r="CL517" s="46"/>
      <c r="CM517" s="46">
        <f t="shared" si="445"/>
        <v>0.36963119806209183</v>
      </c>
    </row>
    <row r="518" spans="1:91">
      <c r="A518" s="42">
        <v>1822</v>
      </c>
      <c r="C518" s="34">
        <v>15.8</v>
      </c>
      <c r="D518" s="34">
        <v>27</v>
      </c>
      <c r="E518" s="34">
        <v>21</v>
      </c>
      <c r="F518" s="34">
        <v>10.25</v>
      </c>
      <c r="G518" s="34">
        <v>10.28</v>
      </c>
      <c r="H518" s="34">
        <v>6.81</v>
      </c>
      <c r="I518" s="34">
        <v>0.88</v>
      </c>
      <c r="J518" s="34">
        <v>0.8</v>
      </c>
      <c r="K518" s="34">
        <v>0.15</v>
      </c>
      <c r="L518" s="34">
        <v>0.65</v>
      </c>
      <c r="M518" s="34">
        <v>15.2</v>
      </c>
      <c r="N518" s="34">
        <v>1.31</v>
      </c>
      <c r="O518" s="34">
        <v>2.94</v>
      </c>
      <c r="P518" s="34">
        <v>3.15</v>
      </c>
      <c r="Q518" s="22"/>
      <c r="R518" s="22"/>
      <c r="S518" s="22"/>
      <c r="T518" s="22"/>
      <c r="U518" s="34">
        <v>1.2</v>
      </c>
      <c r="V518" s="34">
        <v>0.437</v>
      </c>
      <c r="W518" s="22"/>
      <c r="X518" s="22"/>
      <c r="Y518" s="22"/>
      <c r="Z518" s="34">
        <v>1.96</v>
      </c>
      <c r="AA518" s="34">
        <v>0.20300000000000001</v>
      </c>
      <c r="AB518" s="22"/>
      <c r="AC518" s="22"/>
      <c r="AD518" s="22"/>
      <c r="AE518" s="34">
        <v>1.28</v>
      </c>
      <c r="AF518" s="2"/>
      <c r="AG518" s="47">
        <f t="shared" si="453"/>
        <v>0.71100000000000008</v>
      </c>
      <c r="AH518" s="47">
        <f t="shared" si="457"/>
        <v>0.46124999999999999</v>
      </c>
      <c r="AI518" s="47">
        <f t="shared" si="458"/>
        <v>0.46259999999999996</v>
      </c>
      <c r="AJ518" s="47">
        <f t="shared" si="459"/>
        <v>0.30645</v>
      </c>
      <c r="AK518" s="47">
        <f t="shared" si="454"/>
        <v>1.2150000000000001</v>
      </c>
      <c r="AL518" s="47">
        <f t="shared" si="455"/>
        <v>0.94499999999999995</v>
      </c>
      <c r="AM518" s="46"/>
      <c r="AN518" s="46"/>
      <c r="AO518" s="46"/>
      <c r="AP518" s="47">
        <f t="shared" si="415"/>
        <v>3.96</v>
      </c>
      <c r="AQ518" s="47">
        <f t="shared" si="416"/>
        <v>3.6</v>
      </c>
      <c r="AR518" s="47">
        <f t="shared" si="417"/>
        <v>0.67499999999999993</v>
      </c>
      <c r="AS518" s="47">
        <f t="shared" si="418"/>
        <v>2.9250000000000003</v>
      </c>
      <c r="AT518" s="47">
        <f t="shared" si="419"/>
        <v>0.68399999999999994</v>
      </c>
      <c r="AU518" s="47">
        <f t="shared" si="420"/>
        <v>5.8950000000000005</v>
      </c>
      <c r="AV518" s="47">
        <f t="shared" si="421"/>
        <v>13.23</v>
      </c>
      <c r="AW518" s="47">
        <f t="shared" si="422"/>
        <v>14.765625</v>
      </c>
      <c r="AX518" s="47">
        <f t="shared" si="423"/>
        <v>0</v>
      </c>
      <c r="AY518" s="47">
        <f t="shared" si="424"/>
        <v>4.59</v>
      </c>
      <c r="AZ518" s="47">
        <f t="shared" si="425"/>
        <v>0</v>
      </c>
      <c r="BA518" s="47">
        <f t="shared" si="426"/>
        <v>0</v>
      </c>
      <c r="BB518" s="47">
        <f t="shared" si="427"/>
        <v>5.3999999999999995</v>
      </c>
      <c r="BC518" s="47">
        <f t="shared" si="428"/>
        <v>1.9664999999999999</v>
      </c>
      <c r="BD518" s="47">
        <f t="shared" si="429"/>
        <v>0</v>
      </c>
      <c r="BE518" s="47">
        <f t="shared" si="430"/>
        <v>0</v>
      </c>
      <c r="BF518" s="47">
        <f t="shared" si="431"/>
        <v>0</v>
      </c>
      <c r="BG518" s="47">
        <f t="shared" si="432"/>
        <v>8.8200000000000001E-2</v>
      </c>
      <c r="BH518" s="47">
        <f t="shared" si="433"/>
        <v>0.91350000000000009</v>
      </c>
      <c r="BI518" s="46"/>
      <c r="BJ518" s="47">
        <f t="shared" si="434"/>
        <v>5.76</v>
      </c>
      <c r="BL518" s="47">
        <f t="shared" si="456"/>
        <v>1.2150000000000001</v>
      </c>
      <c r="BM518" s="47">
        <f t="shared" si="460"/>
        <v>0.68399999999999994</v>
      </c>
      <c r="BN518" s="47">
        <f t="shared" si="466"/>
        <v>3.96</v>
      </c>
      <c r="BO518" s="47">
        <f t="shared" si="467"/>
        <v>5.3999999999999995</v>
      </c>
      <c r="BP518" s="47">
        <f t="shared" si="446"/>
        <v>4.59</v>
      </c>
      <c r="BQ518" s="47">
        <v>0.18</v>
      </c>
      <c r="BR518" s="47">
        <f t="shared" ref="BR518:BR523" si="468">AR518</f>
        <v>0.67499999999999993</v>
      </c>
      <c r="BS518" s="47">
        <f>AW518</f>
        <v>14.765625</v>
      </c>
      <c r="BT518" s="47">
        <f t="shared" si="440"/>
        <v>2.9250000000000003</v>
      </c>
      <c r="BU518" s="47">
        <f t="shared" si="464"/>
        <v>13.23</v>
      </c>
      <c r="BV518" s="47">
        <f t="shared" si="447"/>
        <v>0.91350000000000009</v>
      </c>
      <c r="BW518" s="47">
        <f t="shared" si="441"/>
        <v>1.9664999999999999</v>
      </c>
      <c r="BX518" s="47">
        <f t="shared" si="462"/>
        <v>5.8950000000000005</v>
      </c>
      <c r="BY518" s="47">
        <f t="shared" si="435"/>
        <v>0</v>
      </c>
      <c r="BZ518" s="47">
        <f t="shared" si="450"/>
        <v>5.76</v>
      </c>
      <c r="CA518" s="47">
        <f t="shared" si="451"/>
        <v>5.3999999999999995</v>
      </c>
      <c r="CB518" s="47">
        <f t="shared" si="436"/>
        <v>14.765625</v>
      </c>
      <c r="CC518" s="47">
        <f t="shared" si="465"/>
        <v>8.8200000000000001E-2</v>
      </c>
      <c r="CD518" s="47">
        <f t="shared" si="452"/>
        <v>0</v>
      </c>
      <c r="CE518" s="47">
        <f t="shared" si="452"/>
        <v>0</v>
      </c>
      <c r="CF518" s="47">
        <f t="shared" si="437"/>
        <v>0</v>
      </c>
      <c r="CG518" s="47">
        <f t="shared" si="463"/>
        <v>9.9841521394611732</v>
      </c>
      <c r="CH518" s="47">
        <f t="shared" si="438"/>
        <v>9.9841521394611732</v>
      </c>
      <c r="CI518" s="47">
        <v>1.02</v>
      </c>
      <c r="CJ518" s="46"/>
      <c r="CK518" s="47">
        <f t="shared" si="444"/>
        <v>1.7683865069682441</v>
      </c>
      <c r="CL518" s="46"/>
      <c r="CM518" s="46">
        <f t="shared" si="445"/>
        <v>0.39297477932627645</v>
      </c>
    </row>
    <row r="519" spans="1:91">
      <c r="A519" s="42">
        <v>1823</v>
      </c>
      <c r="C519" s="34">
        <v>16.59</v>
      </c>
      <c r="D519" s="34">
        <v>28</v>
      </c>
      <c r="E519" s="34">
        <v>22</v>
      </c>
      <c r="F519" s="34">
        <v>10.57</v>
      </c>
      <c r="G519" s="34">
        <v>9.73</v>
      </c>
      <c r="H519" s="34">
        <v>7.28</v>
      </c>
      <c r="I519" s="34">
        <v>0.88</v>
      </c>
      <c r="J519" s="34">
        <v>0.8</v>
      </c>
      <c r="K519" s="34">
        <v>0.15</v>
      </c>
      <c r="L519" s="22"/>
      <c r="M519" s="34">
        <v>15.61</v>
      </c>
      <c r="N519" s="34">
        <v>1.31</v>
      </c>
      <c r="O519" s="34">
        <v>2.94</v>
      </c>
      <c r="P519" s="34">
        <v>3.2</v>
      </c>
      <c r="Q519" s="22"/>
      <c r="R519" s="22"/>
      <c r="S519" s="22"/>
      <c r="T519" s="22"/>
      <c r="U519" s="34">
        <v>1.2</v>
      </c>
      <c r="V519" s="34">
        <v>0.21</v>
      </c>
      <c r="W519" s="22"/>
      <c r="X519" s="22"/>
      <c r="Y519" s="22"/>
      <c r="Z519" s="34">
        <v>2.15</v>
      </c>
      <c r="AA519" s="34">
        <v>0.20300000000000001</v>
      </c>
      <c r="AB519" s="22"/>
      <c r="AC519" s="22"/>
      <c r="AD519" s="22"/>
      <c r="AE519" s="34">
        <v>1.28</v>
      </c>
      <c r="AF519" s="2"/>
      <c r="AG519" s="47">
        <f t="shared" si="453"/>
        <v>0.74655000000000005</v>
      </c>
      <c r="AH519" s="47">
        <f t="shared" si="457"/>
        <v>0.47564999999999996</v>
      </c>
      <c r="AI519" s="47">
        <f t="shared" si="458"/>
        <v>0.43785000000000002</v>
      </c>
      <c r="AJ519" s="47">
        <f t="shared" si="459"/>
        <v>0.3276</v>
      </c>
      <c r="AK519" s="47">
        <f t="shared" si="454"/>
        <v>1.26</v>
      </c>
      <c r="AL519" s="47">
        <f t="shared" si="455"/>
        <v>0.99</v>
      </c>
      <c r="AM519" s="46"/>
      <c r="AN519" s="46"/>
      <c r="AO519" s="46"/>
      <c r="AP519" s="47">
        <f t="shared" si="415"/>
        <v>3.96</v>
      </c>
      <c r="AQ519" s="47">
        <f t="shared" si="416"/>
        <v>3.6</v>
      </c>
      <c r="AR519" s="47">
        <f t="shared" si="417"/>
        <v>0.67499999999999993</v>
      </c>
      <c r="AS519" s="47">
        <f t="shared" si="418"/>
        <v>0</v>
      </c>
      <c r="AT519" s="47">
        <f t="shared" si="419"/>
        <v>0.70245000000000002</v>
      </c>
      <c r="AU519" s="47">
        <f t="shared" si="420"/>
        <v>5.8950000000000005</v>
      </c>
      <c r="AV519" s="47">
        <f t="shared" si="421"/>
        <v>13.23</v>
      </c>
      <c r="AW519" s="47">
        <f t="shared" si="422"/>
        <v>15.000000000000002</v>
      </c>
      <c r="AX519" s="47">
        <f t="shared" si="423"/>
        <v>0</v>
      </c>
      <c r="AY519" s="47">
        <f t="shared" si="424"/>
        <v>4.59</v>
      </c>
      <c r="AZ519" s="47">
        <f t="shared" si="425"/>
        <v>0</v>
      </c>
      <c r="BA519" s="47">
        <f t="shared" si="426"/>
        <v>0</v>
      </c>
      <c r="BB519" s="47">
        <f t="shared" si="427"/>
        <v>5.3999999999999995</v>
      </c>
      <c r="BC519" s="47">
        <f t="shared" si="428"/>
        <v>0.94499999999999995</v>
      </c>
      <c r="BD519" s="47">
        <f t="shared" si="429"/>
        <v>0</v>
      </c>
      <c r="BE519" s="47">
        <f t="shared" si="430"/>
        <v>0</v>
      </c>
      <c r="BF519" s="47">
        <f t="shared" si="431"/>
        <v>0</v>
      </c>
      <c r="BG519" s="47">
        <f t="shared" si="432"/>
        <v>9.6749999999999989E-2</v>
      </c>
      <c r="BH519" s="47">
        <f t="shared" si="433"/>
        <v>0.91350000000000009</v>
      </c>
      <c r="BI519" s="46"/>
      <c r="BJ519" s="47">
        <f t="shared" si="434"/>
        <v>5.76</v>
      </c>
      <c r="BL519" s="47">
        <f t="shared" si="456"/>
        <v>1.26</v>
      </c>
      <c r="BM519" s="47">
        <f t="shared" si="460"/>
        <v>0.70245000000000002</v>
      </c>
      <c r="BN519" s="47">
        <f t="shared" si="466"/>
        <v>3.96</v>
      </c>
      <c r="BO519" s="47">
        <f t="shared" si="467"/>
        <v>5.3999999999999995</v>
      </c>
      <c r="BP519" s="47">
        <f t="shared" si="446"/>
        <v>4.59</v>
      </c>
      <c r="BQ519" s="47">
        <v>0.18</v>
      </c>
      <c r="BR519" s="47">
        <f t="shared" si="468"/>
        <v>0.67499999999999993</v>
      </c>
      <c r="BS519" s="47">
        <f>AW519</f>
        <v>15.000000000000002</v>
      </c>
      <c r="BT519" s="47">
        <f t="shared" si="440"/>
        <v>0</v>
      </c>
      <c r="BU519" s="47">
        <f t="shared" si="464"/>
        <v>13.23</v>
      </c>
      <c r="BV519" s="47">
        <f t="shared" si="447"/>
        <v>0.91350000000000009</v>
      </c>
      <c r="BW519" s="47">
        <f t="shared" si="441"/>
        <v>0.94499999999999995</v>
      </c>
      <c r="BX519" s="47">
        <f t="shared" si="462"/>
        <v>5.8950000000000005</v>
      </c>
      <c r="BY519" s="47">
        <f t="shared" si="435"/>
        <v>0</v>
      </c>
      <c r="BZ519" s="47">
        <f t="shared" si="450"/>
        <v>5.76</v>
      </c>
      <c r="CA519" s="47">
        <f t="shared" si="451"/>
        <v>5.3999999999999995</v>
      </c>
      <c r="CB519" s="47">
        <f t="shared" si="436"/>
        <v>15.000000000000002</v>
      </c>
      <c r="CC519" s="47">
        <f t="shared" si="465"/>
        <v>9.6749999999999989E-2</v>
      </c>
      <c r="CD519" s="47">
        <f t="shared" si="452"/>
        <v>0</v>
      </c>
      <c r="CE519" s="47">
        <f t="shared" si="452"/>
        <v>0</v>
      </c>
      <c r="CF519" s="47">
        <f t="shared" si="437"/>
        <v>0</v>
      </c>
      <c r="CG519" s="47">
        <f t="shared" si="463"/>
        <v>10.952003622368123</v>
      </c>
      <c r="CH519" s="47">
        <f t="shared" si="438"/>
        <v>10.952003622368123</v>
      </c>
      <c r="CI519" s="47">
        <v>1.02</v>
      </c>
      <c r="CJ519" s="46"/>
      <c r="CK519" s="47">
        <f t="shared" si="444"/>
        <v>1.8035710712247417</v>
      </c>
      <c r="CL519" s="46"/>
      <c r="CM519" s="46">
        <f t="shared" si="445"/>
        <v>0.40079357138327593</v>
      </c>
    </row>
    <row r="520" spans="1:91">
      <c r="A520" s="42">
        <v>1824</v>
      </c>
      <c r="C520" s="34">
        <v>12.95</v>
      </c>
      <c r="D520" s="34">
        <v>23.5</v>
      </c>
      <c r="E520" s="34">
        <v>18</v>
      </c>
      <c r="F520" s="34">
        <v>6.38</v>
      </c>
      <c r="G520" s="34">
        <v>6.42</v>
      </c>
      <c r="H520" s="34">
        <v>5.96</v>
      </c>
      <c r="I520" s="34">
        <v>0.88</v>
      </c>
      <c r="J520" s="34">
        <v>0.8</v>
      </c>
      <c r="K520" s="34">
        <v>0.15</v>
      </c>
      <c r="L520" s="34">
        <v>0.85</v>
      </c>
      <c r="M520" s="34">
        <v>13.28</v>
      </c>
      <c r="N520" s="34">
        <v>1.31</v>
      </c>
      <c r="O520" s="34">
        <v>2.94</v>
      </c>
      <c r="P520" s="22"/>
      <c r="Q520" s="22"/>
      <c r="R520" s="22"/>
      <c r="S520" s="22"/>
      <c r="T520" s="22"/>
      <c r="U520" s="34">
        <v>1.0900000000000001</v>
      </c>
      <c r="V520" s="34">
        <v>0.30449999999999999</v>
      </c>
      <c r="W520" s="22"/>
      <c r="X520" s="22"/>
      <c r="Y520" s="22"/>
      <c r="Z520" s="34">
        <v>2.14</v>
      </c>
      <c r="AA520" s="34">
        <v>0.20300000000000001</v>
      </c>
      <c r="AB520" s="22"/>
      <c r="AC520" s="22"/>
      <c r="AD520" s="22"/>
      <c r="AE520" s="34">
        <v>1.28</v>
      </c>
      <c r="AF520" s="2"/>
      <c r="AG520" s="47">
        <f t="shared" si="453"/>
        <v>0.58274999999999999</v>
      </c>
      <c r="AH520" s="47">
        <f t="shared" si="457"/>
        <v>0.28710000000000002</v>
      </c>
      <c r="AI520" s="47">
        <f t="shared" si="458"/>
        <v>0.28889999999999999</v>
      </c>
      <c r="AJ520" s="47">
        <f t="shared" si="459"/>
        <v>0.26819999999999999</v>
      </c>
      <c r="AK520" s="47">
        <f t="shared" si="454"/>
        <v>1.0575000000000001</v>
      </c>
      <c r="AL520" s="47">
        <f t="shared" si="455"/>
        <v>0.81</v>
      </c>
      <c r="AM520" s="46"/>
      <c r="AN520" s="46"/>
      <c r="AO520" s="46"/>
      <c r="AP520" s="47">
        <f t="shared" si="415"/>
        <v>3.96</v>
      </c>
      <c r="AQ520" s="47">
        <f t="shared" si="416"/>
        <v>3.6</v>
      </c>
      <c r="AR520" s="47">
        <f t="shared" si="417"/>
        <v>0.67499999999999993</v>
      </c>
      <c r="AS520" s="47">
        <f t="shared" si="418"/>
        <v>3.8249999999999997</v>
      </c>
      <c r="AT520" s="47">
        <f t="shared" si="419"/>
        <v>0.59760000000000002</v>
      </c>
      <c r="AU520" s="47">
        <f t="shared" si="420"/>
        <v>5.8950000000000005</v>
      </c>
      <c r="AV520" s="47">
        <f t="shared" si="421"/>
        <v>13.23</v>
      </c>
      <c r="AW520" s="47">
        <f t="shared" si="422"/>
        <v>0</v>
      </c>
      <c r="AX520" s="47">
        <f t="shared" si="423"/>
        <v>0</v>
      </c>
      <c r="AY520" s="47">
        <f t="shared" si="424"/>
        <v>4.59</v>
      </c>
      <c r="AZ520" s="47">
        <f t="shared" si="425"/>
        <v>0</v>
      </c>
      <c r="BA520" s="47">
        <f t="shared" si="426"/>
        <v>0</v>
      </c>
      <c r="BB520" s="47">
        <f t="shared" si="427"/>
        <v>4.9050000000000002</v>
      </c>
      <c r="BC520" s="47">
        <f t="shared" si="428"/>
        <v>1.37025</v>
      </c>
      <c r="BD520" s="47">
        <f t="shared" si="429"/>
        <v>0</v>
      </c>
      <c r="BE520" s="47">
        <f t="shared" si="430"/>
        <v>0</v>
      </c>
      <c r="BF520" s="47">
        <f t="shared" si="431"/>
        <v>0</v>
      </c>
      <c r="BG520" s="47">
        <f t="shared" si="432"/>
        <v>9.6300000000000011E-2</v>
      </c>
      <c r="BH520" s="47">
        <f t="shared" si="433"/>
        <v>0.91350000000000009</v>
      </c>
      <c r="BI520" s="46"/>
      <c r="BJ520" s="47">
        <f t="shared" si="434"/>
        <v>5.76</v>
      </c>
      <c r="BL520" s="47">
        <f t="shared" si="456"/>
        <v>1.0575000000000001</v>
      </c>
      <c r="BM520" s="47">
        <f t="shared" si="460"/>
        <v>0.59760000000000002</v>
      </c>
      <c r="BN520" s="47">
        <f t="shared" si="466"/>
        <v>3.96</v>
      </c>
      <c r="BO520" s="47">
        <f t="shared" si="467"/>
        <v>4.9050000000000002</v>
      </c>
      <c r="BP520" s="47">
        <f t="shared" si="446"/>
        <v>4.59</v>
      </c>
      <c r="BQ520" s="47">
        <v>0.18</v>
      </c>
      <c r="BR520" s="47">
        <f t="shared" si="468"/>
        <v>0.67499999999999993</v>
      </c>
      <c r="BS520" s="47">
        <v>15</v>
      </c>
      <c r="BT520" s="47">
        <f t="shared" si="440"/>
        <v>3.8249999999999997</v>
      </c>
      <c r="BU520" s="47">
        <f t="shared" si="464"/>
        <v>13.23</v>
      </c>
      <c r="BV520" s="47">
        <f t="shared" si="447"/>
        <v>0.91350000000000009</v>
      </c>
      <c r="BW520" s="47">
        <f t="shared" si="441"/>
        <v>1.37025</v>
      </c>
      <c r="BX520" s="47">
        <f t="shared" si="462"/>
        <v>5.8950000000000005</v>
      </c>
      <c r="BY520" s="47">
        <f t="shared" si="435"/>
        <v>0</v>
      </c>
      <c r="BZ520" s="47">
        <f t="shared" si="450"/>
        <v>5.76</v>
      </c>
      <c r="CA520" s="47">
        <f t="shared" si="451"/>
        <v>4.9050000000000002</v>
      </c>
      <c r="CB520" s="47">
        <f t="shared" si="436"/>
        <v>15</v>
      </c>
      <c r="CC520" s="47">
        <f t="shared" si="465"/>
        <v>9.6300000000000011E-2</v>
      </c>
      <c r="CD520" s="47">
        <f t="shared" si="452"/>
        <v>0</v>
      </c>
      <c r="CE520" s="47">
        <f t="shared" si="452"/>
        <v>0</v>
      </c>
      <c r="CF520" s="47">
        <f t="shared" si="437"/>
        <v>0</v>
      </c>
      <c r="CG520" s="47">
        <f t="shared" si="463"/>
        <v>10.901064070636179</v>
      </c>
      <c r="CH520" s="47">
        <f t="shared" si="438"/>
        <v>10.901064070636179</v>
      </c>
      <c r="CI520" s="47">
        <v>1.02</v>
      </c>
      <c r="CJ520" s="46"/>
      <c r="CK520" s="47">
        <f t="shared" si="444"/>
        <v>1.6916813738477106</v>
      </c>
      <c r="CL520" s="46"/>
      <c r="CM520" s="46">
        <f t="shared" si="445"/>
        <v>0.37592919418838011</v>
      </c>
    </row>
    <row r="521" spans="1:91">
      <c r="A521" s="42">
        <v>1825</v>
      </c>
      <c r="C521" s="34">
        <v>12.96</v>
      </c>
      <c r="D521" s="34">
        <v>23.33</v>
      </c>
      <c r="E521" s="34">
        <v>18</v>
      </c>
      <c r="F521" s="34">
        <v>7.49</v>
      </c>
      <c r="G521" s="34">
        <v>7.75</v>
      </c>
      <c r="H521" s="34">
        <v>8.25</v>
      </c>
      <c r="I521" s="34">
        <v>0.88</v>
      </c>
      <c r="J521" s="34">
        <v>0.8</v>
      </c>
      <c r="K521" s="34">
        <v>0.15</v>
      </c>
      <c r="L521" s="34">
        <v>0.75</v>
      </c>
      <c r="M521" s="34">
        <v>14.49</v>
      </c>
      <c r="N521" s="34">
        <v>1.31</v>
      </c>
      <c r="O521" s="34">
        <v>2.94</v>
      </c>
      <c r="P521" s="34">
        <v>3</v>
      </c>
      <c r="Q521" s="34">
        <v>1.7</v>
      </c>
      <c r="R521" s="22"/>
      <c r="S521" s="22"/>
      <c r="T521" s="22"/>
      <c r="U521" s="22"/>
      <c r="V521" s="34">
        <v>0.42</v>
      </c>
      <c r="W521" s="22"/>
      <c r="X521" s="22"/>
      <c r="Y521" s="22"/>
      <c r="Z521" s="34">
        <v>2.17</v>
      </c>
      <c r="AA521" s="34">
        <v>0.20300000000000001</v>
      </c>
      <c r="AB521" s="22"/>
      <c r="AC521" s="22"/>
      <c r="AD521" s="22"/>
      <c r="AE521" s="34">
        <v>1.28</v>
      </c>
      <c r="AF521" s="2"/>
      <c r="AG521" s="47">
        <f t="shared" si="453"/>
        <v>0.58320000000000005</v>
      </c>
      <c r="AH521" s="47">
        <f t="shared" si="457"/>
        <v>0.33704999999999996</v>
      </c>
      <c r="AI521" s="47">
        <f t="shared" si="458"/>
        <v>0.34875</v>
      </c>
      <c r="AJ521" s="47">
        <f t="shared" si="459"/>
        <v>0.37125000000000002</v>
      </c>
      <c r="AK521" s="47">
        <f t="shared" si="454"/>
        <v>1.0498499999999999</v>
      </c>
      <c r="AL521" s="47">
        <f t="shared" si="455"/>
        <v>0.81</v>
      </c>
      <c r="AM521" s="46"/>
      <c r="AN521" s="46"/>
      <c r="AO521" s="46"/>
      <c r="AP521" s="47">
        <f t="shared" ref="AP521:AP571" si="469">4.5*I521</f>
        <v>3.96</v>
      </c>
      <c r="AQ521" s="47">
        <f t="shared" ref="AQ521:AQ571" si="470">4.5*J521</f>
        <v>3.6</v>
      </c>
      <c r="AR521" s="47">
        <f t="shared" ref="AR521:AR571" si="471">4.5*K521</f>
        <v>0.67499999999999993</v>
      </c>
      <c r="AS521" s="47">
        <f t="shared" ref="AS521:AS571" si="472">4.5*L521</f>
        <v>3.375</v>
      </c>
      <c r="AT521" s="47">
        <f t="shared" ref="AT521:AT571" si="473">4.5*M521/100</f>
        <v>0.65205000000000002</v>
      </c>
      <c r="AU521" s="47">
        <f t="shared" ref="AU521:AU571" si="474">4.5*N521</f>
        <v>5.8950000000000005</v>
      </c>
      <c r="AV521" s="47">
        <f t="shared" ref="AV521:AV571" si="475">4.5*O521</f>
        <v>13.23</v>
      </c>
      <c r="AW521" s="47">
        <f t="shared" ref="AW521:AW571" si="476">4.5*P521/0.96</f>
        <v>14.0625</v>
      </c>
      <c r="AX521" s="47">
        <f t="shared" ref="AX521:AX571" si="477">4.5*Q521</f>
        <v>7.6499999999999995</v>
      </c>
      <c r="AY521" s="47">
        <f t="shared" ref="AY521:AY571" si="478">4.5*CI521</f>
        <v>4.59</v>
      </c>
      <c r="AZ521" s="47">
        <f t="shared" ref="AZ521:AZ571" si="479">4.5*S521</f>
        <v>0</v>
      </c>
      <c r="BA521" s="47">
        <f t="shared" ref="BA521:BA571" si="480">4.5*T521/100</f>
        <v>0</v>
      </c>
      <c r="BB521" s="47">
        <f t="shared" ref="BB521:BB571" si="481">4.5*U521</f>
        <v>0</v>
      </c>
      <c r="BC521" s="47">
        <f t="shared" ref="BC521:BC571" si="482">4.5*V521</f>
        <v>1.89</v>
      </c>
      <c r="BD521" s="47">
        <f t="shared" ref="BD521:BD571" si="483">4.5*W521</f>
        <v>0</v>
      </c>
      <c r="BE521" s="47">
        <f t="shared" ref="BE521:BE571" si="484">4.5*X521</f>
        <v>0</v>
      </c>
      <c r="BF521" s="47">
        <f t="shared" ref="BF521:BF571" si="485">4.5*Y521/100</f>
        <v>0</v>
      </c>
      <c r="BG521" s="47">
        <f t="shared" ref="BG521:BG571" si="486">4.5*Z521/100</f>
        <v>9.7650000000000001E-2</v>
      </c>
      <c r="BH521" s="47">
        <f t="shared" ref="BH521:BH571" si="487">4.5*AA521</f>
        <v>0.91350000000000009</v>
      </c>
      <c r="BI521" s="46"/>
      <c r="BJ521" s="47">
        <f t="shared" ref="BJ521:BJ571" si="488">4.5*AE521</f>
        <v>5.76</v>
      </c>
      <c r="BL521" s="47">
        <f t="shared" si="456"/>
        <v>1.0498499999999999</v>
      </c>
      <c r="BM521" s="47">
        <f t="shared" si="460"/>
        <v>0.65205000000000002</v>
      </c>
      <c r="BN521" s="47">
        <f t="shared" si="466"/>
        <v>3.96</v>
      </c>
      <c r="BO521" s="47">
        <v>5.3</v>
      </c>
      <c r="BP521" s="47">
        <f t="shared" si="446"/>
        <v>4.59</v>
      </c>
      <c r="BQ521" s="47">
        <v>0.18</v>
      </c>
      <c r="BR521" s="47">
        <f t="shared" si="468"/>
        <v>0.67499999999999993</v>
      </c>
      <c r="BS521" s="47">
        <f>AW521</f>
        <v>14.0625</v>
      </c>
      <c r="BT521" s="47">
        <f t="shared" si="440"/>
        <v>3.375</v>
      </c>
      <c r="BU521" s="47">
        <f t="shared" si="464"/>
        <v>13.23</v>
      </c>
      <c r="BV521" s="47">
        <f t="shared" si="447"/>
        <v>0.91350000000000009</v>
      </c>
      <c r="BW521" s="47">
        <f t="shared" si="441"/>
        <v>1.89</v>
      </c>
      <c r="BX521" s="47">
        <f t="shared" si="462"/>
        <v>5.8950000000000005</v>
      </c>
      <c r="BY521" s="47">
        <f t="shared" ref="BY521:BY571" si="489">AO521</f>
        <v>0</v>
      </c>
      <c r="BZ521" s="47">
        <f t="shared" si="450"/>
        <v>5.76</v>
      </c>
      <c r="CA521" s="47">
        <f t="shared" si="451"/>
        <v>5.3</v>
      </c>
      <c r="CB521" s="47">
        <f t="shared" ref="CB521:CB571" si="490">BS521</f>
        <v>14.0625</v>
      </c>
      <c r="CC521" s="47">
        <f t="shared" si="465"/>
        <v>9.7650000000000001E-2</v>
      </c>
      <c r="CD521" s="47">
        <f t="shared" si="452"/>
        <v>0</v>
      </c>
      <c r="CE521" s="47">
        <f t="shared" si="452"/>
        <v>0</v>
      </c>
      <c r="CF521" s="47">
        <f t="shared" ref="CF521:CF571" si="491">BF521</f>
        <v>0</v>
      </c>
      <c r="CG521" s="47">
        <f t="shared" si="463"/>
        <v>11.053882725832013</v>
      </c>
      <c r="CH521" s="47">
        <f t="shared" ref="CH521:CH571" si="492">1000*CC521/8.834</f>
        <v>11.053882725832013</v>
      </c>
      <c r="CI521" s="47">
        <v>1.02</v>
      </c>
      <c r="CJ521" s="46"/>
      <c r="CK521" s="47">
        <f t="shared" si="444"/>
        <v>1.6985425493570556</v>
      </c>
      <c r="CL521" s="46"/>
      <c r="CM521" s="46">
        <f t="shared" si="445"/>
        <v>0.37745389985712346</v>
      </c>
    </row>
    <row r="522" spans="1:91">
      <c r="A522" s="42">
        <v>1826</v>
      </c>
      <c r="C522" s="34">
        <v>14.76</v>
      </c>
      <c r="D522" s="34">
        <v>24.75</v>
      </c>
      <c r="E522" s="34">
        <v>19</v>
      </c>
      <c r="F522" s="34">
        <v>9.09</v>
      </c>
      <c r="G522" s="34">
        <v>8.31</v>
      </c>
      <c r="H522" s="34">
        <v>6.9</v>
      </c>
      <c r="I522" s="34">
        <v>1.07</v>
      </c>
      <c r="J522" s="34">
        <v>1.02</v>
      </c>
      <c r="K522" s="34">
        <v>0.15</v>
      </c>
      <c r="L522" s="34">
        <v>0.7</v>
      </c>
      <c r="M522" s="34">
        <v>17.18</v>
      </c>
      <c r="N522" s="34">
        <v>1.1000000000000001</v>
      </c>
      <c r="O522" s="34">
        <v>2.35</v>
      </c>
      <c r="P522" s="34">
        <v>2.6</v>
      </c>
      <c r="Q522" s="22"/>
      <c r="R522" s="22"/>
      <c r="S522" s="22"/>
      <c r="T522" s="22"/>
      <c r="U522" s="22"/>
      <c r="V522" s="34">
        <v>0.27300000000000002</v>
      </c>
      <c r="W522" s="22"/>
      <c r="X522" s="22"/>
      <c r="Y522" s="22"/>
      <c r="Z522" s="34">
        <v>2.15</v>
      </c>
      <c r="AA522" s="34">
        <v>0.20300000000000001</v>
      </c>
      <c r="AB522" s="22"/>
      <c r="AC522" s="22"/>
      <c r="AD522" s="22"/>
      <c r="AE522" s="34">
        <v>1.4</v>
      </c>
      <c r="AF522" s="2"/>
      <c r="AG522" s="47">
        <f t="shared" si="453"/>
        <v>0.66420000000000001</v>
      </c>
      <c r="AH522" s="47">
        <f t="shared" si="457"/>
        <v>0.40905000000000002</v>
      </c>
      <c r="AI522" s="47">
        <f t="shared" si="458"/>
        <v>0.37395</v>
      </c>
      <c r="AJ522" s="47">
        <f t="shared" si="459"/>
        <v>0.3105</v>
      </c>
      <c r="AK522" s="47">
        <f t="shared" si="454"/>
        <v>1.11375</v>
      </c>
      <c r="AL522" s="47">
        <f t="shared" si="455"/>
        <v>0.85499999999999998</v>
      </c>
      <c r="AM522" s="46"/>
      <c r="AN522" s="46"/>
      <c r="AO522" s="46"/>
      <c r="AP522" s="47">
        <f t="shared" si="469"/>
        <v>4.8150000000000004</v>
      </c>
      <c r="AQ522" s="47">
        <f t="shared" si="470"/>
        <v>4.59</v>
      </c>
      <c r="AR522" s="47">
        <f t="shared" si="471"/>
        <v>0.67499999999999993</v>
      </c>
      <c r="AS522" s="47">
        <f t="shared" si="472"/>
        <v>3.15</v>
      </c>
      <c r="AT522" s="47">
        <f t="shared" si="473"/>
        <v>0.77310000000000001</v>
      </c>
      <c r="AU522" s="47">
        <f t="shared" si="474"/>
        <v>4.95</v>
      </c>
      <c r="AV522" s="47">
        <f t="shared" si="475"/>
        <v>10.575000000000001</v>
      </c>
      <c r="AW522" s="47">
        <f t="shared" si="476"/>
        <v>12.187500000000002</v>
      </c>
      <c r="AX522" s="47">
        <f t="shared" si="477"/>
        <v>0</v>
      </c>
      <c r="AY522" s="47">
        <f t="shared" si="478"/>
        <v>4.4550000000000001</v>
      </c>
      <c r="AZ522" s="47">
        <f t="shared" si="479"/>
        <v>0</v>
      </c>
      <c r="BA522" s="47">
        <f t="shared" si="480"/>
        <v>0</v>
      </c>
      <c r="BB522" s="47">
        <f t="shared" si="481"/>
        <v>0</v>
      </c>
      <c r="BC522" s="47">
        <f t="shared" si="482"/>
        <v>1.2285000000000001</v>
      </c>
      <c r="BD522" s="47">
        <f t="shared" si="483"/>
        <v>0</v>
      </c>
      <c r="BE522" s="47">
        <f t="shared" si="484"/>
        <v>0</v>
      </c>
      <c r="BF522" s="47">
        <f t="shared" si="485"/>
        <v>0</v>
      </c>
      <c r="BG522" s="47">
        <f t="shared" si="486"/>
        <v>9.6749999999999989E-2</v>
      </c>
      <c r="BH522" s="47">
        <f t="shared" si="487"/>
        <v>0.91350000000000009</v>
      </c>
      <c r="BI522" s="46"/>
      <c r="BJ522" s="47">
        <f t="shared" si="488"/>
        <v>6.3</v>
      </c>
      <c r="BL522" s="47">
        <f t="shared" si="456"/>
        <v>1.11375</v>
      </c>
      <c r="BM522" s="47">
        <f t="shared" si="460"/>
        <v>0.77310000000000001</v>
      </c>
      <c r="BN522" s="47">
        <f t="shared" si="466"/>
        <v>4.8150000000000004</v>
      </c>
      <c r="BO522" s="47">
        <v>5.3</v>
      </c>
      <c r="BP522" s="47">
        <f t="shared" si="446"/>
        <v>4.4550000000000001</v>
      </c>
      <c r="BQ522" s="47">
        <v>0.18</v>
      </c>
      <c r="BR522" s="47">
        <f t="shared" si="468"/>
        <v>0.67499999999999993</v>
      </c>
      <c r="BS522" s="47">
        <f>AW522</f>
        <v>12.187500000000002</v>
      </c>
      <c r="BT522" s="47">
        <f t="shared" si="440"/>
        <v>3.15</v>
      </c>
      <c r="BU522" s="47">
        <f t="shared" si="464"/>
        <v>10.575000000000001</v>
      </c>
      <c r="BV522" s="47">
        <f t="shared" si="447"/>
        <v>0.91350000000000009</v>
      </c>
      <c r="BW522" s="47">
        <f t="shared" si="441"/>
        <v>1.2285000000000001</v>
      </c>
      <c r="BX522" s="47">
        <f t="shared" si="462"/>
        <v>4.95</v>
      </c>
      <c r="BY522" s="47">
        <f t="shared" si="489"/>
        <v>0</v>
      </c>
      <c r="BZ522" s="47">
        <f t="shared" si="450"/>
        <v>6.3</v>
      </c>
      <c r="CA522" s="47">
        <f t="shared" si="451"/>
        <v>5.3</v>
      </c>
      <c r="CB522" s="47">
        <f t="shared" si="490"/>
        <v>12.187500000000002</v>
      </c>
      <c r="CC522" s="47">
        <f t="shared" si="465"/>
        <v>9.6749999999999989E-2</v>
      </c>
      <c r="CD522" s="47">
        <f t="shared" ref="CD522:CE553" si="493">BD522/1000</f>
        <v>0</v>
      </c>
      <c r="CE522" s="47">
        <f t="shared" si="493"/>
        <v>0</v>
      </c>
      <c r="CF522" s="47">
        <f t="shared" si="491"/>
        <v>0</v>
      </c>
      <c r="CG522" s="47">
        <f t="shared" si="463"/>
        <v>10.952003622368123</v>
      </c>
      <c r="CH522" s="47">
        <f t="shared" si="492"/>
        <v>10.952003622368123</v>
      </c>
      <c r="CI522" s="47">
        <v>0.99</v>
      </c>
      <c r="CJ522" s="46"/>
      <c r="CK522" s="47">
        <f t="shared" si="444"/>
        <v>1.7812398408580574</v>
      </c>
      <c r="CL522" s="46"/>
      <c r="CM522" s="46">
        <f t="shared" si="445"/>
        <v>0.39583107574623499</v>
      </c>
    </row>
    <row r="523" spans="1:91">
      <c r="A523" s="42">
        <v>1827</v>
      </c>
      <c r="C523" s="34">
        <v>19.350000000000001</v>
      </c>
      <c r="D523" s="34">
        <v>30.6</v>
      </c>
      <c r="E523" s="34">
        <v>23</v>
      </c>
      <c r="F523" s="34">
        <v>11.9</v>
      </c>
      <c r="G523" s="34">
        <v>9.65</v>
      </c>
      <c r="H523" s="34">
        <v>7.4</v>
      </c>
      <c r="I523" s="34">
        <v>1.07</v>
      </c>
      <c r="J523" s="34">
        <v>1.02</v>
      </c>
      <c r="K523" s="34">
        <v>0.15</v>
      </c>
      <c r="L523" s="34">
        <v>0.75</v>
      </c>
      <c r="M523" s="34">
        <v>15.13</v>
      </c>
      <c r="N523" s="34">
        <v>1.1000000000000001</v>
      </c>
      <c r="O523" s="34">
        <v>2.35</v>
      </c>
      <c r="P523" s="22"/>
      <c r="Q523" s="22"/>
      <c r="R523" s="22"/>
      <c r="S523" s="22"/>
      <c r="T523" s="22"/>
      <c r="U523" s="34">
        <v>1.25</v>
      </c>
      <c r="V523" s="34">
        <v>0.30449999999999999</v>
      </c>
      <c r="W523" s="22"/>
      <c r="X523" s="22"/>
      <c r="Y523" s="22"/>
      <c r="Z523" s="34">
        <v>2.4500000000000002</v>
      </c>
      <c r="AA523" s="34">
        <v>0.20300000000000001</v>
      </c>
      <c r="AB523" s="22"/>
      <c r="AC523" s="22"/>
      <c r="AD523" s="22"/>
      <c r="AE523" s="34">
        <v>1.4</v>
      </c>
      <c r="AF523" s="2"/>
      <c r="AG523" s="47">
        <f t="shared" si="453"/>
        <v>0.87075000000000002</v>
      </c>
      <c r="AH523" s="47">
        <f t="shared" si="457"/>
        <v>0.53550000000000009</v>
      </c>
      <c r="AI523" s="47">
        <f t="shared" si="458"/>
        <v>0.43425000000000002</v>
      </c>
      <c r="AJ523" s="47">
        <f t="shared" si="459"/>
        <v>0.33300000000000002</v>
      </c>
      <c r="AK523" s="47">
        <f t="shared" si="454"/>
        <v>1.3770000000000002</v>
      </c>
      <c r="AL523" s="47">
        <f t="shared" si="455"/>
        <v>1.0349999999999999</v>
      </c>
      <c r="AM523" s="46"/>
      <c r="AN523" s="46"/>
      <c r="AO523" s="46"/>
      <c r="AP523" s="47">
        <f t="shared" si="469"/>
        <v>4.8150000000000004</v>
      </c>
      <c r="AQ523" s="47">
        <f t="shared" si="470"/>
        <v>4.59</v>
      </c>
      <c r="AR523" s="47">
        <f t="shared" si="471"/>
        <v>0.67499999999999993</v>
      </c>
      <c r="AS523" s="47">
        <f t="shared" si="472"/>
        <v>3.375</v>
      </c>
      <c r="AT523" s="47">
        <f t="shared" si="473"/>
        <v>0.68085000000000007</v>
      </c>
      <c r="AU523" s="47">
        <f t="shared" si="474"/>
        <v>4.95</v>
      </c>
      <c r="AV523" s="47">
        <f t="shared" si="475"/>
        <v>10.575000000000001</v>
      </c>
      <c r="AW523" s="47">
        <f t="shared" si="476"/>
        <v>0</v>
      </c>
      <c r="AX523" s="47">
        <f t="shared" si="477"/>
        <v>0</v>
      </c>
      <c r="AY523" s="47">
        <f t="shared" si="478"/>
        <v>4.4550000000000001</v>
      </c>
      <c r="AZ523" s="47">
        <f t="shared" si="479"/>
        <v>0</v>
      </c>
      <c r="BA523" s="47">
        <f t="shared" si="480"/>
        <v>0</v>
      </c>
      <c r="BB523" s="47">
        <f t="shared" si="481"/>
        <v>5.625</v>
      </c>
      <c r="BC523" s="47">
        <f t="shared" si="482"/>
        <v>1.37025</v>
      </c>
      <c r="BD523" s="47">
        <f t="shared" si="483"/>
        <v>0</v>
      </c>
      <c r="BE523" s="47">
        <f t="shared" si="484"/>
        <v>0</v>
      </c>
      <c r="BF523" s="47">
        <f t="shared" si="485"/>
        <v>0</v>
      </c>
      <c r="BG523" s="47">
        <f t="shared" si="486"/>
        <v>0.11025</v>
      </c>
      <c r="BH523" s="47">
        <f t="shared" si="487"/>
        <v>0.91350000000000009</v>
      </c>
      <c r="BI523" s="46"/>
      <c r="BJ523" s="47">
        <f t="shared" si="488"/>
        <v>6.3</v>
      </c>
      <c r="BL523" s="47">
        <f t="shared" si="456"/>
        <v>1.3770000000000002</v>
      </c>
      <c r="BM523" s="47">
        <f t="shared" si="460"/>
        <v>0.68085000000000007</v>
      </c>
      <c r="BN523" s="47">
        <f t="shared" si="466"/>
        <v>4.8150000000000004</v>
      </c>
      <c r="BO523" s="47">
        <f t="shared" ref="BO523:BO571" si="494">BB523</f>
        <v>5.625</v>
      </c>
      <c r="BP523" s="47">
        <f t="shared" si="446"/>
        <v>4.4550000000000001</v>
      </c>
      <c r="BQ523" s="47">
        <v>0.18</v>
      </c>
      <c r="BR523" s="47">
        <f t="shared" si="468"/>
        <v>0.67499999999999993</v>
      </c>
      <c r="BS523" s="47">
        <v>13</v>
      </c>
      <c r="BT523" s="47">
        <f t="shared" si="440"/>
        <v>3.375</v>
      </c>
      <c r="BU523" s="47">
        <f t="shared" si="464"/>
        <v>10.575000000000001</v>
      </c>
      <c r="BV523" s="47">
        <f t="shared" si="447"/>
        <v>0.91350000000000009</v>
      </c>
      <c r="BW523" s="47">
        <f t="shared" si="441"/>
        <v>1.37025</v>
      </c>
      <c r="BX523" s="47">
        <f t="shared" si="462"/>
        <v>4.95</v>
      </c>
      <c r="BY523" s="47">
        <f t="shared" si="489"/>
        <v>0</v>
      </c>
      <c r="BZ523" s="47">
        <f t="shared" si="450"/>
        <v>6.3</v>
      </c>
      <c r="CA523" s="47">
        <f t="shared" si="451"/>
        <v>5.625</v>
      </c>
      <c r="CB523" s="47">
        <f t="shared" si="490"/>
        <v>13</v>
      </c>
      <c r="CC523" s="47">
        <f t="shared" si="465"/>
        <v>0.11025</v>
      </c>
      <c r="CD523" s="47">
        <f t="shared" si="493"/>
        <v>0</v>
      </c>
      <c r="CE523" s="47">
        <f t="shared" si="493"/>
        <v>0</v>
      </c>
      <c r="CF523" s="47">
        <f t="shared" si="491"/>
        <v>0</v>
      </c>
      <c r="CG523" s="47">
        <f t="shared" si="463"/>
        <v>12.480190174326466</v>
      </c>
      <c r="CH523" s="47">
        <f t="shared" si="492"/>
        <v>12.480190174326466</v>
      </c>
      <c r="CI523" s="47">
        <v>0.99</v>
      </c>
      <c r="CJ523" s="46"/>
      <c r="CK523" s="47">
        <f t="shared" si="444"/>
        <v>1.9147734563708192</v>
      </c>
      <c r="CL523" s="46"/>
      <c r="CM523" s="46">
        <f t="shared" si="445"/>
        <v>0.4255052125268487</v>
      </c>
    </row>
    <row r="524" spans="1:91">
      <c r="A524" s="42">
        <v>1828</v>
      </c>
      <c r="C524" s="34">
        <v>21.53</v>
      </c>
      <c r="D524" s="34">
        <v>33</v>
      </c>
      <c r="E524" s="34">
        <v>26</v>
      </c>
      <c r="F524" s="34">
        <v>13.5</v>
      </c>
      <c r="G524" s="34">
        <v>11.89</v>
      </c>
      <c r="H524" s="34">
        <v>8.26</v>
      </c>
      <c r="I524" s="34">
        <v>1.07</v>
      </c>
      <c r="J524" s="34">
        <v>1.02</v>
      </c>
      <c r="K524" s="22"/>
      <c r="L524" s="34">
        <v>0.75</v>
      </c>
      <c r="M524" s="34">
        <v>16.3</v>
      </c>
      <c r="N524" s="34">
        <v>1.1000000000000001</v>
      </c>
      <c r="O524" s="34">
        <v>2.35</v>
      </c>
      <c r="P524" s="22"/>
      <c r="Q524" s="34">
        <v>1.7</v>
      </c>
      <c r="R524" s="22"/>
      <c r="S524" s="22"/>
      <c r="T524" s="22"/>
      <c r="U524" s="34">
        <v>1.22</v>
      </c>
      <c r="V524" s="34">
        <v>0.46800000000000003</v>
      </c>
      <c r="W524" s="22"/>
      <c r="X524" s="22"/>
      <c r="Y524" s="22"/>
      <c r="Z524" s="34">
        <v>2.2200000000000002</v>
      </c>
      <c r="AA524" s="34">
        <v>0.20300000000000001</v>
      </c>
      <c r="AB524" s="22"/>
      <c r="AC524" s="22"/>
      <c r="AD524" s="22"/>
      <c r="AE524" s="34">
        <v>1.4</v>
      </c>
      <c r="AF524" s="2"/>
      <c r="AG524" s="47">
        <f t="shared" ref="AG524:AG555" si="495">4.5*C524/100</f>
        <v>0.9688500000000001</v>
      </c>
      <c r="AH524" s="47">
        <f t="shared" si="457"/>
        <v>0.60750000000000004</v>
      </c>
      <c r="AI524" s="47">
        <f t="shared" si="458"/>
        <v>0.53505000000000003</v>
      </c>
      <c r="AJ524" s="47">
        <f t="shared" si="459"/>
        <v>0.37170000000000003</v>
      </c>
      <c r="AK524" s="47">
        <f t="shared" ref="AK524:AK555" si="496">4.5*D524/100</f>
        <v>1.4850000000000001</v>
      </c>
      <c r="AL524" s="47">
        <f t="shared" ref="AL524:AL555" si="497">4.5*E524/100</f>
        <v>1.17</v>
      </c>
      <c r="AM524" s="46"/>
      <c r="AN524" s="46"/>
      <c r="AO524" s="46"/>
      <c r="AP524" s="47">
        <f t="shared" si="469"/>
        <v>4.8150000000000004</v>
      </c>
      <c r="AQ524" s="47">
        <f t="shared" si="470"/>
        <v>4.59</v>
      </c>
      <c r="AR524" s="47">
        <f t="shared" si="471"/>
        <v>0</v>
      </c>
      <c r="AS524" s="47">
        <f t="shared" si="472"/>
        <v>3.375</v>
      </c>
      <c r="AT524" s="47">
        <f t="shared" si="473"/>
        <v>0.73350000000000004</v>
      </c>
      <c r="AU524" s="47">
        <f t="shared" si="474"/>
        <v>4.95</v>
      </c>
      <c r="AV524" s="47">
        <f t="shared" si="475"/>
        <v>10.575000000000001</v>
      </c>
      <c r="AW524" s="47">
        <f t="shared" si="476"/>
        <v>0</v>
      </c>
      <c r="AX524" s="47">
        <f t="shared" si="477"/>
        <v>7.6499999999999995</v>
      </c>
      <c r="AY524" s="47">
        <f t="shared" si="478"/>
        <v>4.4550000000000001</v>
      </c>
      <c r="AZ524" s="47">
        <f t="shared" si="479"/>
        <v>0</v>
      </c>
      <c r="BA524" s="47">
        <f t="shared" si="480"/>
        <v>0</v>
      </c>
      <c r="BB524" s="47">
        <f t="shared" si="481"/>
        <v>5.49</v>
      </c>
      <c r="BC524" s="47">
        <f t="shared" si="482"/>
        <v>2.1060000000000003</v>
      </c>
      <c r="BD524" s="47">
        <f t="shared" si="483"/>
        <v>0</v>
      </c>
      <c r="BE524" s="47">
        <f t="shared" si="484"/>
        <v>0</v>
      </c>
      <c r="BF524" s="47">
        <f t="shared" si="485"/>
        <v>0</v>
      </c>
      <c r="BG524" s="47">
        <f t="shared" si="486"/>
        <v>9.9900000000000003E-2</v>
      </c>
      <c r="BH524" s="47">
        <f t="shared" si="487"/>
        <v>0.91350000000000009</v>
      </c>
      <c r="BI524" s="46"/>
      <c r="BJ524" s="47">
        <f t="shared" si="488"/>
        <v>6.3</v>
      </c>
      <c r="BL524" s="47">
        <f t="shared" si="456"/>
        <v>1.4850000000000001</v>
      </c>
      <c r="BM524" s="47">
        <f t="shared" si="460"/>
        <v>0.73350000000000004</v>
      </c>
      <c r="BN524" s="47">
        <f t="shared" si="466"/>
        <v>4.8150000000000004</v>
      </c>
      <c r="BO524" s="47">
        <f t="shared" si="494"/>
        <v>5.49</v>
      </c>
      <c r="BP524" s="47">
        <f t="shared" si="446"/>
        <v>4.4550000000000001</v>
      </c>
      <c r="BQ524" s="47">
        <v>0.18</v>
      </c>
      <c r="BR524" s="47">
        <v>0.67500000000000004</v>
      </c>
      <c r="BS524" s="47">
        <v>13</v>
      </c>
      <c r="BT524" s="47">
        <f t="shared" ref="BT524:BT571" si="498">AS524</f>
        <v>3.375</v>
      </c>
      <c r="BU524" s="47">
        <f t="shared" si="464"/>
        <v>10.575000000000001</v>
      </c>
      <c r="BV524" s="47">
        <f t="shared" si="447"/>
        <v>0.91350000000000009</v>
      </c>
      <c r="BW524" s="47">
        <f t="shared" ref="BW524:BW571" si="499">BC524</f>
        <v>2.1060000000000003</v>
      </c>
      <c r="BX524" s="47">
        <f t="shared" si="462"/>
        <v>4.95</v>
      </c>
      <c r="BY524" s="47">
        <f t="shared" si="489"/>
        <v>0</v>
      </c>
      <c r="BZ524" s="47">
        <f t="shared" si="450"/>
        <v>6.3</v>
      </c>
      <c r="CA524" s="47">
        <f t="shared" si="451"/>
        <v>5.49</v>
      </c>
      <c r="CB524" s="47">
        <f t="shared" si="490"/>
        <v>13</v>
      </c>
      <c r="CC524" s="47">
        <f t="shared" si="465"/>
        <v>9.9900000000000003E-2</v>
      </c>
      <c r="CD524" s="47">
        <f t="shared" si="493"/>
        <v>0</v>
      </c>
      <c r="CE524" s="47">
        <f t="shared" si="493"/>
        <v>0</v>
      </c>
      <c r="CF524" s="47">
        <f t="shared" si="491"/>
        <v>0</v>
      </c>
      <c r="CG524" s="47">
        <f t="shared" si="463"/>
        <v>11.308580484491738</v>
      </c>
      <c r="CH524" s="47">
        <f t="shared" si="492"/>
        <v>11.308580484491738</v>
      </c>
      <c r="CI524" s="47">
        <v>0.99</v>
      </c>
      <c r="CJ524" s="46"/>
      <c r="CK524" s="47">
        <f t="shared" si="444"/>
        <v>1.9520903941154599</v>
      </c>
      <c r="CL524" s="46"/>
      <c r="CM524" s="46">
        <f t="shared" si="445"/>
        <v>0.43379786535899112</v>
      </c>
    </row>
    <row r="525" spans="1:91">
      <c r="A525" s="42">
        <v>1829</v>
      </c>
      <c r="C525" s="34">
        <v>20.58</v>
      </c>
      <c r="D525" s="34">
        <v>32.200000000000003</v>
      </c>
      <c r="E525" s="34">
        <v>25</v>
      </c>
      <c r="F525" s="34">
        <v>13.12</v>
      </c>
      <c r="G525" s="34">
        <v>11.08</v>
      </c>
      <c r="H525" s="34">
        <v>9.4</v>
      </c>
      <c r="I525" s="34">
        <v>1.07</v>
      </c>
      <c r="J525" s="34">
        <v>1.02</v>
      </c>
      <c r="K525" s="22"/>
      <c r="L525" s="34">
        <v>0.8</v>
      </c>
      <c r="M525" s="34">
        <v>16.86</v>
      </c>
      <c r="N525" s="34">
        <v>1.1000000000000001</v>
      </c>
      <c r="O525" s="34">
        <v>2.35</v>
      </c>
      <c r="P525" s="22"/>
      <c r="Q525" s="22"/>
      <c r="R525" s="22"/>
      <c r="S525" s="22"/>
      <c r="T525" s="22"/>
      <c r="U525" s="34">
        <v>1.22</v>
      </c>
      <c r="V525" s="34">
        <v>0.189</v>
      </c>
      <c r="W525" s="22"/>
      <c r="X525" s="22"/>
      <c r="Y525" s="22"/>
      <c r="Z525" s="34">
        <v>2.16</v>
      </c>
      <c r="AA525" s="34">
        <v>0.20300000000000001</v>
      </c>
      <c r="AB525" s="22"/>
      <c r="AC525" s="22"/>
      <c r="AD525" s="22"/>
      <c r="AE525" s="34">
        <v>1.4</v>
      </c>
      <c r="AF525" s="2"/>
      <c r="AG525" s="47">
        <f t="shared" si="495"/>
        <v>0.92609999999999981</v>
      </c>
      <c r="AH525" s="47">
        <f t="shared" si="457"/>
        <v>0.59040000000000004</v>
      </c>
      <c r="AI525" s="47">
        <f t="shared" si="458"/>
        <v>0.49859999999999999</v>
      </c>
      <c r="AJ525" s="47">
        <f t="shared" si="459"/>
        <v>0.42300000000000004</v>
      </c>
      <c r="AK525" s="47">
        <f t="shared" si="496"/>
        <v>1.4490000000000001</v>
      </c>
      <c r="AL525" s="47">
        <f t="shared" si="497"/>
        <v>1.125</v>
      </c>
      <c r="AM525" s="46"/>
      <c r="AN525" s="46"/>
      <c r="AO525" s="46"/>
      <c r="AP525" s="47">
        <f t="shared" si="469"/>
        <v>4.8150000000000004</v>
      </c>
      <c r="AQ525" s="47">
        <f t="shared" si="470"/>
        <v>4.59</v>
      </c>
      <c r="AR525" s="47">
        <f t="shared" si="471"/>
        <v>0</v>
      </c>
      <c r="AS525" s="47">
        <f t="shared" si="472"/>
        <v>3.6</v>
      </c>
      <c r="AT525" s="47">
        <f t="shared" si="473"/>
        <v>0.75870000000000004</v>
      </c>
      <c r="AU525" s="47">
        <f t="shared" si="474"/>
        <v>4.95</v>
      </c>
      <c r="AV525" s="47">
        <f t="shared" si="475"/>
        <v>10.575000000000001</v>
      </c>
      <c r="AW525" s="47">
        <f t="shared" si="476"/>
        <v>0</v>
      </c>
      <c r="AX525" s="47">
        <f t="shared" si="477"/>
        <v>0</v>
      </c>
      <c r="AY525" s="47">
        <f t="shared" si="478"/>
        <v>4.4550000000000001</v>
      </c>
      <c r="AZ525" s="47">
        <f t="shared" si="479"/>
        <v>0</v>
      </c>
      <c r="BA525" s="47">
        <f t="shared" si="480"/>
        <v>0</v>
      </c>
      <c r="BB525" s="47">
        <f t="shared" si="481"/>
        <v>5.49</v>
      </c>
      <c r="BC525" s="47">
        <f t="shared" si="482"/>
        <v>0.85050000000000003</v>
      </c>
      <c r="BD525" s="47">
        <f t="shared" si="483"/>
        <v>0</v>
      </c>
      <c r="BE525" s="47">
        <f t="shared" si="484"/>
        <v>0</v>
      </c>
      <c r="BF525" s="47">
        <f t="shared" si="485"/>
        <v>0</v>
      </c>
      <c r="BG525" s="47">
        <f t="shared" si="486"/>
        <v>9.7200000000000009E-2</v>
      </c>
      <c r="BH525" s="47">
        <f t="shared" si="487"/>
        <v>0.91350000000000009</v>
      </c>
      <c r="BI525" s="46"/>
      <c r="BJ525" s="47">
        <f t="shared" si="488"/>
        <v>6.3</v>
      </c>
      <c r="BL525" s="47">
        <f t="shared" si="456"/>
        <v>1.4490000000000001</v>
      </c>
      <c r="BM525" s="47">
        <f t="shared" si="460"/>
        <v>0.75870000000000004</v>
      </c>
      <c r="BN525" s="47">
        <f t="shared" si="466"/>
        <v>4.8150000000000004</v>
      </c>
      <c r="BO525" s="47">
        <f t="shared" si="494"/>
        <v>5.49</v>
      </c>
      <c r="BP525" s="47">
        <f t="shared" si="446"/>
        <v>4.4550000000000001</v>
      </c>
      <c r="BQ525" s="47">
        <v>0.18</v>
      </c>
      <c r="BR525" s="47">
        <v>0.67500000000000004</v>
      </c>
      <c r="BS525" s="47">
        <v>13</v>
      </c>
      <c r="BT525" s="47">
        <f t="shared" si="498"/>
        <v>3.6</v>
      </c>
      <c r="BU525" s="47">
        <f t="shared" si="464"/>
        <v>10.575000000000001</v>
      </c>
      <c r="BV525" s="47">
        <f t="shared" si="447"/>
        <v>0.91350000000000009</v>
      </c>
      <c r="BW525" s="47">
        <f t="shared" si="499"/>
        <v>0.85050000000000003</v>
      </c>
      <c r="BX525" s="47">
        <f t="shared" si="462"/>
        <v>4.95</v>
      </c>
      <c r="BY525" s="47">
        <f t="shared" si="489"/>
        <v>0</v>
      </c>
      <c r="BZ525" s="47">
        <f t="shared" si="450"/>
        <v>6.3</v>
      </c>
      <c r="CA525" s="47">
        <f t="shared" si="451"/>
        <v>5.49</v>
      </c>
      <c r="CB525" s="47">
        <f t="shared" si="490"/>
        <v>13</v>
      </c>
      <c r="CC525" s="47">
        <f t="shared" si="465"/>
        <v>9.7200000000000009E-2</v>
      </c>
      <c r="CD525" s="47">
        <f t="shared" si="493"/>
        <v>0</v>
      </c>
      <c r="CE525" s="47">
        <f t="shared" si="493"/>
        <v>0</v>
      </c>
      <c r="CF525" s="47">
        <f t="shared" si="491"/>
        <v>0</v>
      </c>
      <c r="CG525" s="47">
        <f t="shared" si="463"/>
        <v>11.002943174100068</v>
      </c>
      <c r="CH525" s="47">
        <f t="shared" si="492"/>
        <v>11.002943174100068</v>
      </c>
      <c r="CI525" s="47">
        <v>0.99</v>
      </c>
      <c r="CJ525" s="46"/>
      <c r="CK525" s="47">
        <f t="shared" si="444"/>
        <v>1.935773675315535</v>
      </c>
      <c r="CL525" s="46"/>
      <c r="CM525" s="46">
        <f t="shared" si="445"/>
        <v>0.43017192784789665</v>
      </c>
    </row>
    <row r="526" spans="1:91">
      <c r="A526" s="42">
        <v>1830</v>
      </c>
      <c r="C526" s="34">
        <v>20.71</v>
      </c>
      <c r="D526" s="34">
        <v>32.25</v>
      </c>
      <c r="E526" s="34">
        <v>25</v>
      </c>
      <c r="F526" s="34">
        <v>13.28</v>
      </c>
      <c r="G526" s="34">
        <v>10.09</v>
      </c>
      <c r="H526" s="34">
        <v>7.84</v>
      </c>
      <c r="I526" s="34">
        <v>1.07</v>
      </c>
      <c r="J526" s="34">
        <v>1.02</v>
      </c>
      <c r="K526" s="22"/>
      <c r="L526" s="34">
        <v>0.7</v>
      </c>
      <c r="M526" s="34">
        <v>17.91</v>
      </c>
      <c r="N526" s="34">
        <v>1.1000000000000001</v>
      </c>
      <c r="O526" s="34">
        <v>2.35</v>
      </c>
      <c r="P526" s="22"/>
      <c r="Q526" s="22"/>
      <c r="R526" s="22"/>
      <c r="S526" s="34">
        <v>0.15</v>
      </c>
      <c r="T526" s="22"/>
      <c r="U526" s="34">
        <v>1.44</v>
      </c>
      <c r="V526" s="34">
        <v>0.33600000000000002</v>
      </c>
      <c r="W526" s="22"/>
      <c r="X526" s="22"/>
      <c r="Y526" s="22"/>
      <c r="Z526" s="34">
        <v>2.4500000000000002</v>
      </c>
      <c r="AA526" s="34">
        <v>0.20300000000000001</v>
      </c>
      <c r="AB526" s="22"/>
      <c r="AC526" s="22"/>
      <c r="AD526" s="22"/>
      <c r="AE526" s="34">
        <v>1.4</v>
      </c>
      <c r="AF526" s="2"/>
      <c r="AG526" s="47">
        <f t="shared" si="495"/>
        <v>0.93195000000000006</v>
      </c>
      <c r="AH526" s="47">
        <f t="shared" si="457"/>
        <v>0.59760000000000002</v>
      </c>
      <c r="AI526" s="47">
        <f t="shared" si="458"/>
        <v>0.45405000000000001</v>
      </c>
      <c r="AJ526" s="47">
        <f t="shared" si="459"/>
        <v>0.3528</v>
      </c>
      <c r="AK526" s="47">
        <f t="shared" si="496"/>
        <v>1.4512499999999999</v>
      </c>
      <c r="AL526" s="47">
        <f t="shared" si="497"/>
        <v>1.125</v>
      </c>
      <c r="AM526" s="46"/>
      <c r="AN526" s="46"/>
      <c r="AO526" s="46"/>
      <c r="AP526" s="47">
        <f t="shared" si="469"/>
        <v>4.8150000000000004</v>
      </c>
      <c r="AQ526" s="47">
        <f t="shared" si="470"/>
        <v>4.59</v>
      </c>
      <c r="AR526" s="47">
        <f t="shared" si="471"/>
        <v>0</v>
      </c>
      <c r="AS526" s="47">
        <f t="shared" si="472"/>
        <v>3.15</v>
      </c>
      <c r="AT526" s="47">
        <f t="shared" si="473"/>
        <v>0.80594999999999994</v>
      </c>
      <c r="AU526" s="47">
        <f t="shared" si="474"/>
        <v>4.95</v>
      </c>
      <c r="AV526" s="47">
        <f t="shared" si="475"/>
        <v>10.575000000000001</v>
      </c>
      <c r="AW526" s="47">
        <f t="shared" si="476"/>
        <v>0</v>
      </c>
      <c r="AX526" s="47">
        <f t="shared" si="477"/>
        <v>0</v>
      </c>
      <c r="AY526" s="47">
        <f t="shared" si="478"/>
        <v>4.4550000000000001</v>
      </c>
      <c r="AZ526" s="47">
        <f t="shared" si="479"/>
        <v>0.67499999999999993</v>
      </c>
      <c r="BA526" s="47">
        <f t="shared" si="480"/>
        <v>0</v>
      </c>
      <c r="BB526" s="47">
        <f t="shared" si="481"/>
        <v>6.4799999999999995</v>
      </c>
      <c r="BC526" s="47">
        <f t="shared" si="482"/>
        <v>1.512</v>
      </c>
      <c r="BD526" s="47">
        <f t="shared" si="483"/>
        <v>0</v>
      </c>
      <c r="BE526" s="47">
        <f t="shared" si="484"/>
        <v>0</v>
      </c>
      <c r="BF526" s="47">
        <f t="shared" si="485"/>
        <v>0</v>
      </c>
      <c r="BG526" s="47">
        <f t="shared" si="486"/>
        <v>0.11025</v>
      </c>
      <c r="BH526" s="47">
        <f t="shared" si="487"/>
        <v>0.91350000000000009</v>
      </c>
      <c r="BI526" s="46"/>
      <c r="BJ526" s="47">
        <f t="shared" si="488"/>
        <v>6.3</v>
      </c>
      <c r="BL526" s="47">
        <f t="shared" si="456"/>
        <v>1.4512499999999999</v>
      </c>
      <c r="BM526" s="47">
        <f t="shared" si="460"/>
        <v>0.80594999999999994</v>
      </c>
      <c r="BN526" s="47">
        <f t="shared" si="466"/>
        <v>4.8150000000000004</v>
      </c>
      <c r="BO526" s="47">
        <f t="shared" si="494"/>
        <v>6.4799999999999995</v>
      </c>
      <c r="BP526" s="47">
        <f t="shared" si="446"/>
        <v>4.4550000000000001</v>
      </c>
      <c r="BQ526" s="47">
        <v>0.18</v>
      </c>
      <c r="BR526" s="47">
        <v>0.67500000000000004</v>
      </c>
      <c r="BS526" s="47">
        <v>13</v>
      </c>
      <c r="BT526" s="47">
        <f t="shared" si="498"/>
        <v>3.15</v>
      </c>
      <c r="BU526" s="47">
        <f t="shared" si="464"/>
        <v>10.575000000000001</v>
      </c>
      <c r="BV526" s="47">
        <f t="shared" si="447"/>
        <v>0.91350000000000009</v>
      </c>
      <c r="BW526" s="47">
        <f t="shared" si="499"/>
        <v>1.512</v>
      </c>
      <c r="BX526" s="47">
        <f t="shared" si="462"/>
        <v>4.95</v>
      </c>
      <c r="BY526" s="47">
        <f t="shared" si="489"/>
        <v>0</v>
      </c>
      <c r="BZ526" s="47">
        <f t="shared" si="450"/>
        <v>6.3</v>
      </c>
      <c r="CA526" s="47">
        <f t="shared" si="451"/>
        <v>6.4799999999999995</v>
      </c>
      <c r="CB526" s="47">
        <f t="shared" si="490"/>
        <v>13</v>
      </c>
      <c r="CC526" s="47">
        <f t="shared" si="465"/>
        <v>0.11025</v>
      </c>
      <c r="CD526" s="47">
        <f t="shared" si="493"/>
        <v>0</v>
      </c>
      <c r="CE526" s="47">
        <f t="shared" si="493"/>
        <v>0</v>
      </c>
      <c r="CF526" s="47">
        <f t="shared" si="491"/>
        <v>0</v>
      </c>
      <c r="CG526" s="47">
        <f t="shared" si="463"/>
        <v>12.480190174326466</v>
      </c>
      <c r="CH526" s="47">
        <f t="shared" si="492"/>
        <v>12.480190174326466</v>
      </c>
      <c r="CI526" s="47">
        <v>0.99</v>
      </c>
      <c r="CJ526" s="46"/>
      <c r="CK526" s="47">
        <f t="shared" si="444"/>
        <v>1.9790968575555712</v>
      </c>
      <c r="CL526" s="46"/>
      <c r="CM526" s="46">
        <f t="shared" si="445"/>
        <v>0.43979930167901582</v>
      </c>
    </row>
    <row r="527" spans="1:91">
      <c r="A527" s="42">
        <v>1831</v>
      </c>
      <c r="C527" s="34">
        <v>23.3</v>
      </c>
      <c r="D527" s="34">
        <v>34.67</v>
      </c>
      <c r="E527" s="34">
        <v>26</v>
      </c>
      <c r="F527" s="34">
        <v>14.96</v>
      </c>
      <c r="G527" s="34">
        <v>13.08</v>
      </c>
      <c r="H527" s="34">
        <v>8.1</v>
      </c>
      <c r="I527" s="34">
        <v>1.07</v>
      </c>
      <c r="J527" s="34">
        <v>1.02</v>
      </c>
      <c r="K527" s="22"/>
      <c r="L527" s="34">
        <v>0.75</v>
      </c>
      <c r="M527" s="34">
        <v>19.36</v>
      </c>
      <c r="N527" s="34">
        <v>1.1000000000000001</v>
      </c>
      <c r="O527" s="34">
        <v>2.35</v>
      </c>
      <c r="P527" s="22"/>
      <c r="Q527" s="22"/>
      <c r="R527" s="22"/>
      <c r="S527" s="34">
        <v>0.15</v>
      </c>
      <c r="T527" s="22"/>
      <c r="U527" s="34">
        <v>1.39</v>
      </c>
      <c r="V527" s="34">
        <v>0.35699999999999998</v>
      </c>
      <c r="W527" s="22"/>
      <c r="X527" s="22"/>
      <c r="Y527" s="22"/>
      <c r="Z527" s="34">
        <v>2.25</v>
      </c>
      <c r="AA527" s="34">
        <v>0.20300000000000001</v>
      </c>
      <c r="AB527" s="22"/>
      <c r="AC527" s="22"/>
      <c r="AD527" s="22"/>
      <c r="AE527" s="34">
        <v>1.4</v>
      </c>
      <c r="AF527" s="2"/>
      <c r="AG527" s="47">
        <f t="shared" si="495"/>
        <v>1.0485</v>
      </c>
      <c r="AH527" s="47">
        <f t="shared" si="457"/>
        <v>0.67320000000000002</v>
      </c>
      <c r="AI527" s="47">
        <f t="shared" si="458"/>
        <v>0.58860000000000001</v>
      </c>
      <c r="AJ527" s="47">
        <f t="shared" si="459"/>
        <v>0.36449999999999994</v>
      </c>
      <c r="AK527" s="47">
        <f t="shared" si="496"/>
        <v>1.5601500000000001</v>
      </c>
      <c r="AL527" s="47">
        <f t="shared" si="497"/>
        <v>1.17</v>
      </c>
      <c r="AM527" s="46"/>
      <c r="AN527" s="46"/>
      <c r="AO527" s="46"/>
      <c r="AP527" s="47">
        <f t="shared" si="469"/>
        <v>4.8150000000000004</v>
      </c>
      <c r="AQ527" s="47">
        <f t="shared" si="470"/>
        <v>4.59</v>
      </c>
      <c r="AR527" s="47">
        <f t="shared" si="471"/>
        <v>0</v>
      </c>
      <c r="AS527" s="47">
        <f t="shared" si="472"/>
        <v>3.375</v>
      </c>
      <c r="AT527" s="47">
        <f t="shared" si="473"/>
        <v>0.87120000000000009</v>
      </c>
      <c r="AU527" s="47">
        <f t="shared" si="474"/>
        <v>4.95</v>
      </c>
      <c r="AV527" s="47">
        <f t="shared" si="475"/>
        <v>10.575000000000001</v>
      </c>
      <c r="AW527" s="47">
        <f t="shared" si="476"/>
        <v>0</v>
      </c>
      <c r="AX527" s="47">
        <f t="shared" si="477"/>
        <v>0</v>
      </c>
      <c r="AY527" s="47">
        <f t="shared" si="478"/>
        <v>4.4550000000000001</v>
      </c>
      <c r="AZ527" s="47">
        <f t="shared" si="479"/>
        <v>0.67499999999999993</v>
      </c>
      <c r="BA527" s="47">
        <f t="shared" si="480"/>
        <v>0</v>
      </c>
      <c r="BB527" s="47">
        <f t="shared" si="481"/>
        <v>6.2549999999999999</v>
      </c>
      <c r="BC527" s="47">
        <f t="shared" si="482"/>
        <v>1.6065</v>
      </c>
      <c r="BD527" s="47">
        <f t="shared" si="483"/>
        <v>0</v>
      </c>
      <c r="BE527" s="47">
        <f t="shared" si="484"/>
        <v>0</v>
      </c>
      <c r="BF527" s="47">
        <f t="shared" si="485"/>
        <v>0</v>
      </c>
      <c r="BG527" s="47">
        <f t="shared" si="486"/>
        <v>0.10125000000000001</v>
      </c>
      <c r="BH527" s="47">
        <f t="shared" si="487"/>
        <v>0.91350000000000009</v>
      </c>
      <c r="BI527" s="46"/>
      <c r="BJ527" s="47">
        <f t="shared" si="488"/>
        <v>6.3</v>
      </c>
      <c r="BL527" s="47">
        <f t="shared" si="456"/>
        <v>1.5601500000000001</v>
      </c>
      <c r="BM527" s="47">
        <f t="shared" si="460"/>
        <v>0.87120000000000009</v>
      </c>
      <c r="BN527" s="47">
        <f t="shared" si="466"/>
        <v>4.8150000000000004</v>
      </c>
      <c r="BO527" s="47">
        <f t="shared" si="494"/>
        <v>6.2549999999999999</v>
      </c>
      <c r="BP527" s="47">
        <f t="shared" si="446"/>
        <v>4.4550000000000001</v>
      </c>
      <c r="BQ527" s="47">
        <v>0.18</v>
      </c>
      <c r="BR527" s="47">
        <v>0.67500000000000004</v>
      </c>
      <c r="BS527" s="47">
        <v>13</v>
      </c>
      <c r="BT527" s="47">
        <f t="shared" si="498"/>
        <v>3.375</v>
      </c>
      <c r="BU527" s="47">
        <f t="shared" si="464"/>
        <v>10.575000000000001</v>
      </c>
      <c r="BV527" s="47">
        <f t="shared" si="447"/>
        <v>0.91350000000000009</v>
      </c>
      <c r="BW527" s="47">
        <f t="shared" si="499"/>
        <v>1.6065</v>
      </c>
      <c r="BX527" s="47">
        <f t="shared" si="462"/>
        <v>4.95</v>
      </c>
      <c r="BY527" s="47">
        <f t="shared" si="489"/>
        <v>0</v>
      </c>
      <c r="BZ527" s="47">
        <f t="shared" si="450"/>
        <v>6.3</v>
      </c>
      <c r="CA527" s="47">
        <f t="shared" si="451"/>
        <v>6.2549999999999999</v>
      </c>
      <c r="CB527" s="47">
        <f t="shared" si="490"/>
        <v>13</v>
      </c>
      <c r="CC527" s="47">
        <f t="shared" si="465"/>
        <v>0.10125000000000001</v>
      </c>
      <c r="CD527" s="47">
        <f t="shared" si="493"/>
        <v>0</v>
      </c>
      <c r="CE527" s="47">
        <f t="shared" si="493"/>
        <v>0</v>
      </c>
      <c r="CF527" s="47">
        <f t="shared" si="491"/>
        <v>0</v>
      </c>
      <c r="CG527" s="47">
        <f t="shared" si="463"/>
        <v>11.461399139687572</v>
      </c>
      <c r="CH527" s="47">
        <f t="shared" si="492"/>
        <v>11.461399139687572</v>
      </c>
      <c r="CI527" s="47">
        <v>0.99</v>
      </c>
      <c r="CJ527" s="46"/>
      <c r="CK527" s="47">
        <f t="shared" si="444"/>
        <v>2.0185374296438239</v>
      </c>
      <c r="CL527" s="46"/>
      <c r="CM527" s="46">
        <f t="shared" si="445"/>
        <v>0.44856387325418307</v>
      </c>
    </row>
    <row r="528" spans="1:91">
      <c r="A528" s="42">
        <v>1832</v>
      </c>
      <c r="C528" s="34">
        <v>23.42</v>
      </c>
      <c r="D528" s="34">
        <v>34.67</v>
      </c>
      <c r="E528" s="34">
        <v>26</v>
      </c>
      <c r="F528" s="34">
        <v>16.940000000000001</v>
      </c>
      <c r="G528" s="34">
        <v>14.4</v>
      </c>
      <c r="H528" s="34">
        <v>9.4</v>
      </c>
      <c r="I528" s="34">
        <v>1.07</v>
      </c>
      <c r="J528" s="34">
        <v>1.02</v>
      </c>
      <c r="K528" s="22"/>
      <c r="L528" s="34">
        <v>0.75</v>
      </c>
      <c r="M528" s="34">
        <v>22.21</v>
      </c>
      <c r="N528" s="34">
        <v>1.1000000000000001</v>
      </c>
      <c r="O528" s="34">
        <v>2.35</v>
      </c>
      <c r="P528" s="22"/>
      <c r="Q528" s="22"/>
      <c r="R528" s="22"/>
      <c r="S528" s="34">
        <v>0.15</v>
      </c>
      <c r="T528" s="22"/>
      <c r="U528" s="34">
        <v>1.49</v>
      </c>
      <c r="V528" s="34">
        <v>0.33600000000000002</v>
      </c>
      <c r="W528" s="22"/>
      <c r="X528" s="22"/>
      <c r="Y528" s="22"/>
      <c r="Z528" s="34">
        <v>2.16</v>
      </c>
      <c r="AA528" s="34">
        <v>0.20300000000000001</v>
      </c>
      <c r="AB528" s="22"/>
      <c r="AC528" s="22"/>
      <c r="AD528" s="22"/>
      <c r="AE528" s="34">
        <v>1.4</v>
      </c>
      <c r="AF528" s="2"/>
      <c r="AG528" s="47">
        <f t="shared" si="495"/>
        <v>1.0539000000000001</v>
      </c>
      <c r="AH528" s="47">
        <f t="shared" ref="AH528:AH559" si="500">4.5*F528/100</f>
        <v>0.76230000000000009</v>
      </c>
      <c r="AI528" s="47">
        <f t="shared" ref="AI528:AI559" si="501">4.5*G528/100</f>
        <v>0.64800000000000002</v>
      </c>
      <c r="AJ528" s="47">
        <f t="shared" ref="AJ528:AJ559" si="502">4.5*H528/100</f>
        <v>0.42300000000000004</v>
      </c>
      <c r="AK528" s="47">
        <f t="shared" si="496"/>
        <v>1.5601500000000001</v>
      </c>
      <c r="AL528" s="47">
        <f t="shared" si="497"/>
        <v>1.17</v>
      </c>
      <c r="AM528" s="46"/>
      <c r="AN528" s="46"/>
      <c r="AO528" s="46"/>
      <c r="AP528" s="47">
        <f t="shared" si="469"/>
        <v>4.8150000000000004</v>
      </c>
      <c r="AQ528" s="47">
        <f t="shared" si="470"/>
        <v>4.59</v>
      </c>
      <c r="AR528" s="47">
        <f t="shared" si="471"/>
        <v>0</v>
      </c>
      <c r="AS528" s="47">
        <f t="shared" si="472"/>
        <v>3.375</v>
      </c>
      <c r="AT528" s="47">
        <f t="shared" si="473"/>
        <v>0.99945000000000006</v>
      </c>
      <c r="AU528" s="47">
        <f t="shared" si="474"/>
        <v>4.95</v>
      </c>
      <c r="AV528" s="47">
        <f t="shared" si="475"/>
        <v>10.575000000000001</v>
      </c>
      <c r="AW528" s="47">
        <f t="shared" si="476"/>
        <v>0</v>
      </c>
      <c r="AX528" s="47">
        <f t="shared" si="477"/>
        <v>0</v>
      </c>
      <c r="AY528" s="47">
        <f t="shared" si="478"/>
        <v>4.4550000000000001</v>
      </c>
      <c r="AZ528" s="47">
        <f t="shared" si="479"/>
        <v>0.67499999999999993</v>
      </c>
      <c r="BA528" s="47">
        <f t="shared" si="480"/>
        <v>0</v>
      </c>
      <c r="BB528" s="47">
        <f t="shared" si="481"/>
        <v>6.7050000000000001</v>
      </c>
      <c r="BC528" s="47">
        <f t="shared" si="482"/>
        <v>1.512</v>
      </c>
      <c r="BD528" s="47">
        <f t="shared" si="483"/>
        <v>0</v>
      </c>
      <c r="BE528" s="47">
        <f t="shared" si="484"/>
        <v>0</v>
      </c>
      <c r="BF528" s="47">
        <f t="shared" si="485"/>
        <v>0</v>
      </c>
      <c r="BG528" s="47">
        <f t="shared" si="486"/>
        <v>9.7200000000000009E-2</v>
      </c>
      <c r="BH528" s="47">
        <f t="shared" si="487"/>
        <v>0.91350000000000009</v>
      </c>
      <c r="BI528" s="46"/>
      <c r="BJ528" s="47">
        <f t="shared" si="488"/>
        <v>6.3</v>
      </c>
      <c r="BL528" s="47">
        <f t="shared" si="456"/>
        <v>1.5601500000000001</v>
      </c>
      <c r="BM528" s="47">
        <f t="shared" si="460"/>
        <v>0.99945000000000006</v>
      </c>
      <c r="BN528" s="47">
        <f t="shared" si="466"/>
        <v>4.8150000000000004</v>
      </c>
      <c r="BO528" s="47">
        <f t="shared" si="494"/>
        <v>6.7050000000000001</v>
      </c>
      <c r="BP528" s="47">
        <f t="shared" si="446"/>
        <v>4.4550000000000001</v>
      </c>
      <c r="BQ528" s="47">
        <v>0.18</v>
      </c>
      <c r="BR528" s="47">
        <v>0.67500000000000004</v>
      </c>
      <c r="BS528" s="47">
        <v>13</v>
      </c>
      <c r="BT528" s="47">
        <f t="shared" si="498"/>
        <v>3.375</v>
      </c>
      <c r="BU528" s="47">
        <f t="shared" si="464"/>
        <v>10.575000000000001</v>
      </c>
      <c r="BV528" s="47">
        <f t="shared" si="447"/>
        <v>0.91350000000000009</v>
      </c>
      <c r="BW528" s="47">
        <f t="shared" si="499"/>
        <v>1.512</v>
      </c>
      <c r="BX528" s="47">
        <f t="shared" si="462"/>
        <v>4.95</v>
      </c>
      <c r="BY528" s="47">
        <f t="shared" si="489"/>
        <v>0</v>
      </c>
      <c r="BZ528" s="47">
        <f t="shared" si="450"/>
        <v>6.3</v>
      </c>
      <c r="CA528" s="47">
        <f t="shared" si="451"/>
        <v>6.7050000000000001</v>
      </c>
      <c r="CB528" s="47">
        <f t="shared" si="490"/>
        <v>13</v>
      </c>
      <c r="CC528" s="47">
        <f t="shared" si="465"/>
        <v>9.7200000000000009E-2</v>
      </c>
      <c r="CD528" s="47">
        <f t="shared" si="493"/>
        <v>0</v>
      </c>
      <c r="CE528" s="47">
        <f t="shared" si="493"/>
        <v>0</v>
      </c>
      <c r="CF528" s="47">
        <f t="shared" si="491"/>
        <v>0</v>
      </c>
      <c r="CG528" s="47">
        <f t="shared" si="463"/>
        <v>11.002943174100068</v>
      </c>
      <c r="CH528" s="47">
        <f t="shared" si="492"/>
        <v>11.002943174100068</v>
      </c>
      <c r="CI528" s="47">
        <v>0.99</v>
      </c>
      <c r="CJ528" s="46"/>
      <c r="CK528" s="47">
        <f t="shared" si="444"/>
        <v>2.0375462114294196</v>
      </c>
      <c r="CL528" s="46"/>
      <c r="CM528" s="46">
        <f t="shared" si="445"/>
        <v>0.45278804698431546</v>
      </c>
    </row>
    <row r="529" spans="1:91">
      <c r="A529" s="42">
        <v>1833</v>
      </c>
      <c r="C529" s="34">
        <v>16.59</v>
      </c>
      <c r="D529" s="34">
        <v>27.67</v>
      </c>
      <c r="E529" s="34">
        <v>21</v>
      </c>
      <c r="F529" s="34">
        <v>12</v>
      </c>
      <c r="G529" s="34">
        <v>10</v>
      </c>
      <c r="H529" s="34">
        <v>8.57</v>
      </c>
      <c r="I529" s="34">
        <v>1.07</v>
      </c>
      <c r="J529" s="34">
        <v>1.02</v>
      </c>
      <c r="K529" s="22"/>
      <c r="L529" s="34">
        <v>0.8</v>
      </c>
      <c r="M529" s="34">
        <v>17.690000000000001</v>
      </c>
      <c r="N529" s="34">
        <v>1.1000000000000001</v>
      </c>
      <c r="O529" s="34">
        <v>2.35</v>
      </c>
      <c r="P529" s="34">
        <v>2.8</v>
      </c>
      <c r="Q529" s="22"/>
      <c r="R529" s="22"/>
      <c r="S529" s="34">
        <v>0.15</v>
      </c>
      <c r="T529" s="22"/>
      <c r="U529" s="34">
        <v>1.51</v>
      </c>
      <c r="V529" s="34">
        <v>0.373</v>
      </c>
      <c r="W529" s="22"/>
      <c r="X529" s="22"/>
      <c r="Y529" s="22"/>
      <c r="Z529" s="34">
        <v>2.12</v>
      </c>
      <c r="AA529" s="34">
        <v>0.20300000000000001</v>
      </c>
      <c r="AB529" s="22"/>
      <c r="AC529" s="22"/>
      <c r="AD529" s="22"/>
      <c r="AE529" s="34">
        <v>1.4</v>
      </c>
      <c r="AF529" s="2"/>
      <c r="AG529" s="47">
        <f t="shared" si="495"/>
        <v>0.74655000000000005</v>
      </c>
      <c r="AH529" s="47">
        <f t="shared" si="500"/>
        <v>0.54</v>
      </c>
      <c r="AI529" s="47">
        <f t="shared" si="501"/>
        <v>0.45</v>
      </c>
      <c r="AJ529" s="47">
        <f t="shared" si="502"/>
        <v>0.38564999999999999</v>
      </c>
      <c r="AK529" s="47">
        <f t="shared" si="496"/>
        <v>1.2451500000000002</v>
      </c>
      <c r="AL529" s="47">
        <f t="shared" si="497"/>
        <v>0.94499999999999995</v>
      </c>
      <c r="AM529" s="46"/>
      <c r="AN529" s="46"/>
      <c r="AO529" s="46"/>
      <c r="AP529" s="47">
        <f t="shared" si="469"/>
        <v>4.8150000000000004</v>
      </c>
      <c r="AQ529" s="47">
        <f t="shared" si="470"/>
        <v>4.59</v>
      </c>
      <c r="AR529" s="47">
        <f t="shared" si="471"/>
        <v>0</v>
      </c>
      <c r="AS529" s="47">
        <f t="shared" si="472"/>
        <v>3.6</v>
      </c>
      <c r="AT529" s="47">
        <f t="shared" si="473"/>
        <v>0.79605000000000004</v>
      </c>
      <c r="AU529" s="47">
        <f t="shared" si="474"/>
        <v>4.95</v>
      </c>
      <c r="AV529" s="47">
        <f t="shared" si="475"/>
        <v>10.575000000000001</v>
      </c>
      <c r="AW529" s="47">
        <f t="shared" si="476"/>
        <v>13.125</v>
      </c>
      <c r="AX529" s="47">
        <f t="shared" si="477"/>
        <v>0</v>
      </c>
      <c r="AY529" s="47">
        <f t="shared" si="478"/>
        <v>4.4550000000000001</v>
      </c>
      <c r="AZ529" s="47">
        <f t="shared" si="479"/>
        <v>0.67499999999999993</v>
      </c>
      <c r="BA529" s="47">
        <f t="shared" si="480"/>
        <v>0</v>
      </c>
      <c r="BB529" s="47">
        <f t="shared" si="481"/>
        <v>6.7949999999999999</v>
      </c>
      <c r="BC529" s="47">
        <f t="shared" si="482"/>
        <v>1.6785000000000001</v>
      </c>
      <c r="BD529" s="47">
        <f t="shared" si="483"/>
        <v>0</v>
      </c>
      <c r="BE529" s="47">
        <f t="shared" si="484"/>
        <v>0</v>
      </c>
      <c r="BF529" s="47">
        <f t="shared" si="485"/>
        <v>0</v>
      </c>
      <c r="BG529" s="47">
        <f t="shared" si="486"/>
        <v>9.5400000000000013E-2</v>
      </c>
      <c r="BH529" s="47">
        <f t="shared" si="487"/>
        <v>0.91350000000000009</v>
      </c>
      <c r="BI529" s="46"/>
      <c r="BJ529" s="47">
        <f t="shared" si="488"/>
        <v>6.3</v>
      </c>
      <c r="BL529" s="47">
        <f t="shared" si="456"/>
        <v>1.2451500000000002</v>
      </c>
      <c r="BM529" s="47">
        <f t="shared" si="460"/>
        <v>0.79605000000000004</v>
      </c>
      <c r="BN529" s="47">
        <f t="shared" si="466"/>
        <v>4.8150000000000004</v>
      </c>
      <c r="BO529" s="47">
        <f t="shared" si="494"/>
        <v>6.7949999999999999</v>
      </c>
      <c r="BP529" s="47">
        <f t="shared" si="446"/>
        <v>4.4550000000000001</v>
      </c>
      <c r="BQ529" s="47">
        <v>0.18</v>
      </c>
      <c r="BR529" s="47">
        <v>0.67500000000000004</v>
      </c>
      <c r="BS529" s="47">
        <f>AW529</f>
        <v>13.125</v>
      </c>
      <c r="BT529" s="47">
        <f t="shared" si="498"/>
        <v>3.6</v>
      </c>
      <c r="BU529" s="47">
        <f t="shared" si="464"/>
        <v>10.575000000000001</v>
      </c>
      <c r="BV529" s="47">
        <f t="shared" si="447"/>
        <v>0.91350000000000009</v>
      </c>
      <c r="BW529" s="47">
        <f t="shared" si="499"/>
        <v>1.6785000000000001</v>
      </c>
      <c r="BX529" s="47">
        <f t="shared" si="462"/>
        <v>4.95</v>
      </c>
      <c r="BY529" s="47">
        <f t="shared" si="489"/>
        <v>0</v>
      </c>
      <c r="BZ529" s="47">
        <f t="shared" si="450"/>
        <v>6.3</v>
      </c>
      <c r="CA529" s="47">
        <f t="shared" si="451"/>
        <v>6.7949999999999999</v>
      </c>
      <c r="CB529" s="47">
        <f t="shared" si="490"/>
        <v>13.125</v>
      </c>
      <c r="CC529" s="47">
        <f t="shared" si="465"/>
        <v>9.5400000000000013E-2</v>
      </c>
      <c r="CD529" s="47">
        <f t="shared" si="493"/>
        <v>0</v>
      </c>
      <c r="CE529" s="47">
        <f t="shared" si="493"/>
        <v>0</v>
      </c>
      <c r="CF529" s="47">
        <f t="shared" si="491"/>
        <v>0</v>
      </c>
      <c r="CG529" s="47">
        <f t="shared" ref="CG529:CG560" si="503">CH529</f>
        <v>10.799184967172289</v>
      </c>
      <c r="CH529" s="47">
        <f t="shared" si="492"/>
        <v>10.799184967172289</v>
      </c>
      <c r="CI529" s="47">
        <v>0.99</v>
      </c>
      <c r="CJ529" s="46"/>
      <c r="CK529" s="47">
        <f t="shared" si="444"/>
        <v>1.8738952294789144</v>
      </c>
      <c r="CL529" s="46"/>
      <c r="CM529" s="46">
        <f t="shared" si="445"/>
        <v>0.41642116210642544</v>
      </c>
    </row>
    <row r="530" spans="1:91">
      <c r="A530" s="42">
        <v>1834</v>
      </c>
      <c r="C530" s="34">
        <v>14.73</v>
      </c>
      <c r="D530" s="34">
        <v>25</v>
      </c>
      <c r="E530" s="34">
        <v>19</v>
      </c>
      <c r="F530" s="34">
        <v>10.31</v>
      </c>
      <c r="G530" s="34">
        <v>9.24</v>
      </c>
      <c r="H530" s="34">
        <v>7.51</v>
      </c>
      <c r="I530" s="34">
        <v>1.07</v>
      </c>
      <c r="J530" s="34">
        <v>1.02</v>
      </c>
      <c r="K530" s="34">
        <v>0.15</v>
      </c>
      <c r="L530" s="34">
        <v>0.8</v>
      </c>
      <c r="M530" s="34">
        <v>15.12</v>
      </c>
      <c r="N530" s="34">
        <v>1.1000000000000001</v>
      </c>
      <c r="O530" s="34">
        <v>2.35</v>
      </c>
      <c r="P530" s="22"/>
      <c r="Q530" s="22"/>
      <c r="R530" s="22"/>
      <c r="S530" s="34">
        <v>0.15</v>
      </c>
      <c r="T530" s="22"/>
      <c r="U530" s="34">
        <v>1.47</v>
      </c>
      <c r="V530" s="34">
        <v>0.315</v>
      </c>
      <c r="W530" s="22"/>
      <c r="X530" s="22"/>
      <c r="Y530" s="22"/>
      <c r="Z530" s="34">
        <v>2.2200000000000002</v>
      </c>
      <c r="AA530" s="34">
        <v>0.20300000000000001</v>
      </c>
      <c r="AB530" s="22"/>
      <c r="AC530" s="22"/>
      <c r="AD530" s="22"/>
      <c r="AE530" s="34">
        <v>1.4</v>
      </c>
      <c r="AF530" s="2"/>
      <c r="AG530" s="47">
        <f t="shared" si="495"/>
        <v>0.66284999999999994</v>
      </c>
      <c r="AH530" s="47">
        <f t="shared" si="500"/>
        <v>0.46395000000000003</v>
      </c>
      <c r="AI530" s="47">
        <f t="shared" si="501"/>
        <v>0.4158</v>
      </c>
      <c r="AJ530" s="47">
        <f t="shared" si="502"/>
        <v>0.33795000000000003</v>
      </c>
      <c r="AK530" s="47">
        <f t="shared" si="496"/>
        <v>1.125</v>
      </c>
      <c r="AL530" s="47">
        <f t="shared" si="497"/>
        <v>0.85499999999999998</v>
      </c>
      <c r="AM530" s="46"/>
      <c r="AN530" s="46"/>
      <c r="AO530" s="46"/>
      <c r="AP530" s="47">
        <f t="shared" si="469"/>
        <v>4.8150000000000004</v>
      </c>
      <c r="AQ530" s="47">
        <f t="shared" si="470"/>
        <v>4.59</v>
      </c>
      <c r="AR530" s="47">
        <f t="shared" si="471"/>
        <v>0.67499999999999993</v>
      </c>
      <c r="AS530" s="47">
        <f t="shared" si="472"/>
        <v>3.6</v>
      </c>
      <c r="AT530" s="47">
        <f t="shared" si="473"/>
        <v>0.68039999999999989</v>
      </c>
      <c r="AU530" s="47">
        <f t="shared" si="474"/>
        <v>4.95</v>
      </c>
      <c r="AV530" s="47">
        <f t="shared" si="475"/>
        <v>10.575000000000001</v>
      </c>
      <c r="AW530" s="47">
        <f t="shared" si="476"/>
        <v>0</v>
      </c>
      <c r="AX530" s="47">
        <f t="shared" si="477"/>
        <v>0</v>
      </c>
      <c r="AY530" s="47">
        <f t="shared" si="478"/>
        <v>4.4550000000000001</v>
      </c>
      <c r="AZ530" s="47">
        <f t="shared" si="479"/>
        <v>0.67499999999999993</v>
      </c>
      <c r="BA530" s="47">
        <f t="shared" si="480"/>
        <v>0</v>
      </c>
      <c r="BB530" s="47">
        <f t="shared" si="481"/>
        <v>6.6150000000000002</v>
      </c>
      <c r="BC530" s="47">
        <f t="shared" si="482"/>
        <v>1.4175</v>
      </c>
      <c r="BD530" s="47">
        <f t="shared" si="483"/>
        <v>0</v>
      </c>
      <c r="BE530" s="47">
        <f t="shared" si="484"/>
        <v>0</v>
      </c>
      <c r="BF530" s="47">
        <f t="shared" si="485"/>
        <v>0</v>
      </c>
      <c r="BG530" s="47">
        <f t="shared" si="486"/>
        <v>9.9900000000000003E-2</v>
      </c>
      <c r="BH530" s="47">
        <f t="shared" si="487"/>
        <v>0.91350000000000009</v>
      </c>
      <c r="BI530" s="46"/>
      <c r="BJ530" s="47">
        <f t="shared" si="488"/>
        <v>6.3</v>
      </c>
      <c r="BL530" s="47">
        <f t="shared" si="456"/>
        <v>1.125</v>
      </c>
      <c r="BM530" s="47">
        <f t="shared" si="460"/>
        <v>0.68039999999999989</v>
      </c>
      <c r="BN530" s="47">
        <f t="shared" si="466"/>
        <v>4.8150000000000004</v>
      </c>
      <c r="BO530" s="47">
        <f t="shared" si="494"/>
        <v>6.6150000000000002</v>
      </c>
      <c r="BP530" s="47">
        <f t="shared" si="446"/>
        <v>4.4550000000000001</v>
      </c>
      <c r="BQ530" s="47">
        <v>0.18</v>
      </c>
      <c r="BR530" s="47">
        <f>AR530</f>
        <v>0.67499999999999993</v>
      </c>
      <c r="BS530" s="47">
        <v>13.125</v>
      </c>
      <c r="BT530" s="47">
        <f t="shared" si="498"/>
        <v>3.6</v>
      </c>
      <c r="BU530" s="47">
        <f t="shared" si="464"/>
        <v>10.575000000000001</v>
      </c>
      <c r="BV530" s="47">
        <f t="shared" si="447"/>
        <v>0.91350000000000009</v>
      </c>
      <c r="BW530" s="47">
        <f t="shared" si="499"/>
        <v>1.4175</v>
      </c>
      <c r="BX530" s="47">
        <f t="shared" si="462"/>
        <v>4.95</v>
      </c>
      <c r="BY530" s="47">
        <f t="shared" si="489"/>
        <v>0</v>
      </c>
      <c r="BZ530" s="47">
        <f t="shared" si="450"/>
        <v>6.3</v>
      </c>
      <c r="CA530" s="47">
        <f t="shared" si="451"/>
        <v>6.6150000000000002</v>
      </c>
      <c r="CB530" s="47">
        <f t="shared" si="490"/>
        <v>13.125</v>
      </c>
      <c r="CC530" s="47">
        <f t="shared" si="465"/>
        <v>9.9900000000000003E-2</v>
      </c>
      <c r="CD530" s="47">
        <f t="shared" si="493"/>
        <v>0</v>
      </c>
      <c r="CE530" s="47">
        <f t="shared" si="493"/>
        <v>0</v>
      </c>
      <c r="CF530" s="47">
        <f t="shared" si="491"/>
        <v>0</v>
      </c>
      <c r="CG530" s="47">
        <f t="shared" si="503"/>
        <v>11.308580484491738</v>
      </c>
      <c r="CH530" s="47">
        <f t="shared" si="492"/>
        <v>11.308580484491738</v>
      </c>
      <c r="CI530" s="47">
        <v>0.99</v>
      </c>
      <c r="CJ530" s="46"/>
      <c r="CK530" s="47">
        <f t="shared" ref="CK530:CK568" si="504">(182*$BL530+$BM$4*$BM530+$BN$4*$BN530+$BO$4*$BO530+$BP$4*$BP530+$BQ$4*$BQ530+$BV$4*$BV530+$BX$4*$BX530+$BZ$4*$BZ530+$CA$4*$CA530+$CB$4*$CB530+5*$CG530)/$CI$582</f>
        <v>1.8094502988582795</v>
      </c>
      <c r="CL530" s="46"/>
      <c r="CM530" s="46">
        <f t="shared" si="445"/>
        <v>0.40210006641295098</v>
      </c>
    </row>
    <row r="531" spans="1:91">
      <c r="A531" s="42">
        <v>1835</v>
      </c>
      <c r="C531" s="34">
        <v>15.03</v>
      </c>
      <c r="D531" s="34">
        <v>26.5</v>
      </c>
      <c r="E531" s="34">
        <v>20</v>
      </c>
      <c r="F531" s="34">
        <v>10.45</v>
      </c>
      <c r="G531" s="34">
        <v>9.3699999999999992</v>
      </c>
      <c r="H531" s="34">
        <v>7.29</v>
      </c>
      <c r="I531" s="34">
        <v>1.07</v>
      </c>
      <c r="J531" s="34">
        <v>1.02</v>
      </c>
      <c r="K531" s="22"/>
      <c r="L531" s="34">
        <v>0.8</v>
      </c>
      <c r="M531" s="34">
        <v>15.86</v>
      </c>
      <c r="N531" s="34">
        <v>1.1000000000000001</v>
      </c>
      <c r="O531" s="34">
        <v>2.35</v>
      </c>
      <c r="P531" s="22"/>
      <c r="Q531" s="22"/>
      <c r="R531" s="22"/>
      <c r="S531" s="34">
        <v>0.15</v>
      </c>
      <c r="T531" s="22"/>
      <c r="U531" s="34">
        <v>1.53</v>
      </c>
      <c r="V531" s="34">
        <v>0.23100000000000001</v>
      </c>
      <c r="W531" s="22"/>
      <c r="X531" s="22"/>
      <c r="Y531" s="22"/>
      <c r="Z531" s="34">
        <v>2.11</v>
      </c>
      <c r="AA531" s="34">
        <v>0.20300000000000001</v>
      </c>
      <c r="AB531" s="22"/>
      <c r="AC531" s="22"/>
      <c r="AD531" s="22"/>
      <c r="AE531" s="34">
        <v>1.4</v>
      </c>
      <c r="AF531" s="2"/>
      <c r="AG531" s="47">
        <f t="shared" si="495"/>
        <v>0.6763499999999999</v>
      </c>
      <c r="AH531" s="47">
        <f t="shared" si="500"/>
        <v>0.47025</v>
      </c>
      <c r="AI531" s="47">
        <f t="shared" si="501"/>
        <v>0.42164999999999997</v>
      </c>
      <c r="AJ531" s="47">
        <f t="shared" si="502"/>
        <v>0.32805000000000001</v>
      </c>
      <c r="AK531" s="47">
        <f t="shared" si="496"/>
        <v>1.1924999999999999</v>
      </c>
      <c r="AL531" s="47">
        <f t="shared" si="497"/>
        <v>0.9</v>
      </c>
      <c r="AM531" s="46"/>
      <c r="AN531" s="46"/>
      <c r="AO531" s="46"/>
      <c r="AP531" s="47">
        <f t="shared" si="469"/>
        <v>4.8150000000000004</v>
      </c>
      <c r="AQ531" s="47">
        <f t="shared" si="470"/>
        <v>4.59</v>
      </c>
      <c r="AR531" s="47">
        <f t="shared" si="471"/>
        <v>0</v>
      </c>
      <c r="AS531" s="47">
        <f t="shared" si="472"/>
        <v>3.6</v>
      </c>
      <c r="AT531" s="47">
        <f t="shared" si="473"/>
        <v>0.7137</v>
      </c>
      <c r="AU531" s="47">
        <f t="shared" si="474"/>
        <v>4.95</v>
      </c>
      <c r="AV531" s="47">
        <f t="shared" si="475"/>
        <v>10.575000000000001</v>
      </c>
      <c r="AW531" s="47">
        <f t="shared" si="476"/>
        <v>0</v>
      </c>
      <c r="AX531" s="47">
        <f t="shared" si="477"/>
        <v>0</v>
      </c>
      <c r="AY531" s="47">
        <f t="shared" si="478"/>
        <v>4.4550000000000001</v>
      </c>
      <c r="AZ531" s="47">
        <f t="shared" si="479"/>
        <v>0.67499999999999993</v>
      </c>
      <c r="BA531" s="47">
        <f t="shared" si="480"/>
        <v>0</v>
      </c>
      <c r="BB531" s="47">
        <f t="shared" si="481"/>
        <v>6.8849999999999998</v>
      </c>
      <c r="BC531" s="47">
        <f t="shared" si="482"/>
        <v>1.0395000000000001</v>
      </c>
      <c r="BD531" s="47">
        <f t="shared" si="483"/>
        <v>0</v>
      </c>
      <c r="BE531" s="47">
        <f t="shared" si="484"/>
        <v>0</v>
      </c>
      <c r="BF531" s="47">
        <f t="shared" si="485"/>
        <v>0</v>
      </c>
      <c r="BG531" s="47">
        <f t="shared" si="486"/>
        <v>9.4949999999999993E-2</v>
      </c>
      <c r="BH531" s="47">
        <f t="shared" si="487"/>
        <v>0.91350000000000009</v>
      </c>
      <c r="BI531" s="46"/>
      <c r="BJ531" s="47">
        <f t="shared" si="488"/>
        <v>6.3</v>
      </c>
      <c r="BL531" s="47">
        <f t="shared" si="456"/>
        <v>1.1924999999999999</v>
      </c>
      <c r="BM531" s="47">
        <f t="shared" si="460"/>
        <v>0.7137</v>
      </c>
      <c r="BN531" s="47">
        <f t="shared" si="466"/>
        <v>4.8150000000000004</v>
      </c>
      <c r="BO531" s="47">
        <f t="shared" si="494"/>
        <v>6.8849999999999998</v>
      </c>
      <c r="BP531" s="47">
        <f t="shared" si="446"/>
        <v>4.4550000000000001</v>
      </c>
      <c r="BQ531" s="47">
        <v>0.18</v>
      </c>
      <c r="BR531" s="47">
        <v>0.67500000000000004</v>
      </c>
      <c r="BS531" s="47">
        <v>13.125</v>
      </c>
      <c r="BT531" s="47">
        <f t="shared" si="498"/>
        <v>3.6</v>
      </c>
      <c r="BU531" s="47">
        <f t="shared" si="464"/>
        <v>10.575000000000001</v>
      </c>
      <c r="BV531" s="47">
        <f t="shared" si="447"/>
        <v>0.91350000000000009</v>
      </c>
      <c r="BW531" s="47">
        <f t="shared" si="499"/>
        <v>1.0395000000000001</v>
      </c>
      <c r="BX531" s="47">
        <f t="shared" si="462"/>
        <v>4.95</v>
      </c>
      <c r="BY531" s="47">
        <f t="shared" si="489"/>
        <v>0</v>
      </c>
      <c r="BZ531" s="47">
        <f t="shared" si="450"/>
        <v>6.3</v>
      </c>
      <c r="CA531" s="47">
        <f t="shared" si="451"/>
        <v>6.8849999999999998</v>
      </c>
      <c r="CB531" s="47">
        <f t="shared" si="490"/>
        <v>13.125</v>
      </c>
      <c r="CC531" s="47">
        <f t="shared" si="465"/>
        <v>9.4949999999999993E-2</v>
      </c>
      <c r="CD531" s="47">
        <f t="shared" si="493"/>
        <v>0</v>
      </c>
      <c r="CE531" s="47">
        <f t="shared" si="493"/>
        <v>0</v>
      </c>
      <c r="CF531" s="47">
        <f t="shared" si="491"/>
        <v>0</v>
      </c>
      <c r="CG531" s="47">
        <f t="shared" si="503"/>
        <v>10.748245415440344</v>
      </c>
      <c r="CH531" s="47">
        <f t="shared" si="492"/>
        <v>10.748245415440344</v>
      </c>
      <c r="CI531" s="47">
        <v>0.99</v>
      </c>
      <c r="CJ531" s="46"/>
      <c r="CK531" s="47">
        <f t="shared" si="504"/>
        <v>1.8415567441764933</v>
      </c>
      <c r="CL531" s="46"/>
      <c r="CM531" s="46">
        <f t="shared" ref="CM531:CM571" si="505">CK531/4.5</f>
        <v>0.40923483203922073</v>
      </c>
    </row>
    <row r="532" spans="1:91">
      <c r="A532" s="42">
        <v>1836</v>
      </c>
      <c r="C532" s="34">
        <v>14.58</v>
      </c>
      <c r="D532" s="34">
        <v>25.25</v>
      </c>
      <c r="E532" s="34">
        <v>19</v>
      </c>
      <c r="F532" s="34">
        <v>9.61</v>
      </c>
      <c r="G532" s="34">
        <v>8.41</v>
      </c>
      <c r="H532" s="34">
        <v>7.75</v>
      </c>
      <c r="I532" s="34">
        <v>1.07</v>
      </c>
      <c r="J532" s="34">
        <v>1.02</v>
      </c>
      <c r="K532" s="34">
        <v>0.15</v>
      </c>
      <c r="L532" s="34">
        <v>0.8</v>
      </c>
      <c r="M532" s="34">
        <v>14.83</v>
      </c>
      <c r="N532" s="34">
        <v>1.1000000000000001</v>
      </c>
      <c r="O532" s="34">
        <v>2.35</v>
      </c>
      <c r="P532" s="22"/>
      <c r="Q532" s="22"/>
      <c r="R532" s="22"/>
      <c r="S532" s="34">
        <v>0.15</v>
      </c>
      <c r="T532" s="22"/>
      <c r="U532" s="34">
        <v>1.61</v>
      </c>
      <c r="V532" s="34">
        <v>0.24149999999999999</v>
      </c>
      <c r="W532" s="22"/>
      <c r="X532" s="22"/>
      <c r="Y532" s="22"/>
      <c r="Z532" s="34">
        <v>2.38</v>
      </c>
      <c r="AA532" s="34">
        <v>0.20300000000000001</v>
      </c>
      <c r="AB532" s="22"/>
      <c r="AC532" s="22"/>
      <c r="AD532" s="22"/>
      <c r="AE532" s="34">
        <v>1.4</v>
      </c>
      <c r="AF532" s="2"/>
      <c r="AG532" s="47">
        <f t="shared" si="495"/>
        <v>0.65610000000000002</v>
      </c>
      <c r="AH532" s="47">
        <f t="shared" si="500"/>
        <v>0.43245</v>
      </c>
      <c r="AI532" s="47">
        <f t="shared" si="501"/>
        <v>0.37845000000000001</v>
      </c>
      <c r="AJ532" s="47">
        <f t="shared" si="502"/>
        <v>0.34875</v>
      </c>
      <c r="AK532" s="47">
        <f t="shared" si="496"/>
        <v>1.13625</v>
      </c>
      <c r="AL532" s="47">
        <f t="shared" si="497"/>
        <v>0.85499999999999998</v>
      </c>
      <c r="AM532" s="46"/>
      <c r="AN532" s="46"/>
      <c r="AO532" s="46"/>
      <c r="AP532" s="47">
        <f t="shared" si="469"/>
        <v>4.8150000000000004</v>
      </c>
      <c r="AQ532" s="47">
        <f t="shared" si="470"/>
        <v>4.59</v>
      </c>
      <c r="AR532" s="47">
        <f t="shared" si="471"/>
        <v>0.67499999999999993</v>
      </c>
      <c r="AS532" s="47">
        <f t="shared" si="472"/>
        <v>3.6</v>
      </c>
      <c r="AT532" s="47">
        <f t="shared" si="473"/>
        <v>0.66735</v>
      </c>
      <c r="AU532" s="47">
        <f t="shared" si="474"/>
        <v>4.95</v>
      </c>
      <c r="AV532" s="47">
        <f t="shared" si="475"/>
        <v>10.575000000000001</v>
      </c>
      <c r="AW532" s="47">
        <f t="shared" si="476"/>
        <v>0</v>
      </c>
      <c r="AX532" s="47">
        <f t="shared" si="477"/>
        <v>0</v>
      </c>
      <c r="AY532" s="47">
        <f t="shared" si="478"/>
        <v>4.4550000000000001</v>
      </c>
      <c r="AZ532" s="47">
        <f t="shared" si="479"/>
        <v>0.67499999999999993</v>
      </c>
      <c r="BA532" s="47">
        <f t="shared" si="480"/>
        <v>0</v>
      </c>
      <c r="BB532" s="47">
        <f t="shared" si="481"/>
        <v>7.2450000000000001</v>
      </c>
      <c r="BC532" s="47">
        <f t="shared" si="482"/>
        <v>1.0867499999999999</v>
      </c>
      <c r="BD532" s="47">
        <f t="shared" si="483"/>
        <v>0</v>
      </c>
      <c r="BE532" s="47">
        <f t="shared" si="484"/>
        <v>0</v>
      </c>
      <c r="BF532" s="47">
        <f t="shared" si="485"/>
        <v>0</v>
      </c>
      <c r="BG532" s="47">
        <f t="shared" si="486"/>
        <v>0.10709999999999999</v>
      </c>
      <c r="BH532" s="47">
        <f t="shared" si="487"/>
        <v>0.91350000000000009</v>
      </c>
      <c r="BI532" s="46"/>
      <c r="BJ532" s="47">
        <f t="shared" si="488"/>
        <v>6.3</v>
      </c>
      <c r="BL532" s="47">
        <f t="shared" si="456"/>
        <v>1.13625</v>
      </c>
      <c r="BM532" s="47">
        <f t="shared" si="460"/>
        <v>0.66735</v>
      </c>
      <c r="BN532" s="47">
        <f t="shared" si="466"/>
        <v>4.8150000000000004</v>
      </c>
      <c r="BO532" s="47">
        <f t="shared" si="494"/>
        <v>7.2450000000000001</v>
      </c>
      <c r="BP532" s="47">
        <f t="shared" si="446"/>
        <v>4.4550000000000001</v>
      </c>
      <c r="BQ532" s="47">
        <v>0.18</v>
      </c>
      <c r="BR532" s="47">
        <f>AR532</f>
        <v>0.67499999999999993</v>
      </c>
      <c r="BS532" s="47">
        <v>13.125</v>
      </c>
      <c r="BT532" s="47">
        <f t="shared" si="498"/>
        <v>3.6</v>
      </c>
      <c r="BU532" s="47">
        <f t="shared" si="464"/>
        <v>10.575000000000001</v>
      </c>
      <c r="BV532" s="47">
        <f t="shared" si="447"/>
        <v>0.91350000000000009</v>
      </c>
      <c r="BW532" s="47">
        <f t="shared" si="499"/>
        <v>1.0867499999999999</v>
      </c>
      <c r="BX532" s="47">
        <f t="shared" si="462"/>
        <v>4.95</v>
      </c>
      <c r="BY532" s="47">
        <f t="shared" si="489"/>
        <v>0</v>
      </c>
      <c r="BZ532" s="47">
        <f t="shared" si="450"/>
        <v>6.3</v>
      </c>
      <c r="CA532" s="47">
        <f t="shared" si="451"/>
        <v>7.2450000000000001</v>
      </c>
      <c r="CB532" s="47">
        <f t="shared" si="490"/>
        <v>13.125</v>
      </c>
      <c r="CC532" s="47">
        <f t="shared" si="465"/>
        <v>0.10709999999999999</v>
      </c>
      <c r="CD532" s="47">
        <f t="shared" si="493"/>
        <v>0</v>
      </c>
      <c r="CE532" s="47">
        <f t="shared" si="493"/>
        <v>0</v>
      </c>
      <c r="CF532" s="47">
        <f t="shared" si="491"/>
        <v>0</v>
      </c>
      <c r="CG532" s="47">
        <f t="shared" si="503"/>
        <v>12.123613312202851</v>
      </c>
      <c r="CH532" s="47">
        <f t="shared" si="492"/>
        <v>12.123613312202851</v>
      </c>
      <c r="CI532" s="47">
        <v>0.99</v>
      </c>
      <c r="CJ532" s="46"/>
      <c r="CK532" s="47">
        <f t="shared" si="504"/>
        <v>1.8344155793088881</v>
      </c>
      <c r="CL532" s="46"/>
      <c r="CM532" s="46">
        <f t="shared" si="505"/>
        <v>0.40764790651308624</v>
      </c>
    </row>
    <row r="533" spans="1:91">
      <c r="A533" s="42">
        <v>1837</v>
      </c>
      <c r="C533" s="34">
        <v>17.07</v>
      </c>
      <c r="D533" s="34">
        <v>28</v>
      </c>
      <c r="E533" s="34">
        <v>21</v>
      </c>
      <c r="F533" s="34">
        <v>10.62</v>
      </c>
      <c r="G533" s="34">
        <v>10.119999999999999</v>
      </c>
      <c r="H533" s="34">
        <v>7.83</v>
      </c>
      <c r="I533" s="34">
        <v>1.07</v>
      </c>
      <c r="J533" s="34">
        <v>1.02</v>
      </c>
      <c r="K533" s="22"/>
      <c r="L533" s="34">
        <v>0.8</v>
      </c>
      <c r="M533" s="34">
        <v>16.8</v>
      </c>
      <c r="N533" s="34">
        <v>1.1000000000000001</v>
      </c>
      <c r="O533" s="34">
        <v>2.35</v>
      </c>
      <c r="P533" s="22"/>
      <c r="Q533" s="22"/>
      <c r="R533" s="22"/>
      <c r="S533" s="34">
        <v>0.15</v>
      </c>
      <c r="T533" s="22"/>
      <c r="U533" s="34">
        <v>1.58</v>
      </c>
      <c r="V533" s="34">
        <v>0.21</v>
      </c>
      <c r="W533" s="22"/>
      <c r="X533" s="22"/>
      <c r="Y533" s="22"/>
      <c r="Z533" s="34">
        <v>2.4700000000000002</v>
      </c>
      <c r="AA533" s="34">
        <v>0.20300000000000001</v>
      </c>
      <c r="AB533" s="22"/>
      <c r="AC533" s="22"/>
      <c r="AD533" s="22"/>
      <c r="AE533" s="34">
        <v>1.4</v>
      </c>
      <c r="AF533" s="2"/>
      <c r="AG533" s="47">
        <f t="shared" si="495"/>
        <v>0.76815</v>
      </c>
      <c r="AH533" s="47">
        <f t="shared" si="500"/>
        <v>0.47789999999999999</v>
      </c>
      <c r="AI533" s="47">
        <f t="shared" si="501"/>
        <v>0.45539999999999997</v>
      </c>
      <c r="AJ533" s="47">
        <f t="shared" si="502"/>
        <v>0.35235</v>
      </c>
      <c r="AK533" s="47">
        <f t="shared" si="496"/>
        <v>1.26</v>
      </c>
      <c r="AL533" s="47">
        <f t="shared" si="497"/>
        <v>0.94499999999999995</v>
      </c>
      <c r="AM533" s="46"/>
      <c r="AN533" s="46"/>
      <c r="AO533" s="46"/>
      <c r="AP533" s="47">
        <f t="shared" si="469"/>
        <v>4.8150000000000004</v>
      </c>
      <c r="AQ533" s="47">
        <f t="shared" si="470"/>
        <v>4.59</v>
      </c>
      <c r="AR533" s="47">
        <f t="shared" si="471"/>
        <v>0</v>
      </c>
      <c r="AS533" s="47">
        <f t="shared" si="472"/>
        <v>3.6</v>
      </c>
      <c r="AT533" s="47">
        <f t="shared" si="473"/>
        <v>0.75600000000000012</v>
      </c>
      <c r="AU533" s="47">
        <f t="shared" si="474"/>
        <v>4.95</v>
      </c>
      <c r="AV533" s="47">
        <f t="shared" si="475"/>
        <v>10.575000000000001</v>
      </c>
      <c r="AW533" s="47">
        <f t="shared" si="476"/>
        <v>0</v>
      </c>
      <c r="AX533" s="47">
        <f t="shared" si="477"/>
        <v>0</v>
      </c>
      <c r="AY533" s="47">
        <f t="shared" si="478"/>
        <v>4.4550000000000001</v>
      </c>
      <c r="AZ533" s="47">
        <f t="shared" si="479"/>
        <v>0.67499999999999993</v>
      </c>
      <c r="BA533" s="47">
        <f t="shared" si="480"/>
        <v>0</v>
      </c>
      <c r="BB533" s="47">
        <f t="shared" si="481"/>
        <v>7.11</v>
      </c>
      <c r="BC533" s="47">
        <f t="shared" si="482"/>
        <v>0.94499999999999995</v>
      </c>
      <c r="BD533" s="47">
        <f t="shared" si="483"/>
        <v>0</v>
      </c>
      <c r="BE533" s="47">
        <f t="shared" si="484"/>
        <v>0</v>
      </c>
      <c r="BF533" s="47">
        <f t="shared" si="485"/>
        <v>0</v>
      </c>
      <c r="BG533" s="47">
        <f t="shared" si="486"/>
        <v>0.11115</v>
      </c>
      <c r="BH533" s="47">
        <f t="shared" si="487"/>
        <v>0.91350000000000009</v>
      </c>
      <c r="BI533" s="46"/>
      <c r="BJ533" s="47">
        <f t="shared" si="488"/>
        <v>6.3</v>
      </c>
      <c r="BL533" s="47">
        <f t="shared" si="456"/>
        <v>1.26</v>
      </c>
      <c r="BM533" s="47">
        <f t="shared" si="460"/>
        <v>0.75600000000000012</v>
      </c>
      <c r="BN533" s="47">
        <f t="shared" si="466"/>
        <v>4.8150000000000004</v>
      </c>
      <c r="BO533" s="47">
        <f t="shared" si="494"/>
        <v>7.11</v>
      </c>
      <c r="BP533" s="47">
        <f t="shared" si="446"/>
        <v>4.4550000000000001</v>
      </c>
      <c r="BQ533" s="47">
        <v>0.18</v>
      </c>
      <c r="BR533" s="47">
        <v>0.67500000000000004</v>
      </c>
      <c r="BS533" s="47">
        <v>13.125</v>
      </c>
      <c r="BT533" s="47">
        <f t="shared" si="498"/>
        <v>3.6</v>
      </c>
      <c r="BU533" s="47">
        <f t="shared" si="464"/>
        <v>10.575000000000001</v>
      </c>
      <c r="BV533" s="47">
        <f t="shared" si="447"/>
        <v>0.91350000000000009</v>
      </c>
      <c r="BW533" s="47">
        <f t="shared" si="499"/>
        <v>0.94499999999999995</v>
      </c>
      <c r="BX533" s="47">
        <f t="shared" si="462"/>
        <v>4.95</v>
      </c>
      <c r="BY533" s="47">
        <f t="shared" si="489"/>
        <v>0</v>
      </c>
      <c r="BZ533" s="47">
        <f t="shared" si="450"/>
        <v>6.3</v>
      </c>
      <c r="CA533" s="47">
        <f t="shared" si="451"/>
        <v>7.11</v>
      </c>
      <c r="CB533" s="47">
        <f t="shared" si="490"/>
        <v>13.125</v>
      </c>
      <c r="CC533" s="47">
        <f t="shared" si="465"/>
        <v>0.11115</v>
      </c>
      <c r="CD533" s="47">
        <f t="shared" si="493"/>
        <v>0</v>
      </c>
      <c r="CE533" s="47">
        <f t="shared" si="493"/>
        <v>0</v>
      </c>
      <c r="CF533" s="47">
        <f t="shared" si="491"/>
        <v>0</v>
      </c>
      <c r="CG533" s="47">
        <f t="shared" si="503"/>
        <v>12.582069277790357</v>
      </c>
      <c r="CH533" s="47">
        <f t="shared" si="492"/>
        <v>12.582069277790357</v>
      </c>
      <c r="CI533" s="47">
        <v>0.99</v>
      </c>
      <c r="CJ533" s="46"/>
      <c r="CK533" s="47">
        <f t="shared" si="504"/>
        <v>1.9027975122411993</v>
      </c>
      <c r="CL533" s="46"/>
      <c r="CM533" s="46">
        <f t="shared" si="505"/>
        <v>0.42284389160915542</v>
      </c>
    </row>
    <row r="534" spans="1:91">
      <c r="A534" s="42">
        <v>1838</v>
      </c>
      <c r="C534" s="34">
        <v>20.6</v>
      </c>
      <c r="D534" s="34">
        <v>29</v>
      </c>
      <c r="E534" s="34">
        <v>22</v>
      </c>
      <c r="F534" s="34">
        <v>13.95</v>
      </c>
      <c r="G534" s="34">
        <v>11.58</v>
      </c>
      <c r="H534" s="34">
        <v>8.34</v>
      </c>
      <c r="I534" s="34">
        <v>1.07</v>
      </c>
      <c r="J534" s="34">
        <v>1.02</v>
      </c>
      <c r="K534" s="22"/>
      <c r="L534" s="34">
        <v>0.8</v>
      </c>
      <c r="M534" s="34">
        <v>19.670000000000002</v>
      </c>
      <c r="N534" s="34">
        <v>1.1000000000000001</v>
      </c>
      <c r="O534" s="34">
        <v>2.35</v>
      </c>
      <c r="P534" s="22"/>
      <c r="Q534" s="22"/>
      <c r="R534" s="22"/>
      <c r="S534" s="34">
        <v>0.15</v>
      </c>
      <c r="T534" s="34">
        <v>4.16</v>
      </c>
      <c r="U534" s="34">
        <v>1.54</v>
      </c>
      <c r="V534" s="34">
        <v>0.252</v>
      </c>
      <c r="W534" s="22"/>
      <c r="X534" s="22"/>
      <c r="Y534" s="22"/>
      <c r="Z534" s="34">
        <v>2.5499999999999998</v>
      </c>
      <c r="AA534" s="34">
        <v>0.20300000000000001</v>
      </c>
      <c r="AB534" s="22"/>
      <c r="AC534" s="22"/>
      <c r="AD534" s="22"/>
      <c r="AE534" s="34">
        <v>1.4</v>
      </c>
      <c r="AF534" s="2"/>
      <c r="AG534" s="47">
        <f t="shared" si="495"/>
        <v>0.92700000000000005</v>
      </c>
      <c r="AH534" s="47">
        <f t="shared" si="500"/>
        <v>0.62775000000000003</v>
      </c>
      <c r="AI534" s="47">
        <f t="shared" si="501"/>
        <v>0.52110000000000001</v>
      </c>
      <c r="AJ534" s="47">
        <f t="shared" si="502"/>
        <v>0.37530000000000002</v>
      </c>
      <c r="AK534" s="47">
        <f t="shared" si="496"/>
        <v>1.3049999999999999</v>
      </c>
      <c r="AL534" s="47">
        <f t="shared" si="497"/>
        <v>0.99</v>
      </c>
      <c r="AM534" s="46"/>
      <c r="AN534" s="46"/>
      <c r="AO534" s="46"/>
      <c r="AP534" s="47">
        <f t="shared" si="469"/>
        <v>4.8150000000000004</v>
      </c>
      <c r="AQ534" s="47">
        <f t="shared" si="470"/>
        <v>4.59</v>
      </c>
      <c r="AR534" s="47">
        <f t="shared" si="471"/>
        <v>0</v>
      </c>
      <c r="AS534" s="47">
        <f t="shared" si="472"/>
        <v>3.6</v>
      </c>
      <c r="AT534" s="47">
        <f t="shared" si="473"/>
        <v>0.8851500000000001</v>
      </c>
      <c r="AU534" s="47">
        <f t="shared" si="474"/>
        <v>4.95</v>
      </c>
      <c r="AV534" s="47">
        <f t="shared" si="475"/>
        <v>10.575000000000001</v>
      </c>
      <c r="AW534" s="47">
        <f t="shared" si="476"/>
        <v>0</v>
      </c>
      <c r="AX534" s="47">
        <f t="shared" si="477"/>
        <v>0</v>
      </c>
      <c r="AY534" s="47">
        <f t="shared" si="478"/>
        <v>4.4550000000000001</v>
      </c>
      <c r="AZ534" s="47">
        <f t="shared" si="479"/>
        <v>0.67499999999999993</v>
      </c>
      <c r="BA534" s="47">
        <f t="shared" si="480"/>
        <v>0.18719999999999998</v>
      </c>
      <c r="BB534" s="47">
        <f t="shared" si="481"/>
        <v>6.93</v>
      </c>
      <c r="BC534" s="47">
        <f t="shared" si="482"/>
        <v>1.1339999999999999</v>
      </c>
      <c r="BD534" s="47">
        <f t="shared" si="483"/>
        <v>0</v>
      </c>
      <c r="BE534" s="47">
        <f t="shared" si="484"/>
        <v>0</v>
      </c>
      <c r="BF534" s="47">
        <f t="shared" si="485"/>
        <v>0</v>
      </c>
      <c r="BG534" s="47">
        <f t="shared" si="486"/>
        <v>0.11474999999999999</v>
      </c>
      <c r="BH534" s="47">
        <f t="shared" si="487"/>
        <v>0.91350000000000009</v>
      </c>
      <c r="BI534" s="46"/>
      <c r="BJ534" s="47">
        <f t="shared" si="488"/>
        <v>6.3</v>
      </c>
      <c r="BL534" s="47">
        <f t="shared" si="456"/>
        <v>1.3049999999999999</v>
      </c>
      <c r="BM534" s="47">
        <f t="shared" si="460"/>
        <v>0.8851500000000001</v>
      </c>
      <c r="BN534" s="47">
        <f t="shared" si="466"/>
        <v>4.8150000000000004</v>
      </c>
      <c r="BO534" s="47">
        <f t="shared" si="494"/>
        <v>6.93</v>
      </c>
      <c r="BP534" s="47">
        <f t="shared" si="446"/>
        <v>4.4550000000000001</v>
      </c>
      <c r="BQ534" s="47">
        <f t="shared" ref="BQ534:BQ571" si="506">BA534</f>
        <v>0.18719999999999998</v>
      </c>
      <c r="BR534" s="47">
        <v>0.67500000000000004</v>
      </c>
      <c r="BS534" s="47">
        <v>13.125</v>
      </c>
      <c r="BT534" s="47">
        <f t="shared" si="498"/>
        <v>3.6</v>
      </c>
      <c r="BU534" s="47">
        <f t="shared" si="464"/>
        <v>10.575000000000001</v>
      </c>
      <c r="BV534" s="47">
        <f t="shared" si="447"/>
        <v>0.91350000000000009</v>
      </c>
      <c r="BW534" s="47">
        <f t="shared" si="499"/>
        <v>1.1339999999999999</v>
      </c>
      <c r="BX534" s="47">
        <f t="shared" si="462"/>
        <v>4.95</v>
      </c>
      <c r="BY534" s="47">
        <f t="shared" si="489"/>
        <v>0</v>
      </c>
      <c r="BZ534" s="47">
        <f t="shared" si="450"/>
        <v>6.3</v>
      </c>
      <c r="CA534" s="47">
        <f t="shared" si="451"/>
        <v>6.93</v>
      </c>
      <c r="CB534" s="47">
        <f t="shared" si="490"/>
        <v>13.125</v>
      </c>
      <c r="CC534" s="47">
        <f t="shared" si="465"/>
        <v>0.11474999999999999</v>
      </c>
      <c r="CD534" s="47">
        <f t="shared" si="493"/>
        <v>0</v>
      </c>
      <c r="CE534" s="47">
        <f t="shared" si="493"/>
        <v>0</v>
      </c>
      <c r="CF534" s="47">
        <f t="shared" si="491"/>
        <v>0</v>
      </c>
      <c r="CG534" s="47">
        <f t="shared" si="503"/>
        <v>12.989585691645912</v>
      </c>
      <c r="CH534" s="47">
        <f t="shared" si="492"/>
        <v>12.989585691645912</v>
      </c>
      <c r="CI534" s="47">
        <v>0.99</v>
      </c>
      <c r="CJ534" s="46"/>
      <c r="CK534" s="47">
        <f t="shared" si="504"/>
        <v>1.9411533311543643</v>
      </c>
      <c r="CL534" s="46"/>
      <c r="CM534" s="46">
        <f t="shared" si="505"/>
        <v>0.43136740692319209</v>
      </c>
    </row>
    <row r="535" spans="1:91">
      <c r="A535" s="42">
        <v>1839</v>
      </c>
      <c r="C535" s="34">
        <v>23.08</v>
      </c>
      <c r="D535" s="34">
        <v>34.67</v>
      </c>
      <c r="E535" s="34">
        <v>26</v>
      </c>
      <c r="F535" s="34">
        <v>13.99</v>
      </c>
      <c r="G535" s="34">
        <v>12.16</v>
      </c>
      <c r="H535" s="34">
        <v>8.2799999999999994</v>
      </c>
      <c r="I535" s="34">
        <v>1.07</v>
      </c>
      <c r="J535" s="34">
        <v>1.02</v>
      </c>
      <c r="K535" s="22"/>
      <c r="L535" s="22"/>
      <c r="M535" s="34">
        <v>18.05</v>
      </c>
      <c r="N535" s="34">
        <v>1.1000000000000001</v>
      </c>
      <c r="O535" s="34">
        <v>2.35</v>
      </c>
      <c r="P535" s="22"/>
      <c r="Q535" s="22"/>
      <c r="R535" s="22"/>
      <c r="S535" s="34">
        <v>0.15</v>
      </c>
      <c r="T535" s="34">
        <v>4.38</v>
      </c>
      <c r="U535" s="34">
        <v>1.7</v>
      </c>
      <c r="V535" s="34">
        <v>0.29399999999999998</v>
      </c>
      <c r="W535" s="22"/>
      <c r="X535" s="22"/>
      <c r="Y535" s="22"/>
      <c r="Z535" s="34">
        <v>2.5</v>
      </c>
      <c r="AA535" s="34">
        <v>0.20300000000000001</v>
      </c>
      <c r="AB535" s="22"/>
      <c r="AC535" s="22"/>
      <c r="AD535" s="22"/>
      <c r="AE535" s="34">
        <v>1.4</v>
      </c>
      <c r="AF535" s="2"/>
      <c r="AG535" s="47">
        <f t="shared" si="495"/>
        <v>1.0385999999999997</v>
      </c>
      <c r="AH535" s="47">
        <f t="shared" si="500"/>
        <v>0.62954999999999994</v>
      </c>
      <c r="AI535" s="47">
        <f t="shared" si="501"/>
        <v>0.54720000000000002</v>
      </c>
      <c r="AJ535" s="47">
        <f t="shared" si="502"/>
        <v>0.37259999999999999</v>
      </c>
      <c r="AK535" s="47">
        <f t="shared" si="496"/>
        <v>1.5601500000000001</v>
      </c>
      <c r="AL535" s="47">
        <f t="shared" si="497"/>
        <v>1.17</v>
      </c>
      <c r="AM535" s="46"/>
      <c r="AN535" s="46"/>
      <c r="AO535" s="46"/>
      <c r="AP535" s="47">
        <f t="shared" si="469"/>
        <v>4.8150000000000004</v>
      </c>
      <c r="AQ535" s="47">
        <f t="shared" si="470"/>
        <v>4.59</v>
      </c>
      <c r="AR535" s="47">
        <f t="shared" si="471"/>
        <v>0</v>
      </c>
      <c r="AS535" s="47">
        <f t="shared" si="472"/>
        <v>0</v>
      </c>
      <c r="AT535" s="47">
        <f t="shared" si="473"/>
        <v>0.81225000000000014</v>
      </c>
      <c r="AU535" s="47">
        <f t="shared" si="474"/>
        <v>4.95</v>
      </c>
      <c r="AV535" s="47">
        <f t="shared" si="475"/>
        <v>10.575000000000001</v>
      </c>
      <c r="AW535" s="47">
        <f t="shared" si="476"/>
        <v>0</v>
      </c>
      <c r="AX535" s="47">
        <f t="shared" si="477"/>
        <v>0</v>
      </c>
      <c r="AY535" s="47">
        <f t="shared" si="478"/>
        <v>4.4550000000000001</v>
      </c>
      <c r="AZ535" s="47">
        <f t="shared" si="479"/>
        <v>0.67499999999999993</v>
      </c>
      <c r="BA535" s="47">
        <f t="shared" si="480"/>
        <v>0.1971</v>
      </c>
      <c r="BB535" s="47">
        <f t="shared" si="481"/>
        <v>7.6499999999999995</v>
      </c>
      <c r="BC535" s="47">
        <f t="shared" si="482"/>
        <v>1.323</v>
      </c>
      <c r="BD535" s="47">
        <f t="shared" si="483"/>
        <v>0</v>
      </c>
      <c r="BE535" s="47">
        <f t="shared" si="484"/>
        <v>0</v>
      </c>
      <c r="BF535" s="47">
        <f t="shared" si="485"/>
        <v>0</v>
      </c>
      <c r="BG535" s="47">
        <f t="shared" si="486"/>
        <v>0.1125</v>
      </c>
      <c r="BH535" s="47">
        <f t="shared" si="487"/>
        <v>0.91350000000000009</v>
      </c>
      <c r="BI535" s="46"/>
      <c r="BJ535" s="47">
        <f t="shared" si="488"/>
        <v>6.3</v>
      </c>
      <c r="BL535" s="47">
        <f t="shared" si="456"/>
        <v>1.5601500000000001</v>
      </c>
      <c r="BM535" s="47">
        <f t="shared" si="460"/>
        <v>0.81225000000000014</v>
      </c>
      <c r="BN535" s="47">
        <f t="shared" si="466"/>
        <v>4.8150000000000004</v>
      </c>
      <c r="BO535" s="47">
        <f t="shared" si="494"/>
        <v>7.6499999999999995</v>
      </c>
      <c r="BP535" s="47">
        <f t="shared" si="446"/>
        <v>4.4550000000000001</v>
      </c>
      <c r="BQ535" s="47">
        <f t="shared" si="506"/>
        <v>0.1971</v>
      </c>
      <c r="BR535" s="47">
        <v>0.67500000000000004</v>
      </c>
      <c r="BS535" s="47">
        <v>13.125</v>
      </c>
      <c r="BT535" s="47">
        <f t="shared" si="498"/>
        <v>0</v>
      </c>
      <c r="BU535" s="47">
        <f t="shared" si="464"/>
        <v>10.575000000000001</v>
      </c>
      <c r="BV535" s="47">
        <f t="shared" si="447"/>
        <v>0.91350000000000009</v>
      </c>
      <c r="BW535" s="47">
        <f t="shared" si="499"/>
        <v>1.323</v>
      </c>
      <c r="BX535" s="47">
        <f t="shared" si="462"/>
        <v>4.95</v>
      </c>
      <c r="BY535" s="47">
        <f t="shared" si="489"/>
        <v>0</v>
      </c>
      <c r="BZ535" s="47">
        <f t="shared" si="450"/>
        <v>6.3</v>
      </c>
      <c r="CA535" s="47">
        <f t="shared" si="451"/>
        <v>7.6499999999999995</v>
      </c>
      <c r="CB535" s="47">
        <f t="shared" si="490"/>
        <v>13.125</v>
      </c>
      <c r="CC535" s="47">
        <f t="shared" si="465"/>
        <v>0.1125</v>
      </c>
      <c r="CD535" s="47">
        <f t="shared" si="493"/>
        <v>0</v>
      </c>
      <c r="CE535" s="47">
        <f t="shared" si="493"/>
        <v>0</v>
      </c>
      <c r="CF535" s="47">
        <f t="shared" si="491"/>
        <v>0</v>
      </c>
      <c r="CG535" s="47">
        <f t="shared" si="503"/>
        <v>12.73488793298619</v>
      </c>
      <c r="CH535" s="47">
        <f t="shared" si="492"/>
        <v>12.73488793298619</v>
      </c>
      <c r="CI535" s="47">
        <v>0.99</v>
      </c>
      <c r="CJ535" s="46"/>
      <c r="CK535" s="47">
        <f t="shared" si="504"/>
        <v>2.0556482747446094</v>
      </c>
      <c r="CL535" s="46"/>
      <c r="CM535" s="46">
        <f t="shared" si="505"/>
        <v>0.45681072772102432</v>
      </c>
    </row>
    <row r="536" spans="1:91">
      <c r="A536" s="42">
        <v>1840</v>
      </c>
      <c r="C536" s="34">
        <v>20.32</v>
      </c>
      <c r="D536" s="34">
        <v>31.6</v>
      </c>
      <c r="E536" s="34">
        <v>24</v>
      </c>
      <c r="F536" s="34">
        <v>12.95</v>
      </c>
      <c r="G536" s="34">
        <v>11.59</v>
      </c>
      <c r="H536" s="34">
        <v>8.25</v>
      </c>
      <c r="I536" s="34">
        <v>1.07</v>
      </c>
      <c r="J536" s="34">
        <v>1.02</v>
      </c>
      <c r="K536" s="22"/>
      <c r="L536" s="22"/>
      <c r="M536" s="34">
        <v>19.760000000000002</v>
      </c>
      <c r="N536" s="34">
        <v>1.1000000000000001</v>
      </c>
      <c r="O536" s="34">
        <v>2.35</v>
      </c>
      <c r="P536" s="22"/>
      <c r="Q536" s="22"/>
      <c r="R536" s="22"/>
      <c r="S536" s="34">
        <v>0.15</v>
      </c>
      <c r="T536" s="34">
        <v>4.5999999999999996</v>
      </c>
      <c r="U536" s="34">
        <v>1.73</v>
      </c>
      <c r="V536" s="34">
        <v>0.252</v>
      </c>
      <c r="W536" s="22"/>
      <c r="X536" s="22"/>
      <c r="Y536" s="22"/>
      <c r="Z536" s="34">
        <v>2.41</v>
      </c>
      <c r="AA536" s="34">
        <v>0.20300000000000001</v>
      </c>
      <c r="AB536" s="22"/>
      <c r="AC536" s="22"/>
      <c r="AD536" s="22"/>
      <c r="AE536" s="34">
        <v>1.4</v>
      </c>
      <c r="AF536" s="2"/>
      <c r="AG536" s="47">
        <f t="shared" si="495"/>
        <v>0.91439999999999999</v>
      </c>
      <c r="AH536" s="47">
        <f t="shared" si="500"/>
        <v>0.58274999999999999</v>
      </c>
      <c r="AI536" s="47">
        <f t="shared" si="501"/>
        <v>0.52154999999999996</v>
      </c>
      <c r="AJ536" s="47">
        <f t="shared" si="502"/>
        <v>0.37125000000000002</v>
      </c>
      <c r="AK536" s="47">
        <f t="shared" si="496"/>
        <v>1.4220000000000002</v>
      </c>
      <c r="AL536" s="47">
        <f t="shared" si="497"/>
        <v>1.08</v>
      </c>
      <c r="AM536" s="46"/>
      <c r="AN536" s="46"/>
      <c r="AO536" s="46"/>
      <c r="AP536" s="47">
        <f t="shared" si="469"/>
        <v>4.8150000000000004</v>
      </c>
      <c r="AQ536" s="47">
        <f t="shared" si="470"/>
        <v>4.59</v>
      </c>
      <c r="AR536" s="47">
        <f t="shared" si="471"/>
        <v>0</v>
      </c>
      <c r="AS536" s="47">
        <f t="shared" si="472"/>
        <v>0</v>
      </c>
      <c r="AT536" s="47">
        <f t="shared" si="473"/>
        <v>0.88919999999999999</v>
      </c>
      <c r="AU536" s="47">
        <f t="shared" si="474"/>
        <v>4.95</v>
      </c>
      <c r="AV536" s="47">
        <f t="shared" si="475"/>
        <v>10.575000000000001</v>
      </c>
      <c r="AW536" s="47">
        <f t="shared" si="476"/>
        <v>0</v>
      </c>
      <c r="AX536" s="47">
        <f t="shared" si="477"/>
        <v>0</v>
      </c>
      <c r="AY536" s="47">
        <f t="shared" si="478"/>
        <v>4.4550000000000001</v>
      </c>
      <c r="AZ536" s="47">
        <f t="shared" si="479"/>
        <v>0.67499999999999993</v>
      </c>
      <c r="BA536" s="47">
        <f t="shared" si="480"/>
        <v>0.20699999999999999</v>
      </c>
      <c r="BB536" s="47">
        <f t="shared" si="481"/>
        <v>7.7850000000000001</v>
      </c>
      <c r="BC536" s="47">
        <f t="shared" si="482"/>
        <v>1.1339999999999999</v>
      </c>
      <c r="BD536" s="47">
        <f t="shared" si="483"/>
        <v>0</v>
      </c>
      <c r="BE536" s="47">
        <f t="shared" si="484"/>
        <v>0</v>
      </c>
      <c r="BF536" s="47">
        <f t="shared" si="485"/>
        <v>0</v>
      </c>
      <c r="BG536" s="47">
        <f t="shared" si="486"/>
        <v>0.10845</v>
      </c>
      <c r="BH536" s="47">
        <f t="shared" si="487"/>
        <v>0.91350000000000009</v>
      </c>
      <c r="BI536" s="46"/>
      <c r="BJ536" s="47">
        <f t="shared" si="488"/>
        <v>6.3</v>
      </c>
      <c r="BL536" s="47">
        <f t="shared" si="456"/>
        <v>1.4220000000000002</v>
      </c>
      <c r="BM536" s="47">
        <f t="shared" si="460"/>
        <v>0.88919999999999999</v>
      </c>
      <c r="BN536" s="47">
        <f t="shared" si="466"/>
        <v>4.8150000000000004</v>
      </c>
      <c r="BO536" s="47">
        <f t="shared" si="494"/>
        <v>7.7850000000000001</v>
      </c>
      <c r="BP536" s="47">
        <f t="shared" si="446"/>
        <v>4.4550000000000001</v>
      </c>
      <c r="BQ536" s="47">
        <f t="shared" si="506"/>
        <v>0.20699999999999999</v>
      </c>
      <c r="BR536" s="47">
        <v>0.67500000000000004</v>
      </c>
      <c r="BS536" s="47">
        <v>13.125</v>
      </c>
      <c r="BT536" s="47">
        <f t="shared" si="498"/>
        <v>0</v>
      </c>
      <c r="BU536" s="47">
        <f t="shared" si="464"/>
        <v>10.575000000000001</v>
      </c>
      <c r="BV536" s="47">
        <f t="shared" si="447"/>
        <v>0.91350000000000009</v>
      </c>
      <c r="BW536" s="47">
        <f t="shared" si="499"/>
        <v>1.1339999999999999</v>
      </c>
      <c r="BX536" s="47">
        <f t="shared" si="462"/>
        <v>4.95</v>
      </c>
      <c r="BY536" s="47">
        <f t="shared" si="489"/>
        <v>0</v>
      </c>
      <c r="BZ536" s="47">
        <f t="shared" si="450"/>
        <v>6.3</v>
      </c>
      <c r="CA536" s="47">
        <f t="shared" si="451"/>
        <v>7.7850000000000001</v>
      </c>
      <c r="CB536" s="47">
        <f t="shared" si="490"/>
        <v>13.125</v>
      </c>
      <c r="CC536" s="47">
        <f t="shared" si="465"/>
        <v>0.10845</v>
      </c>
      <c r="CD536" s="47">
        <f t="shared" si="493"/>
        <v>0</v>
      </c>
      <c r="CE536" s="47">
        <f t="shared" si="493"/>
        <v>0</v>
      </c>
      <c r="CF536" s="47">
        <f t="shared" si="491"/>
        <v>0</v>
      </c>
      <c r="CG536" s="47">
        <f t="shared" si="503"/>
        <v>12.276431967398688</v>
      </c>
      <c r="CH536" s="47">
        <f t="shared" si="492"/>
        <v>12.276431967398688</v>
      </c>
      <c r="CI536" s="47">
        <v>0.99</v>
      </c>
      <c r="CJ536" s="46"/>
      <c r="CK536" s="47">
        <f t="shared" si="504"/>
        <v>2.0029453470988927</v>
      </c>
      <c r="CL536" s="46"/>
      <c r="CM536" s="46">
        <f t="shared" si="505"/>
        <v>0.44509896602197618</v>
      </c>
    </row>
    <row r="537" spans="1:91">
      <c r="A537" s="42">
        <v>1841</v>
      </c>
      <c r="C537" s="34">
        <v>18.77</v>
      </c>
      <c r="D537" s="34">
        <v>29.75</v>
      </c>
      <c r="E537" s="34">
        <v>22</v>
      </c>
      <c r="F537" s="34">
        <v>10.4</v>
      </c>
      <c r="G537" s="34">
        <v>9.23</v>
      </c>
      <c r="H537" s="34">
        <v>7.2</v>
      </c>
      <c r="I537" s="34">
        <v>1.07</v>
      </c>
      <c r="J537" s="34">
        <v>1.02</v>
      </c>
      <c r="K537" s="22"/>
      <c r="L537" s="22"/>
      <c r="M537" s="34">
        <v>14.86</v>
      </c>
      <c r="N537" s="34">
        <v>1.1000000000000001</v>
      </c>
      <c r="O537" s="34">
        <v>2.35</v>
      </c>
      <c r="P537" s="22"/>
      <c r="Q537" s="22"/>
      <c r="R537" s="22"/>
      <c r="S537" s="34">
        <v>0.15</v>
      </c>
      <c r="T537" s="34">
        <v>4.3499999999999996</v>
      </c>
      <c r="U537" s="34">
        <v>1.6</v>
      </c>
      <c r="V537" s="34">
        <v>0.378</v>
      </c>
      <c r="W537" s="22"/>
      <c r="X537" s="22"/>
      <c r="Y537" s="22"/>
      <c r="Z537" s="34">
        <v>2.42</v>
      </c>
      <c r="AA537" s="34">
        <v>0.20300000000000001</v>
      </c>
      <c r="AB537" s="22"/>
      <c r="AC537" s="22"/>
      <c r="AD537" s="22"/>
      <c r="AE537" s="34">
        <v>1.4</v>
      </c>
      <c r="AF537" s="2"/>
      <c r="AG537" s="47">
        <f t="shared" si="495"/>
        <v>0.84465000000000001</v>
      </c>
      <c r="AH537" s="47">
        <f t="shared" si="500"/>
        <v>0.46800000000000003</v>
      </c>
      <c r="AI537" s="47">
        <f t="shared" si="501"/>
        <v>0.41535000000000005</v>
      </c>
      <c r="AJ537" s="47">
        <f t="shared" si="502"/>
        <v>0.32400000000000001</v>
      </c>
      <c r="AK537" s="47">
        <f t="shared" si="496"/>
        <v>1.3387500000000001</v>
      </c>
      <c r="AL537" s="47">
        <f t="shared" si="497"/>
        <v>0.99</v>
      </c>
      <c r="AM537" s="46"/>
      <c r="AN537" s="46"/>
      <c r="AO537" s="46"/>
      <c r="AP537" s="47">
        <f t="shared" si="469"/>
        <v>4.8150000000000004</v>
      </c>
      <c r="AQ537" s="47">
        <f t="shared" si="470"/>
        <v>4.59</v>
      </c>
      <c r="AR537" s="47">
        <f t="shared" si="471"/>
        <v>0</v>
      </c>
      <c r="AS537" s="47">
        <f t="shared" si="472"/>
        <v>0</v>
      </c>
      <c r="AT537" s="47">
        <f t="shared" si="473"/>
        <v>0.66870000000000007</v>
      </c>
      <c r="AU537" s="47">
        <f t="shared" si="474"/>
        <v>4.95</v>
      </c>
      <c r="AV537" s="47">
        <f t="shared" si="475"/>
        <v>10.575000000000001</v>
      </c>
      <c r="AW537" s="47">
        <f t="shared" si="476"/>
        <v>0</v>
      </c>
      <c r="AX537" s="47">
        <f t="shared" si="477"/>
        <v>0</v>
      </c>
      <c r="AY537" s="47">
        <f t="shared" si="478"/>
        <v>4.4550000000000001</v>
      </c>
      <c r="AZ537" s="47">
        <f t="shared" si="479"/>
        <v>0.67499999999999993</v>
      </c>
      <c r="BA537" s="47">
        <f t="shared" si="480"/>
        <v>0.19574999999999998</v>
      </c>
      <c r="BB537" s="47">
        <f t="shared" si="481"/>
        <v>7.2</v>
      </c>
      <c r="BC537" s="47">
        <f t="shared" si="482"/>
        <v>1.7010000000000001</v>
      </c>
      <c r="BD537" s="47">
        <f t="shared" si="483"/>
        <v>0</v>
      </c>
      <c r="BE537" s="47">
        <f t="shared" si="484"/>
        <v>0</v>
      </c>
      <c r="BF537" s="47">
        <f t="shared" si="485"/>
        <v>0</v>
      </c>
      <c r="BG537" s="47">
        <f t="shared" si="486"/>
        <v>0.10890000000000001</v>
      </c>
      <c r="BH537" s="47">
        <f t="shared" si="487"/>
        <v>0.91350000000000009</v>
      </c>
      <c r="BI537" s="46"/>
      <c r="BJ537" s="47">
        <f t="shared" si="488"/>
        <v>6.3</v>
      </c>
      <c r="BL537" s="47">
        <f t="shared" si="456"/>
        <v>1.3387500000000001</v>
      </c>
      <c r="BM537" s="47">
        <f t="shared" si="460"/>
        <v>0.66870000000000007</v>
      </c>
      <c r="BN537" s="47">
        <f t="shared" si="466"/>
        <v>4.8150000000000004</v>
      </c>
      <c r="BO537" s="47">
        <f t="shared" si="494"/>
        <v>7.2</v>
      </c>
      <c r="BP537" s="47">
        <f t="shared" si="446"/>
        <v>4.4550000000000001</v>
      </c>
      <c r="BQ537" s="47">
        <f t="shared" si="506"/>
        <v>0.19574999999999998</v>
      </c>
      <c r="BR537" s="47">
        <v>0.67500000000000004</v>
      </c>
      <c r="BS537" s="47">
        <v>13.125</v>
      </c>
      <c r="BT537" s="47">
        <f t="shared" si="498"/>
        <v>0</v>
      </c>
      <c r="BU537" s="47">
        <f t="shared" si="464"/>
        <v>10.575000000000001</v>
      </c>
      <c r="BV537" s="47">
        <f t="shared" si="447"/>
        <v>0.91350000000000009</v>
      </c>
      <c r="BW537" s="47">
        <f t="shared" si="499"/>
        <v>1.7010000000000001</v>
      </c>
      <c r="BX537" s="47">
        <f t="shared" si="462"/>
        <v>4.95</v>
      </c>
      <c r="BY537" s="47">
        <f t="shared" si="489"/>
        <v>0</v>
      </c>
      <c r="BZ537" s="47">
        <f t="shared" si="450"/>
        <v>6.3</v>
      </c>
      <c r="CA537" s="47">
        <f t="shared" si="451"/>
        <v>7.2</v>
      </c>
      <c r="CB537" s="47">
        <f t="shared" si="490"/>
        <v>13.125</v>
      </c>
      <c r="CC537" s="47">
        <f t="shared" si="465"/>
        <v>0.10890000000000001</v>
      </c>
      <c r="CD537" s="47">
        <f t="shared" si="493"/>
        <v>0</v>
      </c>
      <c r="CE537" s="47">
        <f t="shared" si="493"/>
        <v>0</v>
      </c>
      <c r="CF537" s="47">
        <f t="shared" si="491"/>
        <v>0</v>
      </c>
      <c r="CG537" s="47">
        <f t="shared" si="503"/>
        <v>12.327371519130633</v>
      </c>
      <c r="CH537" s="47">
        <f t="shared" si="492"/>
        <v>12.327371519130633</v>
      </c>
      <c r="CI537" s="47">
        <v>0.99</v>
      </c>
      <c r="CJ537" s="46"/>
      <c r="CK537" s="47">
        <f t="shared" si="504"/>
        <v>1.9269971771845453</v>
      </c>
      <c r="CL537" s="46"/>
      <c r="CM537" s="46">
        <f t="shared" si="505"/>
        <v>0.42822159492989897</v>
      </c>
    </row>
    <row r="538" spans="1:91">
      <c r="A538" s="42">
        <v>1842</v>
      </c>
      <c r="C538" s="34">
        <v>22.58</v>
      </c>
      <c r="D538" s="34">
        <v>34</v>
      </c>
      <c r="E538" s="34">
        <v>26</v>
      </c>
      <c r="F538" s="34">
        <v>13.6</v>
      </c>
      <c r="G538" s="34">
        <v>11.1</v>
      </c>
      <c r="H538" s="34">
        <v>10.5</v>
      </c>
      <c r="I538" s="34">
        <v>1.07</v>
      </c>
      <c r="J538" s="34">
        <v>1.02</v>
      </c>
      <c r="K538" s="22"/>
      <c r="L538" s="34">
        <v>0.7</v>
      </c>
      <c r="M538" s="34">
        <v>19.510000000000002</v>
      </c>
      <c r="N538" s="34">
        <v>1.1000000000000001</v>
      </c>
      <c r="O538" s="34">
        <v>2.35</v>
      </c>
      <c r="P538" s="34">
        <v>2.8</v>
      </c>
      <c r="Q538" s="22"/>
      <c r="R538" s="22"/>
      <c r="S538" s="34">
        <v>0.15</v>
      </c>
      <c r="T538" s="34">
        <v>4.45</v>
      </c>
      <c r="U538" s="34">
        <v>1.6</v>
      </c>
      <c r="V538" s="34">
        <v>0.29399999999999998</v>
      </c>
      <c r="W538" s="22"/>
      <c r="X538" s="22"/>
      <c r="Y538" s="22"/>
      <c r="Z538" s="34">
        <v>2.4</v>
      </c>
      <c r="AA538" s="34">
        <v>0.20300000000000001</v>
      </c>
      <c r="AB538" s="22"/>
      <c r="AC538" s="22"/>
      <c r="AD538" s="22"/>
      <c r="AE538" s="34">
        <v>1.4</v>
      </c>
      <c r="AF538" s="2"/>
      <c r="AG538" s="47">
        <f t="shared" si="495"/>
        <v>1.0160999999999998</v>
      </c>
      <c r="AH538" s="47">
        <f t="shared" si="500"/>
        <v>0.61199999999999999</v>
      </c>
      <c r="AI538" s="47">
        <f t="shared" si="501"/>
        <v>0.49949999999999994</v>
      </c>
      <c r="AJ538" s="47">
        <f t="shared" si="502"/>
        <v>0.47249999999999998</v>
      </c>
      <c r="AK538" s="47">
        <f t="shared" si="496"/>
        <v>1.53</v>
      </c>
      <c r="AL538" s="47">
        <f t="shared" si="497"/>
        <v>1.17</v>
      </c>
      <c r="AM538" s="46"/>
      <c r="AN538" s="46"/>
      <c r="AO538" s="46"/>
      <c r="AP538" s="47">
        <f t="shared" si="469"/>
        <v>4.8150000000000004</v>
      </c>
      <c r="AQ538" s="47">
        <f t="shared" si="470"/>
        <v>4.59</v>
      </c>
      <c r="AR538" s="47">
        <f t="shared" si="471"/>
        <v>0</v>
      </c>
      <c r="AS538" s="47">
        <f t="shared" si="472"/>
        <v>3.15</v>
      </c>
      <c r="AT538" s="47">
        <f t="shared" si="473"/>
        <v>0.87795000000000001</v>
      </c>
      <c r="AU538" s="47">
        <f t="shared" si="474"/>
        <v>4.95</v>
      </c>
      <c r="AV538" s="47">
        <f t="shared" si="475"/>
        <v>10.575000000000001</v>
      </c>
      <c r="AW538" s="47">
        <f t="shared" si="476"/>
        <v>13.125</v>
      </c>
      <c r="AX538" s="47">
        <f t="shared" si="477"/>
        <v>0</v>
      </c>
      <c r="AY538" s="47">
        <f t="shared" si="478"/>
        <v>4.4550000000000001</v>
      </c>
      <c r="AZ538" s="47">
        <f t="shared" si="479"/>
        <v>0.67499999999999993</v>
      </c>
      <c r="BA538" s="47">
        <f t="shared" si="480"/>
        <v>0.20025000000000001</v>
      </c>
      <c r="BB538" s="47">
        <f t="shared" si="481"/>
        <v>7.2</v>
      </c>
      <c r="BC538" s="47">
        <f t="shared" si="482"/>
        <v>1.323</v>
      </c>
      <c r="BD538" s="47">
        <f t="shared" si="483"/>
        <v>0</v>
      </c>
      <c r="BE538" s="47">
        <f t="shared" si="484"/>
        <v>0</v>
      </c>
      <c r="BF538" s="47">
        <f t="shared" si="485"/>
        <v>0</v>
      </c>
      <c r="BG538" s="47">
        <f t="shared" si="486"/>
        <v>0.10799999999999998</v>
      </c>
      <c r="BH538" s="47">
        <f t="shared" si="487"/>
        <v>0.91350000000000009</v>
      </c>
      <c r="BI538" s="46"/>
      <c r="BJ538" s="47">
        <f t="shared" si="488"/>
        <v>6.3</v>
      </c>
      <c r="BL538" s="47">
        <f t="shared" si="456"/>
        <v>1.53</v>
      </c>
      <c r="BM538" s="47">
        <f t="shared" si="460"/>
        <v>0.87795000000000001</v>
      </c>
      <c r="BN538" s="47">
        <f t="shared" si="466"/>
        <v>4.8150000000000004</v>
      </c>
      <c r="BO538" s="47">
        <f t="shared" si="494"/>
        <v>7.2</v>
      </c>
      <c r="BP538" s="47">
        <f t="shared" si="446"/>
        <v>4.4550000000000001</v>
      </c>
      <c r="BQ538" s="47">
        <f t="shared" si="506"/>
        <v>0.20025000000000001</v>
      </c>
      <c r="BR538" s="47">
        <v>0.67500000000000004</v>
      </c>
      <c r="BS538" s="47">
        <f>AW538</f>
        <v>13.125</v>
      </c>
      <c r="BT538" s="47">
        <f t="shared" si="498"/>
        <v>3.15</v>
      </c>
      <c r="BU538" s="47">
        <f t="shared" si="464"/>
        <v>10.575000000000001</v>
      </c>
      <c r="BV538" s="47">
        <f t="shared" si="447"/>
        <v>0.91350000000000009</v>
      </c>
      <c r="BW538" s="47">
        <f t="shared" si="499"/>
        <v>1.323</v>
      </c>
      <c r="BX538" s="47">
        <f t="shared" si="462"/>
        <v>4.95</v>
      </c>
      <c r="BY538" s="47">
        <f t="shared" si="489"/>
        <v>0</v>
      </c>
      <c r="BZ538" s="47">
        <f t="shared" si="450"/>
        <v>6.3</v>
      </c>
      <c r="CA538" s="47">
        <f t="shared" si="451"/>
        <v>7.2</v>
      </c>
      <c r="CB538" s="47">
        <f t="shared" si="490"/>
        <v>13.125</v>
      </c>
      <c r="CC538" s="47">
        <f t="shared" si="465"/>
        <v>0.10799999999999998</v>
      </c>
      <c r="CD538" s="47">
        <f t="shared" si="493"/>
        <v>0</v>
      </c>
      <c r="CE538" s="47">
        <f t="shared" si="493"/>
        <v>0</v>
      </c>
      <c r="CF538" s="47">
        <f t="shared" si="491"/>
        <v>0</v>
      </c>
      <c r="CG538" s="47">
        <f t="shared" si="503"/>
        <v>12.225492415666741</v>
      </c>
      <c r="CH538" s="47">
        <f t="shared" si="492"/>
        <v>12.225492415666741</v>
      </c>
      <c r="CI538" s="47">
        <v>0.99</v>
      </c>
      <c r="CJ538" s="46"/>
      <c r="CK538" s="47">
        <f t="shared" si="504"/>
        <v>2.0364530440702087</v>
      </c>
      <c r="CL538" s="46"/>
      <c r="CM538" s="46">
        <f t="shared" si="505"/>
        <v>0.45254512090449084</v>
      </c>
    </row>
    <row r="539" spans="1:91">
      <c r="A539" s="42">
        <v>1843</v>
      </c>
      <c r="C539" s="34">
        <v>21.55</v>
      </c>
      <c r="D539" s="34">
        <v>33.33</v>
      </c>
      <c r="E539" s="34">
        <v>26</v>
      </c>
      <c r="F539" s="34">
        <v>14.68</v>
      </c>
      <c r="G539" s="34">
        <v>13.36</v>
      </c>
      <c r="H539" s="34">
        <v>8.2100000000000009</v>
      </c>
      <c r="I539" s="34">
        <v>1.07</v>
      </c>
      <c r="J539" s="34">
        <v>1.02</v>
      </c>
      <c r="K539" s="22"/>
      <c r="L539" s="34">
        <v>0.8</v>
      </c>
      <c r="M539" s="34">
        <v>18.600000000000001</v>
      </c>
      <c r="N539" s="34">
        <v>1.1000000000000001</v>
      </c>
      <c r="O539" s="34">
        <v>2.35</v>
      </c>
      <c r="P539" s="22"/>
      <c r="Q539" s="22"/>
      <c r="R539" s="22"/>
      <c r="S539" s="34">
        <v>0.15</v>
      </c>
      <c r="T539" s="34">
        <v>4.93</v>
      </c>
      <c r="U539" s="34">
        <v>1.71</v>
      </c>
      <c r="V539" s="34">
        <v>0.315</v>
      </c>
      <c r="W539" s="22"/>
      <c r="X539" s="22"/>
      <c r="Y539" s="22"/>
      <c r="Z539" s="34">
        <v>2.2999999999999998</v>
      </c>
      <c r="AA539" s="34">
        <v>0.20300000000000001</v>
      </c>
      <c r="AB539" s="22"/>
      <c r="AC539" s="22"/>
      <c r="AD539" s="22"/>
      <c r="AE539" s="34">
        <v>1.4</v>
      </c>
      <c r="AF539" s="2"/>
      <c r="AG539" s="47">
        <f t="shared" si="495"/>
        <v>0.96975000000000011</v>
      </c>
      <c r="AH539" s="47">
        <f t="shared" si="500"/>
        <v>0.66060000000000008</v>
      </c>
      <c r="AI539" s="47">
        <f t="shared" si="501"/>
        <v>0.60119999999999996</v>
      </c>
      <c r="AJ539" s="47">
        <f t="shared" si="502"/>
        <v>0.36945000000000006</v>
      </c>
      <c r="AK539" s="47">
        <f t="shared" si="496"/>
        <v>1.4998499999999999</v>
      </c>
      <c r="AL539" s="47">
        <f t="shared" si="497"/>
        <v>1.17</v>
      </c>
      <c r="AM539" s="46"/>
      <c r="AN539" s="46"/>
      <c r="AO539" s="46"/>
      <c r="AP539" s="47">
        <f t="shared" si="469"/>
        <v>4.8150000000000004</v>
      </c>
      <c r="AQ539" s="47">
        <f t="shared" si="470"/>
        <v>4.59</v>
      </c>
      <c r="AR539" s="47">
        <f t="shared" si="471"/>
        <v>0</v>
      </c>
      <c r="AS539" s="47">
        <f t="shared" si="472"/>
        <v>3.6</v>
      </c>
      <c r="AT539" s="47">
        <f t="shared" si="473"/>
        <v>0.83700000000000008</v>
      </c>
      <c r="AU539" s="47">
        <f t="shared" si="474"/>
        <v>4.95</v>
      </c>
      <c r="AV539" s="47">
        <f t="shared" si="475"/>
        <v>10.575000000000001</v>
      </c>
      <c r="AW539" s="47">
        <f t="shared" si="476"/>
        <v>0</v>
      </c>
      <c r="AX539" s="47">
        <f t="shared" si="477"/>
        <v>0</v>
      </c>
      <c r="AY539" s="47">
        <f t="shared" si="478"/>
        <v>4.4550000000000001</v>
      </c>
      <c r="AZ539" s="47">
        <f t="shared" si="479"/>
        <v>0.67499999999999993</v>
      </c>
      <c r="BA539" s="47">
        <f t="shared" si="480"/>
        <v>0.22184999999999999</v>
      </c>
      <c r="BB539" s="47">
        <f t="shared" si="481"/>
        <v>7.6950000000000003</v>
      </c>
      <c r="BC539" s="47">
        <f t="shared" si="482"/>
        <v>1.4175</v>
      </c>
      <c r="BD539" s="47">
        <f t="shared" si="483"/>
        <v>0</v>
      </c>
      <c r="BE539" s="47">
        <f t="shared" si="484"/>
        <v>0</v>
      </c>
      <c r="BF539" s="47">
        <f t="shared" si="485"/>
        <v>0</v>
      </c>
      <c r="BG539" s="47">
        <f t="shared" si="486"/>
        <v>0.10349999999999999</v>
      </c>
      <c r="BH539" s="47">
        <f t="shared" si="487"/>
        <v>0.91350000000000009</v>
      </c>
      <c r="BI539" s="46"/>
      <c r="BJ539" s="47">
        <f t="shared" si="488"/>
        <v>6.3</v>
      </c>
      <c r="BL539" s="47">
        <f t="shared" si="456"/>
        <v>1.4998499999999999</v>
      </c>
      <c r="BM539" s="47">
        <f t="shared" si="460"/>
        <v>0.83700000000000008</v>
      </c>
      <c r="BN539" s="47">
        <f t="shared" si="466"/>
        <v>4.8150000000000004</v>
      </c>
      <c r="BO539" s="47">
        <f t="shared" si="494"/>
        <v>7.6950000000000003</v>
      </c>
      <c r="BP539" s="47">
        <f t="shared" ref="BP539:BP571" si="507">AY539</f>
        <v>4.4550000000000001</v>
      </c>
      <c r="BQ539" s="47">
        <f t="shared" si="506"/>
        <v>0.22184999999999999</v>
      </c>
      <c r="BR539" s="47">
        <v>0.67500000000000004</v>
      </c>
      <c r="BS539" s="47">
        <v>13.125</v>
      </c>
      <c r="BT539" s="47">
        <f t="shared" si="498"/>
        <v>3.6</v>
      </c>
      <c r="BU539" s="47">
        <f t="shared" si="464"/>
        <v>10.575000000000001</v>
      </c>
      <c r="BV539" s="47">
        <f t="shared" si="447"/>
        <v>0.91350000000000009</v>
      </c>
      <c r="BW539" s="47">
        <f t="shared" si="499"/>
        <v>1.4175</v>
      </c>
      <c r="BX539" s="47">
        <f t="shared" si="462"/>
        <v>4.95</v>
      </c>
      <c r="BY539" s="47">
        <f t="shared" si="489"/>
        <v>0</v>
      </c>
      <c r="BZ539" s="47">
        <f t="shared" si="450"/>
        <v>6.3</v>
      </c>
      <c r="CA539" s="47">
        <f t="shared" si="451"/>
        <v>7.6950000000000003</v>
      </c>
      <c r="CB539" s="47">
        <f t="shared" si="490"/>
        <v>13.125</v>
      </c>
      <c r="CC539" s="47">
        <f t="shared" si="465"/>
        <v>0.10349999999999999</v>
      </c>
      <c r="CD539" s="47">
        <f t="shared" si="493"/>
        <v>0</v>
      </c>
      <c r="CE539" s="47">
        <f t="shared" si="493"/>
        <v>0</v>
      </c>
      <c r="CF539" s="47">
        <f t="shared" si="491"/>
        <v>0</v>
      </c>
      <c r="CG539" s="47">
        <f t="shared" si="503"/>
        <v>11.716096898347296</v>
      </c>
      <c r="CH539" s="47">
        <f t="shared" si="492"/>
        <v>11.716096898347296</v>
      </c>
      <c r="CI539" s="47">
        <v>0.99</v>
      </c>
      <c r="CJ539" s="46"/>
      <c r="CK539" s="47">
        <f t="shared" si="504"/>
        <v>2.0239693300472648</v>
      </c>
      <c r="CL539" s="46"/>
      <c r="CM539" s="46">
        <f t="shared" si="505"/>
        <v>0.4497709622327255</v>
      </c>
    </row>
    <row r="540" spans="1:91">
      <c r="A540" s="42">
        <v>1844</v>
      </c>
      <c r="C540" s="34">
        <v>18.48</v>
      </c>
      <c r="D540" s="34">
        <v>29.83</v>
      </c>
      <c r="E540" s="34">
        <v>22</v>
      </c>
      <c r="F540" s="34">
        <v>10.87</v>
      </c>
      <c r="G540" s="34">
        <v>9.4600000000000009</v>
      </c>
      <c r="H540" s="34">
        <v>7.76</v>
      </c>
      <c r="I540" s="34">
        <v>1.07</v>
      </c>
      <c r="J540" s="34">
        <v>1.02</v>
      </c>
      <c r="K540" s="34">
        <v>0.15</v>
      </c>
      <c r="L540" s="34">
        <v>0.8</v>
      </c>
      <c r="M540" s="34">
        <v>15.09</v>
      </c>
      <c r="N540" s="34">
        <v>1.1000000000000001</v>
      </c>
      <c r="O540" s="34">
        <v>2.35</v>
      </c>
      <c r="P540" s="22"/>
      <c r="Q540" s="22"/>
      <c r="R540" s="22"/>
      <c r="S540" s="34">
        <v>0.15</v>
      </c>
      <c r="T540" s="34">
        <v>4.62</v>
      </c>
      <c r="U540" s="34">
        <v>1.43</v>
      </c>
      <c r="V540" s="34">
        <v>0.378</v>
      </c>
      <c r="W540" s="22"/>
      <c r="X540" s="22"/>
      <c r="Y540" s="22"/>
      <c r="Z540" s="34">
        <v>2.1800000000000002</v>
      </c>
      <c r="AA540" s="34">
        <v>0.20300000000000001</v>
      </c>
      <c r="AB540" s="22"/>
      <c r="AC540" s="22"/>
      <c r="AD540" s="22"/>
      <c r="AE540" s="34">
        <v>1.4</v>
      </c>
      <c r="AF540" s="2"/>
      <c r="AG540" s="47">
        <f t="shared" si="495"/>
        <v>0.83160000000000001</v>
      </c>
      <c r="AH540" s="47">
        <f t="shared" si="500"/>
        <v>0.48914999999999997</v>
      </c>
      <c r="AI540" s="47">
        <f t="shared" si="501"/>
        <v>0.42570000000000008</v>
      </c>
      <c r="AJ540" s="47">
        <f t="shared" si="502"/>
        <v>0.34920000000000001</v>
      </c>
      <c r="AK540" s="47">
        <f t="shared" si="496"/>
        <v>1.3423499999999999</v>
      </c>
      <c r="AL540" s="47">
        <f t="shared" si="497"/>
        <v>0.99</v>
      </c>
      <c r="AM540" s="46"/>
      <c r="AN540" s="46"/>
      <c r="AO540" s="46"/>
      <c r="AP540" s="47">
        <f t="shared" si="469"/>
        <v>4.8150000000000004</v>
      </c>
      <c r="AQ540" s="47">
        <f t="shared" si="470"/>
        <v>4.59</v>
      </c>
      <c r="AR540" s="47">
        <f t="shared" si="471"/>
        <v>0.67499999999999993</v>
      </c>
      <c r="AS540" s="47">
        <f t="shared" si="472"/>
        <v>3.6</v>
      </c>
      <c r="AT540" s="47">
        <f t="shared" si="473"/>
        <v>0.67905000000000004</v>
      </c>
      <c r="AU540" s="47">
        <f t="shared" si="474"/>
        <v>4.95</v>
      </c>
      <c r="AV540" s="47">
        <f t="shared" si="475"/>
        <v>10.575000000000001</v>
      </c>
      <c r="AW540" s="47">
        <f t="shared" si="476"/>
        <v>0</v>
      </c>
      <c r="AX540" s="47">
        <f t="shared" si="477"/>
        <v>0</v>
      </c>
      <c r="AY540" s="47">
        <f t="shared" si="478"/>
        <v>4.4550000000000001</v>
      </c>
      <c r="AZ540" s="47">
        <f t="shared" si="479"/>
        <v>0.67499999999999993</v>
      </c>
      <c r="BA540" s="47">
        <f t="shared" si="480"/>
        <v>0.2079</v>
      </c>
      <c r="BB540" s="47">
        <f t="shared" si="481"/>
        <v>6.4349999999999996</v>
      </c>
      <c r="BC540" s="47">
        <f t="shared" si="482"/>
        <v>1.7010000000000001</v>
      </c>
      <c r="BD540" s="47">
        <f t="shared" si="483"/>
        <v>0</v>
      </c>
      <c r="BE540" s="47">
        <f t="shared" si="484"/>
        <v>0</v>
      </c>
      <c r="BF540" s="47">
        <f t="shared" si="485"/>
        <v>0</v>
      </c>
      <c r="BG540" s="47">
        <f t="shared" si="486"/>
        <v>9.8100000000000007E-2</v>
      </c>
      <c r="BH540" s="47">
        <f t="shared" si="487"/>
        <v>0.91350000000000009</v>
      </c>
      <c r="BI540" s="46"/>
      <c r="BJ540" s="47">
        <f t="shared" si="488"/>
        <v>6.3</v>
      </c>
      <c r="BL540" s="47">
        <f t="shared" si="456"/>
        <v>1.3423499999999999</v>
      </c>
      <c r="BM540" s="47">
        <f t="shared" si="460"/>
        <v>0.67905000000000004</v>
      </c>
      <c r="BN540" s="47">
        <f t="shared" si="466"/>
        <v>4.8150000000000004</v>
      </c>
      <c r="BO540" s="47">
        <f t="shared" si="494"/>
        <v>6.4349999999999996</v>
      </c>
      <c r="BP540" s="47">
        <f t="shared" si="507"/>
        <v>4.4550000000000001</v>
      </c>
      <c r="BQ540" s="47">
        <f t="shared" si="506"/>
        <v>0.2079</v>
      </c>
      <c r="BR540" s="47">
        <f>AR540</f>
        <v>0.67499999999999993</v>
      </c>
      <c r="BS540" s="47">
        <v>13.125</v>
      </c>
      <c r="BT540" s="47">
        <f t="shared" si="498"/>
        <v>3.6</v>
      </c>
      <c r="BU540" s="47">
        <f t="shared" si="464"/>
        <v>10.575000000000001</v>
      </c>
      <c r="BV540" s="47">
        <f t="shared" si="447"/>
        <v>0.91350000000000009</v>
      </c>
      <c r="BW540" s="47">
        <f t="shared" si="499"/>
        <v>1.7010000000000001</v>
      </c>
      <c r="BX540" s="47">
        <f t="shared" si="462"/>
        <v>4.95</v>
      </c>
      <c r="BY540" s="47">
        <f t="shared" si="489"/>
        <v>0</v>
      </c>
      <c r="BZ540" s="47">
        <f t="shared" si="450"/>
        <v>6.3</v>
      </c>
      <c r="CA540" s="47">
        <f t="shared" si="451"/>
        <v>6.4349999999999996</v>
      </c>
      <c r="CB540" s="47">
        <f t="shared" si="490"/>
        <v>13.125</v>
      </c>
      <c r="CC540" s="47">
        <f t="shared" si="465"/>
        <v>9.8100000000000007E-2</v>
      </c>
      <c r="CD540" s="47">
        <f t="shared" si="493"/>
        <v>0</v>
      </c>
      <c r="CE540" s="47">
        <f t="shared" si="493"/>
        <v>0</v>
      </c>
      <c r="CF540" s="47">
        <f t="shared" si="491"/>
        <v>0</v>
      </c>
      <c r="CG540" s="47">
        <f t="shared" si="503"/>
        <v>11.104822277563958</v>
      </c>
      <c r="CH540" s="47">
        <f t="shared" si="492"/>
        <v>11.104822277563958</v>
      </c>
      <c r="CI540" s="47">
        <v>0.99</v>
      </c>
      <c r="CJ540" s="46"/>
      <c r="CK540" s="47">
        <f t="shared" si="504"/>
        <v>1.9022813983915412</v>
      </c>
      <c r="CL540" s="46"/>
      <c r="CM540" s="46">
        <f t="shared" si="505"/>
        <v>0.42272919964256472</v>
      </c>
    </row>
    <row r="541" spans="1:91">
      <c r="A541" s="42">
        <v>1845</v>
      </c>
      <c r="C541" s="34">
        <v>20.74</v>
      </c>
      <c r="D541" s="34">
        <v>31</v>
      </c>
      <c r="E541" s="34">
        <v>22</v>
      </c>
      <c r="F541" s="34">
        <v>13.54</v>
      </c>
      <c r="G541" s="34">
        <v>12.52</v>
      </c>
      <c r="H541" s="34">
        <v>9</v>
      </c>
      <c r="I541" s="34">
        <v>1.07</v>
      </c>
      <c r="J541" s="34">
        <v>1.02</v>
      </c>
      <c r="K541" s="22"/>
      <c r="L541" s="22"/>
      <c r="M541" s="34">
        <v>18.25</v>
      </c>
      <c r="N541" s="34">
        <v>1.1000000000000001</v>
      </c>
      <c r="O541" s="34">
        <v>2.35</v>
      </c>
      <c r="P541" s="22"/>
      <c r="Q541" s="22"/>
      <c r="R541" s="22"/>
      <c r="S541" s="34">
        <v>0.15</v>
      </c>
      <c r="T541" s="34">
        <v>4.72</v>
      </c>
      <c r="U541" s="34">
        <v>1.52</v>
      </c>
      <c r="V541" s="34">
        <v>0.378</v>
      </c>
      <c r="W541" s="22"/>
      <c r="X541" s="22"/>
      <c r="Y541" s="22"/>
      <c r="Z541" s="34">
        <v>2.71</v>
      </c>
      <c r="AA541" s="34">
        <v>0.20300000000000001</v>
      </c>
      <c r="AB541" s="22"/>
      <c r="AC541" s="22"/>
      <c r="AD541" s="22"/>
      <c r="AE541" s="34">
        <v>1.4</v>
      </c>
      <c r="AF541" s="2"/>
      <c r="AG541" s="47">
        <f t="shared" si="495"/>
        <v>0.93330000000000002</v>
      </c>
      <c r="AH541" s="47">
        <f t="shared" si="500"/>
        <v>0.60929999999999995</v>
      </c>
      <c r="AI541" s="47">
        <f t="shared" si="501"/>
        <v>0.56340000000000001</v>
      </c>
      <c r="AJ541" s="47">
        <f t="shared" si="502"/>
        <v>0.40500000000000003</v>
      </c>
      <c r="AK541" s="47">
        <f t="shared" si="496"/>
        <v>1.395</v>
      </c>
      <c r="AL541" s="47">
        <f t="shared" si="497"/>
        <v>0.99</v>
      </c>
      <c r="AM541" s="46"/>
      <c r="AN541" s="46"/>
      <c r="AO541" s="46"/>
      <c r="AP541" s="47">
        <f t="shared" si="469"/>
        <v>4.8150000000000004</v>
      </c>
      <c r="AQ541" s="47">
        <f t="shared" si="470"/>
        <v>4.59</v>
      </c>
      <c r="AR541" s="47">
        <f t="shared" si="471"/>
        <v>0</v>
      </c>
      <c r="AS541" s="47">
        <f t="shared" si="472"/>
        <v>0</v>
      </c>
      <c r="AT541" s="47">
        <f t="shared" si="473"/>
        <v>0.82125000000000004</v>
      </c>
      <c r="AU541" s="47">
        <f t="shared" si="474"/>
        <v>4.95</v>
      </c>
      <c r="AV541" s="47">
        <f t="shared" si="475"/>
        <v>10.575000000000001</v>
      </c>
      <c r="AW541" s="47">
        <f t="shared" si="476"/>
        <v>0</v>
      </c>
      <c r="AX541" s="47">
        <f t="shared" si="477"/>
        <v>0</v>
      </c>
      <c r="AY541" s="47">
        <f t="shared" si="478"/>
        <v>4.4550000000000001</v>
      </c>
      <c r="AZ541" s="47">
        <f t="shared" si="479"/>
        <v>0.67499999999999993</v>
      </c>
      <c r="BA541" s="47">
        <f t="shared" si="480"/>
        <v>0.21239999999999998</v>
      </c>
      <c r="BB541" s="47">
        <f t="shared" si="481"/>
        <v>6.84</v>
      </c>
      <c r="BC541" s="47">
        <f t="shared" si="482"/>
        <v>1.7010000000000001</v>
      </c>
      <c r="BD541" s="47">
        <f t="shared" si="483"/>
        <v>0</v>
      </c>
      <c r="BE541" s="47">
        <f t="shared" si="484"/>
        <v>0</v>
      </c>
      <c r="BF541" s="47">
        <f t="shared" si="485"/>
        <v>0</v>
      </c>
      <c r="BG541" s="47">
        <f t="shared" si="486"/>
        <v>0.12195</v>
      </c>
      <c r="BH541" s="47">
        <f t="shared" si="487"/>
        <v>0.91350000000000009</v>
      </c>
      <c r="BI541" s="46"/>
      <c r="BJ541" s="47">
        <f t="shared" si="488"/>
        <v>6.3</v>
      </c>
      <c r="BL541" s="47">
        <f t="shared" si="456"/>
        <v>1.395</v>
      </c>
      <c r="BM541" s="47">
        <f t="shared" si="460"/>
        <v>0.82125000000000004</v>
      </c>
      <c r="BN541" s="47">
        <f t="shared" si="466"/>
        <v>4.8150000000000004</v>
      </c>
      <c r="BO541" s="47">
        <f t="shared" si="494"/>
        <v>6.84</v>
      </c>
      <c r="BP541" s="47">
        <f t="shared" si="507"/>
        <v>4.4550000000000001</v>
      </c>
      <c r="BQ541" s="47">
        <f t="shared" si="506"/>
        <v>0.21239999999999998</v>
      </c>
      <c r="BR541" s="47">
        <v>0.67500000000000004</v>
      </c>
      <c r="BS541" s="47">
        <v>13.125</v>
      </c>
      <c r="BT541" s="47">
        <f t="shared" si="498"/>
        <v>0</v>
      </c>
      <c r="BU541" s="47">
        <f t="shared" si="464"/>
        <v>10.575000000000001</v>
      </c>
      <c r="BV541" s="47">
        <f t="shared" si="447"/>
        <v>0.91350000000000009</v>
      </c>
      <c r="BW541" s="47">
        <f t="shared" si="499"/>
        <v>1.7010000000000001</v>
      </c>
      <c r="BX541" s="47">
        <f t="shared" si="462"/>
        <v>4.95</v>
      </c>
      <c r="BY541" s="47">
        <f t="shared" si="489"/>
        <v>0</v>
      </c>
      <c r="BZ541" s="47">
        <f t="shared" si="450"/>
        <v>6.3</v>
      </c>
      <c r="CA541" s="47">
        <f t="shared" si="451"/>
        <v>6.84</v>
      </c>
      <c r="CB541" s="47">
        <f t="shared" si="490"/>
        <v>13.125</v>
      </c>
      <c r="CC541" s="47">
        <f t="shared" si="465"/>
        <v>0.12195</v>
      </c>
      <c r="CD541" s="47">
        <f t="shared" si="493"/>
        <v>0</v>
      </c>
      <c r="CE541" s="47">
        <f t="shared" si="493"/>
        <v>0</v>
      </c>
      <c r="CF541" s="47">
        <f t="shared" si="491"/>
        <v>0</v>
      </c>
      <c r="CG541" s="47">
        <f t="shared" si="503"/>
        <v>13.80461851935703</v>
      </c>
      <c r="CH541" s="47">
        <f t="shared" si="492"/>
        <v>13.80461851935703</v>
      </c>
      <c r="CI541" s="47">
        <v>0.99</v>
      </c>
      <c r="CJ541" s="46"/>
      <c r="CK541" s="47">
        <f t="shared" si="504"/>
        <v>1.9839125906262696</v>
      </c>
      <c r="CL541" s="46"/>
      <c r="CM541" s="46">
        <f t="shared" si="505"/>
        <v>0.44086946458361548</v>
      </c>
    </row>
    <row r="542" spans="1:91">
      <c r="A542" s="42">
        <v>1846</v>
      </c>
      <c r="C542" s="34">
        <v>27.85</v>
      </c>
      <c r="D542" s="34">
        <v>42.5</v>
      </c>
      <c r="E542" s="34">
        <v>32</v>
      </c>
      <c r="F542" s="34">
        <v>20.100000000000001</v>
      </c>
      <c r="G542" s="34">
        <v>15.19</v>
      </c>
      <c r="H542" s="34">
        <v>10.92</v>
      </c>
      <c r="I542" s="34">
        <v>1.07</v>
      </c>
      <c r="J542" s="34">
        <v>1.02</v>
      </c>
      <c r="K542" s="22"/>
      <c r="L542" s="22"/>
      <c r="M542" s="34">
        <v>26.2</v>
      </c>
      <c r="N542" s="34">
        <v>1.1000000000000001</v>
      </c>
      <c r="O542" s="34">
        <v>2.35</v>
      </c>
      <c r="P542" s="22"/>
      <c r="Q542" s="22"/>
      <c r="R542" s="22"/>
      <c r="S542" s="34">
        <v>0.15</v>
      </c>
      <c r="T542" s="34">
        <v>4.5999999999999996</v>
      </c>
      <c r="U542" s="34">
        <v>1.8</v>
      </c>
      <c r="V542" s="34">
        <v>0.39900000000000002</v>
      </c>
      <c r="W542" s="22"/>
      <c r="X542" s="22"/>
      <c r="Y542" s="22"/>
      <c r="Z542" s="34">
        <v>2.7</v>
      </c>
      <c r="AA542" s="34">
        <v>0.20300000000000001</v>
      </c>
      <c r="AB542" s="22"/>
      <c r="AC542" s="22"/>
      <c r="AD542" s="22"/>
      <c r="AE542" s="34">
        <v>1.4</v>
      </c>
      <c r="AF542" s="2"/>
      <c r="AG542" s="47">
        <f t="shared" si="495"/>
        <v>1.25325</v>
      </c>
      <c r="AH542" s="47">
        <f t="shared" si="500"/>
        <v>0.90450000000000008</v>
      </c>
      <c r="AI542" s="47">
        <f t="shared" si="501"/>
        <v>0.68354999999999999</v>
      </c>
      <c r="AJ542" s="47">
        <f t="shared" si="502"/>
        <v>0.4914</v>
      </c>
      <c r="AK542" s="47">
        <f t="shared" si="496"/>
        <v>1.9125000000000001</v>
      </c>
      <c r="AL542" s="47">
        <f t="shared" si="497"/>
        <v>1.44</v>
      </c>
      <c r="AM542" s="46"/>
      <c r="AN542" s="46"/>
      <c r="AO542" s="46"/>
      <c r="AP542" s="47">
        <f t="shared" si="469"/>
        <v>4.8150000000000004</v>
      </c>
      <c r="AQ542" s="47">
        <f t="shared" si="470"/>
        <v>4.59</v>
      </c>
      <c r="AR542" s="47">
        <f t="shared" si="471"/>
        <v>0</v>
      </c>
      <c r="AS542" s="47">
        <f t="shared" si="472"/>
        <v>0</v>
      </c>
      <c r="AT542" s="47">
        <f t="shared" si="473"/>
        <v>1.1789999999999998</v>
      </c>
      <c r="AU542" s="47">
        <f t="shared" si="474"/>
        <v>4.95</v>
      </c>
      <c r="AV542" s="47">
        <f t="shared" si="475"/>
        <v>10.575000000000001</v>
      </c>
      <c r="AW542" s="47">
        <f t="shared" si="476"/>
        <v>0</v>
      </c>
      <c r="AX542" s="47">
        <f t="shared" si="477"/>
        <v>0</v>
      </c>
      <c r="AY542" s="47">
        <f t="shared" si="478"/>
        <v>4.4550000000000001</v>
      </c>
      <c r="AZ542" s="47">
        <f t="shared" si="479"/>
        <v>0.67499999999999993</v>
      </c>
      <c r="BA542" s="47">
        <f t="shared" si="480"/>
        <v>0.20699999999999999</v>
      </c>
      <c r="BB542" s="47">
        <f t="shared" si="481"/>
        <v>8.1</v>
      </c>
      <c r="BC542" s="47">
        <f t="shared" si="482"/>
        <v>1.7955000000000001</v>
      </c>
      <c r="BD542" s="47">
        <f t="shared" si="483"/>
        <v>0</v>
      </c>
      <c r="BE542" s="47">
        <f t="shared" si="484"/>
        <v>0</v>
      </c>
      <c r="BF542" s="47">
        <f t="shared" si="485"/>
        <v>0</v>
      </c>
      <c r="BG542" s="47">
        <f t="shared" si="486"/>
        <v>0.1215</v>
      </c>
      <c r="BH542" s="47">
        <f t="shared" si="487"/>
        <v>0.91350000000000009</v>
      </c>
      <c r="BI542" s="46"/>
      <c r="BJ542" s="47">
        <f t="shared" si="488"/>
        <v>6.3</v>
      </c>
      <c r="BL542" s="47">
        <f t="shared" si="456"/>
        <v>1.9125000000000001</v>
      </c>
      <c r="BM542" s="47">
        <f t="shared" si="460"/>
        <v>1.1789999999999998</v>
      </c>
      <c r="BN542" s="47">
        <f t="shared" si="466"/>
        <v>4.8150000000000004</v>
      </c>
      <c r="BO542" s="47">
        <f t="shared" si="494"/>
        <v>8.1</v>
      </c>
      <c r="BP542" s="47">
        <f t="shared" si="507"/>
        <v>4.4550000000000001</v>
      </c>
      <c r="BQ542" s="47">
        <f t="shared" si="506"/>
        <v>0.20699999999999999</v>
      </c>
      <c r="BR542" s="47">
        <v>0.67500000000000004</v>
      </c>
      <c r="BS542" s="47">
        <v>13.125</v>
      </c>
      <c r="BT542" s="47">
        <f t="shared" si="498"/>
        <v>0</v>
      </c>
      <c r="BU542" s="47">
        <f t="shared" si="464"/>
        <v>10.575000000000001</v>
      </c>
      <c r="BV542" s="47">
        <f t="shared" ref="BV542:BV571" si="508">BH542</f>
        <v>0.91350000000000009</v>
      </c>
      <c r="BW542" s="47">
        <f t="shared" si="499"/>
        <v>1.7955000000000001</v>
      </c>
      <c r="BX542" s="47">
        <f t="shared" si="462"/>
        <v>4.95</v>
      </c>
      <c r="BY542" s="47">
        <f t="shared" si="489"/>
        <v>0</v>
      </c>
      <c r="BZ542" s="47">
        <f t="shared" si="450"/>
        <v>6.3</v>
      </c>
      <c r="CA542" s="47">
        <f t="shared" si="451"/>
        <v>8.1</v>
      </c>
      <c r="CB542" s="47">
        <f t="shared" si="490"/>
        <v>13.125</v>
      </c>
      <c r="CC542" s="47">
        <f t="shared" si="465"/>
        <v>0.1215</v>
      </c>
      <c r="CD542" s="47">
        <f t="shared" si="493"/>
        <v>0</v>
      </c>
      <c r="CE542" s="47">
        <f t="shared" si="493"/>
        <v>0</v>
      </c>
      <c r="CF542" s="47">
        <f t="shared" si="491"/>
        <v>0</v>
      </c>
      <c r="CG542" s="47">
        <f t="shared" si="503"/>
        <v>13.753678967625085</v>
      </c>
      <c r="CH542" s="47">
        <f t="shared" si="492"/>
        <v>13.753678967625085</v>
      </c>
      <c r="CI542" s="47">
        <v>0.99</v>
      </c>
      <c r="CJ542" s="46"/>
      <c r="CK542" s="47">
        <f t="shared" si="504"/>
        <v>2.2781542496117115</v>
      </c>
      <c r="CL542" s="46"/>
      <c r="CM542" s="46">
        <f t="shared" si="505"/>
        <v>0.50625649991371369</v>
      </c>
    </row>
    <row r="543" spans="1:91">
      <c r="A543" s="42">
        <v>1847</v>
      </c>
      <c r="C543" s="34">
        <v>31.82</v>
      </c>
      <c r="D543" s="34">
        <v>42.67</v>
      </c>
      <c r="E543" s="34">
        <v>32</v>
      </c>
      <c r="F543" s="34">
        <v>26.47</v>
      </c>
      <c r="G543" s="34">
        <v>19.37</v>
      </c>
      <c r="H543" s="34">
        <v>9.92</v>
      </c>
      <c r="I543" s="34">
        <v>1.07</v>
      </c>
      <c r="J543" s="34">
        <v>1.02</v>
      </c>
      <c r="K543" s="34">
        <v>0.15</v>
      </c>
      <c r="L543" s="22"/>
      <c r="M543" s="34">
        <v>33</v>
      </c>
      <c r="N543" s="34">
        <v>1.1000000000000001</v>
      </c>
      <c r="O543" s="34">
        <v>2.35</v>
      </c>
      <c r="P543" s="22"/>
      <c r="Q543" s="22"/>
      <c r="R543" s="22"/>
      <c r="S543" s="34">
        <v>0.15</v>
      </c>
      <c r="T543" s="34">
        <v>5.2</v>
      </c>
      <c r="U543" s="34">
        <v>1.8</v>
      </c>
      <c r="V543" s="34">
        <v>0.48899999999999999</v>
      </c>
      <c r="W543" s="22"/>
      <c r="X543" s="22"/>
      <c r="Y543" s="22"/>
      <c r="Z543" s="22"/>
      <c r="AA543" s="34">
        <v>0.20300000000000001</v>
      </c>
      <c r="AB543" s="22"/>
      <c r="AC543" s="22"/>
      <c r="AD543" s="22"/>
      <c r="AE543" s="34">
        <v>1.4</v>
      </c>
      <c r="AF543" s="2"/>
      <c r="AG543" s="47">
        <f t="shared" si="495"/>
        <v>1.4319</v>
      </c>
      <c r="AH543" s="47">
        <f t="shared" si="500"/>
        <v>1.1911499999999999</v>
      </c>
      <c r="AI543" s="47">
        <f t="shared" si="501"/>
        <v>0.87165000000000004</v>
      </c>
      <c r="AJ543" s="47">
        <f t="shared" si="502"/>
        <v>0.44640000000000002</v>
      </c>
      <c r="AK543" s="47">
        <f t="shared" si="496"/>
        <v>1.9201500000000002</v>
      </c>
      <c r="AL543" s="47">
        <f t="shared" si="497"/>
        <v>1.44</v>
      </c>
      <c r="AM543" s="46"/>
      <c r="AN543" s="46"/>
      <c r="AO543" s="46"/>
      <c r="AP543" s="47">
        <f t="shared" si="469"/>
        <v>4.8150000000000004</v>
      </c>
      <c r="AQ543" s="47">
        <f t="shared" si="470"/>
        <v>4.59</v>
      </c>
      <c r="AR543" s="47">
        <f t="shared" si="471"/>
        <v>0.67499999999999993</v>
      </c>
      <c r="AS543" s="47">
        <f t="shared" si="472"/>
        <v>0</v>
      </c>
      <c r="AT543" s="47">
        <f t="shared" si="473"/>
        <v>1.4850000000000001</v>
      </c>
      <c r="AU543" s="47">
        <f t="shared" si="474"/>
        <v>4.95</v>
      </c>
      <c r="AV543" s="47">
        <f t="shared" si="475"/>
        <v>10.575000000000001</v>
      </c>
      <c r="AW543" s="47">
        <f t="shared" si="476"/>
        <v>0</v>
      </c>
      <c r="AX543" s="47">
        <f t="shared" si="477"/>
        <v>0</v>
      </c>
      <c r="AY543" s="47">
        <f t="shared" si="478"/>
        <v>4.4550000000000001</v>
      </c>
      <c r="AZ543" s="47">
        <f t="shared" si="479"/>
        <v>0.67499999999999993</v>
      </c>
      <c r="BA543" s="47">
        <f t="shared" si="480"/>
        <v>0.23400000000000001</v>
      </c>
      <c r="BB543" s="47">
        <f t="shared" si="481"/>
        <v>8.1</v>
      </c>
      <c r="BC543" s="47">
        <f t="shared" si="482"/>
        <v>2.2004999999999999</v>
      </c>
      <c r="BD543" s="47">
        <f t="shared" si="483"/>
        <v>0</v>
      </c>
      <c r="BE543" s="47">
        <f t="shared" si="484"/>
        <v>0</v>
      </c>
      <c r="BF543" s="47">
        <f t="shared" si="485"/>
        <v>0</v>
      </c>
      <c r="BG543" s="47">
        <f t="shared" si="486"/>
        <v>0</v>
      </c>
      <c r="BH543" s="47">
        <f t="shared" si="487"/>
        <v>0.91350000000000009</v>
      </c>
      <c r="BI543" s="46"/>
      <c r="BJ543" s="47">
        <f t="shared" si="488"/>
        <v>6.3</v>
      </c>
      <c r="BL543" s="47">
        <f t="shared" si="456"/>
        <v>1.9201500000000002</v>
      </c>
      <c r="BM543" s="47">
        <f t="shared" si="460"/>
        <v>1.4850000000000001</v>
      </c>
      <c r="BN543" s="47">
        <f t="shared" si="466"/>
        <v>4.8150000000000004</v>
      </c>
      <c r="BO543" s="47">
        <f t="shared" si="494"/>
        <v>8.1</v>
      </c>
      <c r="BP543" s="47">
        <f t="shared" si="507"/>
        <v>4.4550000000000001</v>
      </c>
      <c r="BQ543" s="47">
        <f t="shared" si="506"/>
        <v>0.23400000000000001</v>
      </c>
      <c r="BR543" s="47">
        <f t="shared" ref="BR543:BR551" si="509">AR543</f>
        <v>0.67499999999999993</v>
      </c>
      <c r="BS543" s="47">
        <v>13.125</v>
      </c>
      <c r="BT543" s="47">
        <f t="shared" si="498"/>
        <v>0</v>
      </c>
      <c r="BU543" s="47">
        <f t="shared" si="464"/>
        <v>10.575000000000001</v>
      </c>
      <c r="BV543" s="47">
        <f t="shared" si="508"/>
        <v>0.91350000000000009</v>
      </c>
      <c r="BW543" s="47">
        <f t="shared" si="499"/>
        <v>2.2004999999999999</v>
      </c>
      <c r="BX543" s="47">
        <f t="shared" si="462"/>
        <v>4.95</v>
      </c>
      <c r="BY543" s="47">
        <f t="shared" si="489"/>
        <v>0</v>
      </c>
      <c r="BZ543" s="47">
        <f t="shared" si="450"/>
        <v>6.3</v>
      </c>
      <c r="CA543" s="47">
        <f t="shared" si="451"/>
        <v>8.1</v>
      </c>
      <c r="CB543" s="47">
        <f t="shared" si="490"/>
        <v>13.125</v>
      </c>
      <c r="CC543" s="47">
        <v>0.11</v>
      </c>
      <c r="CD543" s="47">
        <f t="shared" si="493"/>
        <v>0</v>
      </c>
      <c r="CE543" s="47">
        <f t="shared" si="493"/>
        <v>0</v>
      </c>
      <c r="CF543" s="47">
        <f t="shared" si="491"/>
        <v>0</v>
      </c>
      <c r="CG543" s="47">
        <f t="shared" si="503"/>
        <v>12.451890423364276</v>
      </c>
      <c r="CH543" s="47">
        <f t="shared" si="492"/>
        <v>12.451890423364276</v>
      </c>
      <c r="CI543" s="47">
        <v>0.99</v>
      </c>
      <c r="CJ543" s="46"/>
      <c r="CK543" s="47">
        <f t="shared" si="504"/>
        <v>2.3075574635429867</v>
      </c>
      <c r="CL543" s="46"/>
      <c r="CM543" s="46">
        <f t="shared" si="505"/>
        <v>0.5127905474539971</v>
      </c>
    </row>
    <row r="544" spans="1:91">
      <c r="A544" s="42">
        <v>1848</v>
      </c>
      <c r="C544" s="34">
        <v>16.61</v>
      </c>
      <c r="D544" s="34">
        <v>26.67</v>
      </c>
      <c r="E544" s="34">
        <v>20</v>
      </c>
      <c r="F544" s="34">
        <v>11.87</v>
      </c>
      <c r="G544" s="34">
        <v>10.32</v>
      </c>
      <c r="H544" s="34">
        <v>6.5</v>
      </c>
      <c r="I544" s="34">
        <v>1.07</v>
      </c>
      <c r="J544" s="34">
        <v>1.02</v>
      </c>
      <c r="K544" s="34">
        <v>0.15</v>
      </c>
      <c r="L544" s="34">
        <v>0.65</v>
      </c>
      <c r="M544" s="34">
        <v>19</v>
      </c>
      <c r="N544" s="34">
        <v>1.1000000000000001</v>
      </c>
      <c r="O544" s="34">
        <v>2.35</v>
      </c>
      <c r="P544" s="34">
        <v>2.8</v>
      </c>
      <c r="Q544" s="22"/>
      <c r="R544" s="22"/>
      <c r="S544" s="34">
        <v>0.15</v>
      </c>
      <c r="T544" s="34">
        <v>4.51</v>
      </c>
      <c r="U544" s="34">
        <v>1.47</v>
      </c>
      <c r="V544" s="34">
        <v>0.27300000000000002</v>
      </c>
      <c r="W544" s="22"/>
      <c r="X544" s="22"/>
      <c r="Y544" s="22"/>
      <c r="Z544" s="22"/>
      <c r="AA544" s="34">
        <v>0.20300000000000001</v>
      </c>
      <c r="AB544" s="22"/>
      <c r="AC544" s="22"/>
      <c r="AD544" s="22"/>
      <c r="AE544" s="34">
        <v>1.4</v>
      </c>
      <c r="AF544" s="2"/>
      <c r="AG544" s="47">
        <f t="shared" si="495"/>
        <v>0.74745000000000006</v>
      </c>
      <c r="AH544" s="47">
        <f t="shared" si="500"/>
        <v>0.53415000000000001</v>
      </c>
      <c r="AI544" s="47">
        <f t="shared" si="501"/>
        <v>0.46439999999999998</v>
      </c>
      <c r="AJ544" s="47">
        <f t="shared" si="502"/>
        <v>0.29249999999999998</v>
      </c>
      <c r="AK544" s="47">
        <f t="shared" si="496"/>
        <v>1.2001500000000001</v>
      </c>
      <c r="AL544" s="47">
        <f t="shared" si="497"/>
        <v>0.9</v>
      </c>
      <c r="AM544" s="46"/>
      <c r="AN544" s="46"/>
      <c r="AO544" s="46"/>
      <c r="AP544" s="47">
        <f t="shared" si="469"/>
        <v>4.8150000000000004</v>
      </c>
      <c r="AQ544" s="47">
        <f t="shared" si="470"/>
        <v>4.59</v>
      </c>
      <c r="AR544" s="47">
        <f t="shared" si="471"/>
        <v>0.67499999999999993</v>
      </c>
      <c r="AS544" s="47">
        <f t="shared" si="472"/>
        <v>2.9250000000000003</v>
      </c>
      <c r="AT544" s="47">
        <f t="shared" si="473"/>
        <v>0.85499999999999998</v>
      </c>
      <c r="AU544" s="47">
        <f t="shared" si="474"/>
        <v>4.95</v>
      </c>
      <c r="AV544" s="47">
        <f t="shared" si="475"/>
        <v>10.575000000000001</v>
      </c>
      <c r="AW544" s="47">
        <f t="shared" si="476"/>
        <v>13.125</v>
      </c>
      <c r="AX544" s="47">
        <f t="shared" si="477"/>
        <v>0</v>
      </c>
      <c r="AY544" s="47">
        <f t="shared" si="478"/>
        <v>4.4550000000000001</v>
      </c>
      <c r="AZ544" s="47">
        <f t="shared" si="479"/>
        <v>0.67499999999999993</v>
      </c>
      <c r="BA544" s="47">
        <f t="shared" si="480"/>
        <v>0.20294999999999999</v>
      </c>
      <c r="BB544" s="47">
        <f t="shared" si="481"/>
        <v>6.6150000000000002</v>
      </c>
      <c r="BC544" s="47">
        <f t="shared" si="482"/>
        <v>1.2285000000000001</v>
      </c>
      <c r="BD544" s="47">
        <f t="shared" si="483"/>
        <v>0</v>
      </c>
      <c r="BE544" s="47">
        <f t="shared" si="484"/>
        <v>0</v>
      </c>
      <c r="BF544" s="47">
        <f t="shared" si="485"/>
        <v>0</v>
      </c>
      <c r="BG544" s="47">
        <f t="shared" si="486"/>
        <v>0</v>
      </c>
      <c r="BH544" s="47">
        <f t="shared" si="487"/>
        <v>0.91350000000000009</v>
      </c>
      <c r="BI544" s="46"/>
      <c r="BJ544" s="47">
        <f t="shared" si="488"/>
        <v>6.3</v>
      </c>
      <c r="BL544" s="47">
        <f t="shared" si="456"/>
        <v>1.2001500000000001</v>
      </c>
      <c r="BM544" s="47">
        <f t="shared" si="460"/>
        <v>0.85499999999999998</v>
      </c>
      <c r="BN544" s="47">
        <f t="shared" si="466"/>
        <v>4.8150000000000004</v>
      </c>
      <c r="BO544" s="47">
        <f t="shared" si="494"/>
        <v>6.6150000000000002</v>
      </c>
      <c r="BP544" s="47">
        <f t="shared" si="507"/>
        <v>4.4550000000000001</v>
      </c>
      <c r="BQ544" s="47">
        <f t="shared" si="506"/>
        <v>0.20294999999999999</v>
      </c>
      <c r="BR544" s="47">
        <f t="shared" si="509"/>
        <v>0.67499999999999993</v>
      </c>
      <c r="BS544" s="47">
        <f t="shared" ref="BS544:BS571" si="510">AW544</f>
        <v>13.125</v>
      </c>
      <c r="BT544" s="47">
        <f t="shared" si="498"/>
        <v>2.9250000000000003</v>
      </c>
      <c r="BU544" s="47">
        <f t="shared" si="464"/>
        <v>10.575000000000001</v>
      </c>
      <c r="BV544" s="47">
        <f t="shared" si="508"/>
        <v>0.91350000000000009</v>
      </c>
      <c r="BW544" s="47">
        <f t="shared" si="499"/>
        <v>1.2285000000000001</v>
      </c>
      <c r="BX544" s="47">
        <f t="shared" si="462"/>
        <v>4.95</v>
      </c>
      <c r="BY544" s="47">
        <f t="shared" si="489"/>
        <v>0</v>
      </c>
      <c r="BZ544" s="47">
        <f t="shared" si="450"/>
        <v>6.3</v>
      </c>
      <c r="CA544" s="47">
        <f t="shared" si="451"/>
        <v>6.6150000000000002</v>
      </c>
      <c r="CB544" s="47">
        <f t="shared" si="490"/>
        <v>13.125</v>
      </c>
      <c r="CC544" s="47">
        <v>0.11</v>
      </c>
      <c r="CD544" s="47">
        <f t="shared" si="493"/>
        <v>0</v>
      </c>
      <c r="CE544" s="47">
        <f t="shared" si="493"/>
        <v>0</v>
      </c>
      <c r="CF544" s="47">
        <f t="shared" si="491"/>
        <v>0</v>
      </c>
      <c r="CG544" s="47">
        <f t="shared" si="503"/>
        <v>12.451890423364276</v>
      </c>
      <c r="CH544" s="47">
        <f t="shared" si="492"/>
        <v>12.451890423364276</v>
      </c>
      <c r="CI544" s="47">
        <v>0.99</v>
      </c>
      <c r="CJ544" s="46"/>
      <c r="CK544" s="47">
        <f t="shared" si="504"/>
        <v>1.8809531614285933</v>
      </c>
      <c r="CL544" s="46"/>
      <c r="CM544" s="46">
        <f t="shared" si="505"/>
        <v>0.41798959142857628</v>
      </c>
    </row>
    <row r="545" spans="1:91">
      <c r="A545" s="42">
        <v>1849</v>
      </c>
      <c r="C545" s="34">
        <v>14.94</v>
      </c>
      <c r="D545" s="34">
        <v>24</v>
      </c>
      <c r="E545" s="34">
        <v>18</v>
      </c>
      <c r="F545" s="34">
        <v>8.1999999999999993</v>
      </c>
      <c r="G545" s="34">
        <v>7.47</v>
      </c>
      <c r="H545" s="34">
        <v>7.37</v>
      </c>
      <c r="I545" s="34">
        <v>1.07</v>
      </c>
      <c r="J545" s="34">
        <v>1.02</v>
      </c>
      <c r="K545" s="34">
        <v>0.1</v>
      </c>
      <c r="L545" s="34">
        <v>0.6</v>
      </c>
      <c r="M545" s="34">
        <v>14.51</v>
      </c>
      <c r="N545" s="34">
        <v>1.1000000000000001</v>
      </c>
      <c r="O545" s="34">
        <v>2.35</v>
      </c>
      <c r="P545" s="34">
        <v>2.8</v>
      </c>
      <c r="Q545" s="22"/>
      <c r="R545" s="22"/>
      <c r="S545" s="34">
        <v>0.15</v>
      </c>
      <c r="T545" s="34">
        <v>4.0999999999999996</v>
      </c>
      <c r="U545" s="34">
        <v>1.32</v>
      </c>
      <c r="V545" s="34">
        <v>0.315</v>
      </c>
      <c r="W545" s="22"/>
      <c r="X545" s="22"/>
      <c r="Y545" s="22"/>
      <c r="Z545" s="34">
        <v>2.4</v>
      </c>
      <c r="AA545" s="34">
        <v>0.20300000000000001</v>
      </c>
      <c r="AB545" s="22"/>
      <c r="AC545" s="22"/>
      <c r="AD545" s="22"/>
      <c r="AE545" s="34">
        <v>1.4</v>
      </c>
      <c r="AF545" s="2"/>
      <c r="AG545" s="47">
        <f t="shared" si="495"/>
        <v>0.67230000000000001</v>
      </c>
      <c r="AH545" s="47">
        <f t="shared" si="500"/>
        <v>0.36899999999999999</v>
      </c>
      <c r="AI545" s="47">
        <f t="shared" si="501"/>
        <v>0.33615</v>
      </c>
      <c r="AJ545" s="47">
        <f t="shared" si="502"/>
        <v>0.33165</v>
      </c>
      <c r="AK545" s="47">
        <f t="shared" si="496"/>
        <v>1.08</v>
      </c>
      <c r="AL545" s="47">
        <f t="shared" si="497"/>
        <v>0.81</v>
      </c>
      <c r="AM545" s="46"/>
      <c r="AN545" s="46"/>
      <c r="AO545" s="46"/>
      <c r="AP545" s="47">
        <f t="shared" si="469"/>
        <v>4.8150000000000004</v>
      </c>
      <c r="AQ545" s="47">
        <f t="shared" si="470"/>
        <v>4.59</v>
      </c>
      <c r="AR545" s="47">
        <f t="shared" si="471"/>
        <v>0.45</v>
      </c>
      <c r="AS545" s="47">
        <f t="shared" si="472"/>
        <v>2.6999999999999997</v>
      </c>
      <c r="AT545" s="47">
        <f t="shared" si="473"/>
        <v>0.65295000000000003</v>
      </c>
      <c r="AU545" s="47">
        <f t="shared" si="474"/>
        <v>4.95</v>
      </c>
      <c r="AV545" s="47">
        <f t="shared" si="475"/>
        <v>10.575000000000001</v>
      </c>
      <c r="AW545" s="47">
        <f t="shared" si="476"/>
        <v>13.125</v>
      </c>
      <c r="AX545" s="47">
        <f t="shared" si="477"/>
        <v>0</v>
      </c>
      <c r="AY545" s="47">
        <f t="shared" si="478"/>
        <v>4.4550000000000001</v>
      </c>
      <c r="AZ545" s="47">
        <f t="shared" si="479"/>
        <v>0.67499999999999993</v>
      </c>
      <c r="BA545" s="47">
        <f t="shared" si="480"/>
        <v>0.1845</v>
      </c>
      <c r="BB545" s="47">
        <f t="shared" si="481"/>
        <v>5.94</v>
      </c>
      <c r="BC545" s="47">
        <f t="shared" si="482"/>
        <v>1.4175</v>
      </c>
      <c r="BD545" s="47">
        <f t="shared" si="483"/>
        <v>0</v>
      </c>
      <c r="BE545" s="47">
        <f t="shared" si="484"/>
        <v>0</v>
      </c>
      <c r="BF545" s="47">
        <f t="shared" si="485"/>
        <v>0</v>
      </c>
      <c r="BG545" s="47">
        <f t="shared" si="486"/>
        <v>0.10799999999999998</v>
      </c>
      <c r="BH545" s="47">
        <f t="shared" si="487"/>
        <v>0.91350000000000009</v>
      </c>
      <c r="BI545" s="46"/>
      <c r="BJ545" s="47">
        <f t="shared" si="488"/>
        <v>6.3</v>
      </c>
      <c r="BL545" s="47">
        <f t="shared" si="456"/>
        <v>1.08</v>
      </c>
      <c r="BM545" s="47">
        <f t="shared" si="460"/>
        <v>0.65295000000000003</v>
      </c>
      <c r="BN545" s="47">
        <f t="shared" si="466"/>
        <v>4.8150000000000004</v>
      </c>
      <c r="BO545" s="47">
        <f t="shared" si="494"/>
        <v>5.94</v>
      </c>
      <c r="BP545" s="47">
        <f t="shared" si="507"/>
        <v>4.4550000000000001</v>
      </c>
      <c r="BQ545" s="47">
        <f t="shared" si="506"/>
        <v>0.1845</v>
      </c>
      <c r="BR545" s="47">
        <f t="shared" si="509"/>
        <v>0.45</v>
      </c>
      <c r="BS545" s="47">
        <f t="shared" si="510"/>
        <v>13.125</v>
      </c>
      <c r="BT545" s="47">
        <f t="shared" si="498"/>
        <v>2.6999999999999997</v>
      </c>
      <c r="BU545" s="47">
        <f t="shared" si="464"/>
        <v>10.575000000000001</v>
      </c>
      <c r="BV545" s="47">
        <f t="shared" si="508"/>
        <v>0.91350000000000009</v>
      </c>
      <c r="BW545" s="47">
        <f t="shared" si="499"/>
        <v>1.4175</v>
      </c>
      <c r="BX545" s="47">
        <f t="shared" si="462"/>
        <v>4.95</v>
      </c>
      <c r="BY545" s="47">
        <f t="shared" si="489"/>
        <v>0</v>
      </c>
      <c r="BZ545" s="47">
        <f t="shared" ref="BZ545:BZ571" si="511">BJ545</f>
        <v>6.3</v>
      </c>
      <c r="CA545" s="47">
        <f t="shared" si="451"/>
        <v>5.94</v>
      </c>
      <c r="CB545" s="47">
        <f t="shared" si="490"/>
        <v>13.125</v>
      </c>
      <c r="CC545" s="47">
        <f t="shared" ref="CC545:CC571" si="512">BG545</f>
        <v>0.10799999999999998</v>
      </c>
      <c r="CD545" s="47">
        <f t="shared" si="493"/>
        <v>0</v>
      </c>
      <c r="CE545" s="47">
        <f t="shared" si="493"/>
        <v>0</v>
      </c>
      <c r="CF545" s="47">
        <f t="shared" si="491"/>
        <v>0</v>
      </c>
      <c r="CG545" s="47">
        <f t="shared" si="503"/>
        <v>12.225492415666741</v>
      </c>
      <c r="CH545" s="47">
        <f t="shared" si="492"/>
        <v>12.225492415666741</v>
      </c>
      <c r="CI545" s="47">
        <v>0.99</v>
      </c>
      <c r="CJ545" s="46"/>
      <c r="CK545" s="47">
        <f t="shared" si="504"/>
        <v>1.7851941643875513</v>
      </c>
      <c r="CL545" s="46"/>
      <c r="CM545" s="46">
        <f t="shared" si="505"/>
        <v>0.39670981430834473</v>
      </c>
    </row>
    <row r="546" spans="1:91">
      <c r="A546" s="42">
        <v>1850</v>
      </c>
      <c r="B546" s="2"/>
      <c r="C546" s="34">
        <v>14.56</v>
      </c>
      <c r="D546" s="34">
        <v>24.5</v>
      </c>
      <c r="E546" s="34">
        <v>18</v>
      </c>
      <c r="F546" s="34">
        <v>9.44</v>
      </c>
      <c r="G546" s="34">
        <v>9.98</v>
      </c>
      <c r="H546" s="34">
        <v>7.49</v>
      </c>
      <c r="I546" s="34">
        <v>1.07</v>
      </c>
      <c r="J546" s="34">
        <v>1.02</v>
      </c>
      <c r="K546" s="34">
        <v>0.1</v>
      </c>
      <c r="L546" s="34">
        <v>0.55000000000000004</v>
      </c>
      <c r="M546" s="34">
        <v>15.09</v>
      </c>
      <c r="N546" s="34">
        <v>1.1000000000000001</v>
      </c>
      <c r="O546" s="34">
        <v>2.35</v>
      </c>
      <c r="P546" s="34">
        <v>2.8</v>
      </c>
      <c r="Q546" s="22"/>
      <c r="R546" s="22"/>
      <c r="S546" s="34">
        <v>0.125</v>
      </c>
      <c r="T546" s="34">
        <v>4.3600000000000003</v>
      </c>
      <c r="U546" s="34">
        <v>1.29</v>
      </c>
      <c r="V546" s="34">
        <v>0.17119999999999999</v>
      </c>
      <c r="W546" s="22"/>
      <c r="X546" s="22"/>
      <c r="Y546" s="22"/>
      <c r="Z546" s="34">
        <v>2.4</v>
      </c>
      <c r="AA546" s="34">
        <v>0.20300000000000001</v>
      </c>
      <c r="AB546" s="22"/>
      <c r="AC546" s="22"/>
      <c r="AD546" s="22"/>
      <c r="AE546" s="34">
        <v>1.4</v>
      </c>
      <c r="AF546" s="2"/>
      <c r="AG546" s="47">
        <f t="shared" si="495"/>
        <v>0.6552</v>
      </c>
      <c r="AH546" s="47">
        <f t="shared" si="500"/>
        <v>0.42479999999999996</v>
      </c>
      <c r="AI546" s="47">
        <f t="shared" si="501"/>
        <v>0.44910000000000005</v>
      </c>
      <c r="AJ546" s="47">
        <f t="shared" si="502"/>
        <v>0.33704999999999996</v>
      </c>
      <c r="AK546" s="47">
        <f t="shared" si="496"/>
        <v>1.1025</v>
      </c>
      <c r="AL546" s="47">
        <f t="shared" si="497"/>
        <v>0.81</v>
      </c>
      <c r="AM546" s="46"/>
      <c r="AN546" s="46"/>
      <c r="AO546" s="46"/>
      <c r="AP546" s="47">
        <f t="shared" si="469"/>
        <v>4.8150000000000004</v>
      </c>
      <c r="AQ546" s="47">
        <f t="shared" si="470"/>
        <v>4.59</v>
      </c>
      <c r="AR546" s="47">
        <f t="shared" si="471"/>
        <v>0.45</v>
      </c>
      <c r="AS546" s="47">
        <f t="shared" si="472"/>
        <v>2.4750000000000001</v>
      </c>
      <c r="AT546" s="47">
        <f t="shared" si="473"/>
        <v>0.67905000000000004</v>
      </c>
      <c r="AU546" s="47">
        <f t="shared" si="474"/>
        <v>4.95</v>
      </c>
      <c r="AV546" s="47">
        <f t="shared" si="475"/>
        <v>10.575000000000001</v>
      </c>
      <c r="AW546" s="47">
        <f t="shared" si="476"/>
        <v>13.125</v>
      </c>
      <c r="AX546" s="47">
        <f t="shared" si="477"/>
        <v>0</v>
      </c>
      <c r="AY546" s="47">
        <f t="shared" si="478"/>
        <v>4.4550000000000001</v>
      </c>
      <c r="AZ546" s="47">
        <f t="shared" si="479"/>
        <v>0.5625</v>
      </c>
      <c r="BA546" s="47">
        <f t="shared" si="480"/>
        <v>0.19620000000000001</v>
      </c>
      <c r="BB546" s="47">
        <f t="shared" si="481"/>
        <v>5.8049999999999997</v>
      </c>
      <c r="BC546" s="47">
        <f t="shared" si="482"/>
        <v>0.77039999999999997</v>
      </c>
      <c r="BD546" s="47">
        <f t="shared" si="483"/>
        <v>0</v>
      </c>
      <c r="BE546" s="47">
        <f t="shared" si="484"/>
        <v>0</v>
      </c>
      <c r="BF546" s="47">
        <f t="shared" si="485"/>
        <v>0</v>
      </c>
      <c r="BG546" s="47">
        <f t="shared" si="486"/>
        <v>0.10799999999999998</v>
      </c>
      <c r="BH546" s="47">
        <f t="shared" si="487"/>
        <v>0.91350000000000009</v>
      </c>
      <c r="BI546" s="46"/>
      <c r="BJ546" s="47">
        <f t="shared" si="488"/>
        <v>6.3</v>
      </c>
      <c r="BL546" s="47">
        <f t="shared" si="456"/>
        <v>1.1025</v>
      </c>
      <c r="BM546" s="47">
        <f t="shared" si="460"/>
        <v>0.67905000000000004</v>
      </c>
      <c r="BN546" s="47">
        <f t="shared" si="466"/>
        <v>4.8150000000000004</v>
      </c>
      <c r="BO546" s="47">
        <f t="shared" si="494"/>
        <v>5.8049999999999997</v>
      </c>
      <c r="BP546" s="47">
        <f t="shared" si="507"/>
        <v>4.4550000000000001</v>
      </c>
      <c r="BQ546" s="47">
        <f t="shared" si="506"/>
        <v>0.19620000000000001</v>
      </c>
      <c r="BR546" s="47">
        <f t="shared" si="509"/>
        <v>0.45</v>
      </c>
      <c r="BS546" s="47">
        <f t="shared" si="510"/>
        <v>13.125</v>
      </c>
      <c r="BT546" s="47">
        <f t="shared" si="498"/>
        <v>2.4750000000000001</v>
      </c>
      <c r="BU546" s="47">
        <f t="shared" si="464"/>
        <v>10.575000000000001</v>
      </c>
      <c r="BV546" s="47">
        <f t="shared" si="508"/>
        <v>0.91350000000000009</v>
      </c>
      <c r="BW546" s="47">
        <f t="shared" si="499"/>
        <v>0.77039999999999997</v>
      </c>
      <c r="BX546" s="47">
        <f t="shared" si="462"/>
        <v>4.95</v>
      </c>
      <c r="BY546" s="47">
        <f t="shared" si="489"/>
        <v>0</v>
      </c>
      <c r="BZ546" s="47">
        <f t="shared" si="511"/>
        <v>6.3</v>
      </c>
      <c r="CA546" s="47">
        <f t="shared" si="451"/>
        <v>5.8049999999999997</v>
      </c>
      <c r="CB546" s="47">
        <f t="shared" si="490"/>
        <v>13.125</v>
      </c>
      <c r="CC546" s="47">
        <f t="shared" si="512"/>
        <v>0.10799999999999998</v>
      </c>
      <c r="CD546" s="47">
        <f t="shared" si="493"/>
        <v>0</v>
      </c>
      <c r="CE546" s="47">
        <f t="shared" si="493"/>
        <v>0</v>
      </c>
      <c r="CF546" s="47">
        <f t="shared" si="491"/>
        <v>0</v>
      </c>
      <c r="CG546" s="47">
        <f t="shared" si="503"/>
        <v>12.225492415666741</v>
      </c>
      <c r="CH546" s="47">
        <f t="shared" si="492"/>
        <v>12.225492415666741</v>
      </c>
      <c r="CI546" s="47">
        <v>0.99</v>
      </c>
      <c r="CJ546" s="46"/>
      <c r="CK546" s="47">
        <f t="shared" si="504"/>
        <v>1.7972636145002536</v>
      </c>
      <c r="CL546" s="46"/>
      <c r="CM546" s="46">
        <f t="shared" si="505"/>
        <v>0.39939191433338972</v>
      </c>
    </row>
    <row r="547" spans="1:91">
      <c r="A547" s="42">
        <v>1851</v>
      </c>
      <c r="C547" s="34">
        <v>17.37</v>
      </c>
      <c r="D547" s="34">
        <v>28</v>
      </c>
      <c r="E547" s="34">
        <v>21</v>
      </c>
      <c r="F547" s="34">
        <v>12.01</v>
      </c>
      <c r="G547" s="34">
        <v>12.78</v>
      </c>
      <c r="H547" s="34">
        <v>7.39</v>
      </c>
      <c r="I547" s="34">
        <v>1.3</v>
      </c>
      <c r="J547" s="34">
        <v>1.39</v>
      </c>
      <c r="K547" s="34">
        <v>0.1</v>
      </c>
      <c r="L547" s="34">
        <v>0.5</v>
      </c>
      <c r="M547" s="34">
        <v>17.05</v>
      </c>
      <c r="N547" s="34">
        <v>0.79</v>
      </c>
      <c r="O547" s="34">
        <v>1.5</v>
      </c>
      <c r="P547" s="34">
        <v>2.8</v>
      </c>
      <c r="Q547" s="22"/>
      <c r="R547" s="22"/>
      <c r="S547" s="34">
        <v>0.15</v>
      </c>
      <c r="T547" s="34">
        <v>4.0999999999999996</v>
      </c>
      <c r="U547" s="34">
        <v>1.51</v>
      </c>
      <c r="V547" s="34">
        <v>0.17119999999999999</v>
      </c>
      <c r="W547" s="22"/>
      <c r="X547" s="22"/>
      <c r="Y547" s="22"/>
      <c r="Z547" s="34">
        <v>2.4</v>
      </c>
      <c r="AA547" s="34">
        <v>0.2913</v>
      </c>
      <c r="AB547" s="34">
        <v>24</v>
      </c>
      <c r="AC547" s="34">
        <v>14</v>
      </c>
      <c r="AD547" s="34">
        <v>8</v>
      </c>
      <c r="AE547" s="34">
        <v>1.39</v>
      </c>
      <c r="AF547" s="2"/>
      <c r="AG547" s="47">
        <f t="shared" si="495"/>
        <v>0.78165000000000007</v>
      </c>
      <c r="AH547" s="47">
        <f t="shared" si="500"/>
        <v>0.54044999999999999</v>
      </c>
      <c r="AI547" s="47">
        <f t="shared" si="501"/>
        <v>0.57509999999999994</v>
      </c>
      <c r="AJ547" s="47">
        <f t="shared" si="502"/>
        <v>0.33254999999999996</v>
      </c>
      <c r="AK547" s="47">
        <f t="shared" si="496"/>
        <v>1.26</v>
      </c>
      <c r="AL547" s="47">
        <f t="shared" si="497"/>
        <v>0.94499999999999995</v>
      </c>
      <c r="AM547" s="47">
        <f t="shared" ref="AM547:AO571" si="513">AB547*4.5</f>
        <v>108</v>
      </c>
      <c r="AN547" s="47">
        <f t="shared" si="513"/>
        <v>63</v>
      </c>
      <c r="AO547" s="47">
        <f t="shared" si="513"/>
        <v>36</v>
      </c>
      <c r="AP547" s="47">
        <f t="shared" si="469"/>
        <v>5.8500000000000005</v>
      </c>
      <c r="AQ547" s="47">
        <f t="shared" si="470"/>
        <v>6.2549999999999999</v>
      </c>
      <c r="AR547" s="47">
        <f t="shared" si="471"/>
        <v>0.45</v>
      </c>
      <c r="AS547" s="47">
        <f t="shared" si="472"/>
        <v>2.25</v>
      </c>
      <c r="AT547" s="47">
        <f t="shared" si="473"/>
        <v>0.7672500000000001</v>
      </c>
      <c r="AU547" s="47">
        <f t="shared" si="474"/>
        <v>3.5550000000000002</v>
      </c>
      <c r="AV547" s="47">
        <f t="shared" si="475"/>
        <v>6.75</v>
      </c>
      <c r="AW547" s="47">
        <f t="shared" si="476"/>
        <v>13.125</v>
      </c>
      <c r="AX547" s="47">
        <f t="shared" si="477"/>
        <v>0</v>
      </c>
      <c r="AY547" s="47">
        <f t="shared" si="478"/>
        <v>4.7700000000000005</v>
      </c>
      <c r="AZ547" s="47">
        <f t="shared" si="479"/>
        <v>0.67499999999999993</v>
      </c>
      <c r="BA547" s="47">
        <f t="shared" si="480"/>
        <v>0.1845</v>
      </c>
      <c r="BB547" s="47">
        <f t="shared" si="481"/>
        <v>6.7949999999999999</v>
      </c>
      <c r="BC547" s="47">
        <f t="shared" si="482"/>
        <v>0.77039999999999997</v>
      </c>
      <c r="BD547" s="47">
        <f t="shared" si="483"/>
        <v>0</v>
      </c>
      <c r="BE547" s="47">
        <f t="shared" si="484"/>
        <v>0</v>
      </c>
      <c r="BF547" s="47">
        <f t="shared" si="485"/>
        <v>0</v>
      </c>
      <c r="BG547" s="47">
        <f t="shared" si="486"/>
        <v>0.10799999999999998</v>
      </c>
      <c r="BH547" s="47">
        <f t="shared" si="487"/>
        <v>1.3108500000000001</v>
      </c>
      <c r="BI547" s="46"/>
      <c r="BJ547" s="47">
        <f t="shared" si="488"/>
        <v>6.2549999999999999</v>
      </c>
      <c r="BL547" s="47">
        <f t="shared" si="456"/>
        <v>1.26</v>
      </c>
      <c r="BM547" s="47">
        <f t="shared" si="460"/>
        <v>0.7672500000000001</v>
      </c>
      <c r="BN547" s="47">
        <f t="shared" si="466"/>
        <v>5.8500000000000005</v>
      </c>
      <c r="BO547" s="47">
        <f t="shared" si="494"/>
        <v>6.7949999999999999</v>
      </c>
      <c r="BP547" s="47">
        <f t="shared" si="507"/>
        <v>4.7700000000000005</v>
      </c>
      <c r="BQ547" s="47">
        <f t="shared" si="506"/>
        <v>0.1845</v>
      </c>
      <c r="BR547" s="47">
        <f t="shared" si="509"/>
        <v>0.45</v>
      </c>
      <c r="BS547" s="47">
        <f t="shared" si="510"/>
        <v>13.125</v>
      </c>
      <c r="BT547" s="47">
        <f t="shared" si="498"/>
        <v>2.25</v>
      </c>
      <c r="BU547" s="47">
        <f t="shared" si="464"/>
        <v>6.75</v>
      </c>
      <c r="BV547" s="47">
        <f t="shared" si="508"/>
        <v>1.3108500000000001</v>
      </c>
      <c r="BW547" s="47">
        <f t="shared" si="499"/>
        <v>0.77039999999999997</v>
      </c>
      <c r="BX547" s="47">
        <f t="shared" si="462"/>
        <v>3.5550000000000002</v>
      </c>
      <c r="BY547" s="47">
        <f t="shared" si="489"/>
        <v>36</v>
      </c>
      <c r="BZ547" s="47">
        <f t="shared" si="511"/>
        <v>6.2549999999999999</v>
      </c>
      <c r="CA547" s="47">
        <f t="shared" si="451"/>
        <v>6.7949999999999999</v>
      </c>
      <c r="CB547" s="47">
        <f t="shared" si="490"/>
        <v>13.125</v>
      </c>
      <c r="CC547" s="47">
        <f t="shared" si="512"/>
        <v>0.10799999999999998</v>
      </c>
      <c r="CD547" s="47">
        <f t="shared" si="493"/>
        <v>0</v>
      </c>
      <c r="CE547" s="47">
        <f t="shared" si="493"/>
        <v>0</v>
      </c>
      <c r="CF547" s="47">
        <f t="shared" si="491"/>
        <v>0</v>
      </c>
      <c r="CG547" s="47">
        <f t="shared" si="503"/>
        <v>12.225492415666741</v>
      </c>
      <c r="CH547" s="47">
        <f t="shared" si="492"/>
        <v>12.225492415666741</v>
      </c>
      <c r="CI547" s="47">
        <v>1.06</v>
      </c>
      <c r="CJ547" s="46"/>
      <c r="CK547" s="47">
        <f t="shared" si="504"/>
        <v>2.128377394793787</v>
      </c>
      <c r="CL547" s="46"/>
      <c r="CM547" s="46">
        <f t="shared" si="505"/>
        <v>0.4729727543986193</v>
      </c>
    </row>
    <row r="548" spans="1:91">
      <c r="A548" s="42">
        <v>1852</v>
      </c>
      <c r="C548" s="34">
        <v>20.149999999999999</v>
      </c>
      <c r="D548" s="34">
        <v>32.4</v>
      </c>
      <c r="E548" s="34">
        <v>25</v>
      </c>
      <c r="F548" s="34">
        <v>14.32</v>
      </c>
      <c r="G548" s="34">
        <v>11.61</v>
      </c>
      <c r="H548" s="34">
        <v>6.9</v>
      </c>
      <c r="I548" s="34">
        <v>1.3</v>
      </c>
      <c r="J548" s="34">
        <v>1.39</v>
      </c>
      <c r="K548" s="34">
        <v>0.1</v>
      </c>
      <c r="L548" s="34">
        <v>0.5</v>
      </c>
      <c r="M548" s="34">
        <v>18.82</v>
      </c>
      <c r="N548" s="34">
        <v>0.79</v>
      </c>
      <c r="O548" s="34">
        <v>1.5</v>
      </c>
      <c r="P548" s="34">
        <v>2.8</v>
      </c>
      <c r="Q548" s="22"/>
      <c r="R548" s="22"/>
      <c r="S548" s="34">
        <v>0.15</v>
      </c>
      <c r="T548" s="34">
        <v>4.5999999999999996</v>
      </c>
      <c r="U548" s="34">
        <v>1.59</v>
      </c>
      <c r="V548" s="34">
        <v>0.2283</v>
      </c>
      <c r="W548" s="22"/>
      <c r="X548" s="22"/>
      <c r="Y548" s="22"/>
      <c r="Z548" s="34">
        <v>2</v>
      </c>
      <c r="AA548" s="34">
        <v>0.2913</v>
      </c>
      <c r="AB548" s="34">
        <v>24</v>
      </c>
      <c r="AC548" s="34">
        <v>14</v>
      </c>
      <c r="AD548" s="34">
        <v>8</v>
      </c>
      <c r="AE548" s="34">
        <v>1.39</v>
      </c>
      <c r="AF548" s="2"/>
      <c r="AG548" s="47">
        <f t="shared" si="495"/>
        <v>0.90674999999999994</v>
      </c>
      <c r="AH548" s="47">
        <f t="shared" si="500"/>
        <v>0.64439999999999997</v>
      </c>
      <c r="AI548" s="47">
        <f t="shared" si="501"/>
        <v>0.52244999999999997</v>
      </c>
      <c r="AJ548" s="47">
        <f t="shared" si="502"/>
        <v>0.3105</v>
      </c>
      <c r="AK548" s="47">
        <f t="shared" si="496"/>
        <v>1.4579999999999997</v>
      </c>
      <c r="AL548" s="47">
        <f t="shared" si="497"/>
        <v>1.125</v>
      </c>
      <c r="AM548" s="47">
        <f t="shared" si="513"/>
        <v>108</v>
      </c>
      <c r="AN548" s="47">
        <f t="shared" si="513"/>
        <v>63</v>
      </c>
      <c r="AO548" s="47">
        <f t="shared" si="513"/>
        <v>36</v>
      </c>
      <c r="AP548" s="47">
        <f t="shared" si="469"/>
        <v>5.8500000000000005</v>
      </c>
      <c r="AQ548" s="47">
        <f t="shared" si="470"/>
        <v>6.2549999999999999</v>
      </c>
      <c r="AR548" s="47">
        <f t="shared" si="471"/>
        <v>0.45</v>
      </c>
      <c r="AS548" s="47">
        <f t="shared" si="472"/>
        <v>2.25</v>
      </c>
      <c r="AT548" s="47">
        <f t="shared" si="473"/>
        <v>0.84689999999999999</v>
      </c>
      <c r="AU548" s="47">
        <f t="shared" si="474"/>
        <v>3.5550000000000002</v>
      </c>
      <c r="AV548" s="47">
        <f t="shared" si="475"/>
        <v>6.75</v>
      </c>
      <c r="AW548" s="47">
        <f t="shared" si="476"/>
        <v>13.125</v>
      </c>
      <c r="AX548" s="47">
        <f t="shared" si="477"/>
        <v>0</v>
      </c>
      <c r="AY548" s="47">
        <f t="shared" si="478"/>
        <v>4.7700000000000005</v>
      </c>
      <c r="AZ548" s="47">
        <f t="shared" si="479"/>
        <v>0.67499999999999993</v>
      </c>
      <c r="BA548" s="47">
        <f t="shared" si="480"/>
        <v>0.20699999999999999</v>
      </c>
      <c r="BB548" s="47">
        <f t="shared" si="481"/>
        <v>7.1550000000000002</v>
      </c>
      <c r="BC548" s="47">
        <f t="shared" si="482"/>
        <v>1.02735</v>
      </c>
      <c r="BD548" s="47">
        <f t="shared" si="483"/>
        <v>0</v>
      </c>
      <c r="BE548" s="47">
        <f t="shared" si="484"/>
        <v>0</v>
      </c>
      <c r="BF548" s="47">
        <f t="shared" si="485"/>
        <v>0</v>
      </c>
      <c r="BG548" s="47">
        <f t="shared" si="486"/>
        <v>0.09</v>
      </c>
      <c r="BH548" s="47">
        <f t="shared" si="487"/>
        <v>1.3108500000000001</v>
      </c>
      <c r="BI548" s="46"/>
      <c r="BJ548" s="47">
        <f t="shared" si="488"/>
        <v>6.2549999999999999</v>
      </c>
      <c r="BL548" s="47">
        <f t="shared" si="456"/>
        <v>1.4579999999999997</v>
      </c>
      <c r="BM548" s="47">
        <f t="shared" si="460"/>
        <v>0.84689999999999999</v>
      </c>
      <c r="BN548" s="47">
        <f t="shared" si="466"/>
        <v>5.8500000000000005</v>
      </c>
      <c r="BO548" s="47">
        <f t="shared" si="494"/>
        <v>7.1550000000000002</v>
      </c>
      <c r="BP548" s="47">
        <f t="shared" si="507"/>
        <v>4.7700000000000005</v>
      </c>
      <c r="BQ548" s="47">
        <f t="shared" si="506"/>
        <v>0.20699999999999999</v>
      </c>
      <c r="BR548" s="47">
        <f t="shared" si="509"/>
        <v>0.45</v>
      </c>
      <c r="BS548" s="47">
        <f t="shared" si="510"/>
        <v>13.125</v>
      </c>
      <c r="BT548" s="47">
        <f t="shared" si="498"/>
        <v>2.25</v>
      </c>
      <c r="BU548" s="47">
        <f t="shared" si="464"/>
        <v>6.75</v>
      </c>
      <c r="BV548" s="47">
        <f t="shared" si="508"/>
        <v>1.3108500000000001</v>
      </c>
      <c r="BW548" s="47">
        <f t="shared" si="499"/>
        <v>1.02735</v>
      </c>
      <c r="BX548" s="47">
        <f t="shared" si="462"/>
        <v>3.5550000000000002</v>
      </c>
      <c r="BY548" s="47">
        <f t="shared" si="489"/>
        <v>36</v>
      </c>
      <c r="BZ548" s="47">
        <f t="shared" si="511"/>
        <v>6.2549999999999999</v>
      </c>
      <c r="CA548" s="47">
        <f t="shared" si="451"/>
        <v>7.1550000000000002</v>
      </c>
      <c r="CB548" s="47">
        <f t="shared" si="490"/>
        <v>13.125</v>
      </c>
      <c r="CC548" s="47">
        <f t="shared" si="512"/>
        <v>0.09</v>
      </c>
      <c r="CD548" s="47">
        <f t="shared" si="493"/>
        <v>0</v>
      </c>
      <c r="CE548" s="47">
        <f t="shared" si="493"/>
        <v>0</v>
      </c>
      <c r="CF548" s="47">
        <f t="shared" si="491"/>
        <v>0</v>
      </c>
      <c r="CG548" s="47">
        <f t="shared" si="503"/>
        <v>10.187910346388952</v>
      </c>
      <c r="CH548" s="47">
        <f t="shared" si="492"/>
        <v>10.187910346388952</v>
      </c>
      <c r="CI548" s="47">
        <v>1.06</v>
      </c>
      <c r="CJ548" s="46"/>
      <c r="CK548" s="47">
        <f t="shared" si="504"/>
        <v>2.2102477018486701</v>
      </c>
      <c r="CL548" s="46"/>
      <c r="CM548" s="46">
        <f t="shared" si="505"/>
        <v>0.49116615596637114</v>
      </c>
    </row>
    <row r="549" spans="1:91">
      <c r="A549" s="42">
        <v>1853</v>
      </c>
      <c r="C549" s="34">
        <v>25.54</v>
      </c>
      <c r="D549" s="34">
        <v>38</v>
      </c>
      <c r="E549" s="34">
        <v>28</v>
      </c>
      <c r="F549" s="34">
        <v>18.399999999999999</v>
      </c>
      <c r="G549" s="34">
        <v>18.39</v>
      </c>
      <c r="H549" s="34">
        <v>9.8000000000000007</v>
      </c>
      <c r="I549" s="34">
        <v>1.3</v>
      </c>
      <c r="J549" s="34">
        <v>1.39</v>
      </c>
      <c r="K549" s="34">
        <v>0.15</v>
      </c>
      <c r="L549" s="34">
        <v>0.6</v>
      </c>
      <c r="M549" s="34">
        <v>24</v>
      </c>
      <c r="N549" s="34">
        <v>0.79</v>
      </c>
      <c r="O549" s="34">
        <v>1.5</v>
      </c>
      <c r="P549" s="34">
        <v>2.8</v>
      </c>
      <c r="Q549" s="22"/>
      <c r="R549" s="22"/>
      <c r="S549" s="34">
        <v>0.15</v>
      </c>
      <c r="T549" s="34">
        <v>4.8</v>
      </c>
      <c r="U549" s="34">
        <v>1.69</v>
      </c>
      <c r="V549" s="34">
        <v>0.30649999999999999</v>
      </c>
      <c r="W549" s="22"/>
      <c r="X549" s="22"/>
      <c r="Y549" s="22"/>
      <c r="Z549" s="34">
        <v>1.98</v>
      </c>
      <c r="AA549" s="34">
        <v>0.2913</v>
      </c>
      <c r="AB549" s="34">
        <v>24</v>
      </c>
      <c r="AC549" s="34">
        <v>14</v>
      </c>
      <c r="AD549" s="34">
        <v>8</v>
      </c>
      <c r="AE549" s="34">
        <v>1.39</v>
      </c>
      <c r="AF549" s="2"/>
      <c r="AG549" s="47">
        <f t="shared" si="495"/>
        <v>1.1493</v>
      </c>
      <c r="AH549" s="47">
        <f t="shared" si="500"/>
        <v>0.82799999999999996</v>
      </c>
      <c r="AI549" s="47">
        <f t="shared" si="501"/>
        <v>0.82755000000000001</v>
      </c>
      <c r="AJ549" s="47">
        <f t="shared" si="502"/>
        <v>0.441</v>
      </c>
      <c r="AK549" s="47">
        <f t="shared" si="496"/>
        <v>1.71</v>
      </c>
      <c r="AL549" s="47">
        <f t="shared" si="497"/>
        <v>1.26</v>
      </c>
      <c r="AM549" s="47">
        <f t="shared" si="513"/>
        <v>108</v>
      </c>
      <c r="AN549" s="47">
        <f t="shared" si="513"/>
        <v>63</v>
      </c>
      <c r="AO549" s="47">
        <f t="shared" si="513"/>
        <v>36</v>
      </c>
      <c r="AP549" s="47">
        <f t="shared" si="469"/>
        <v>5.8500000000000005</v>
      </c>
      <c r="AQ549" s="47">
        <f t="shared" si="470"/>
        <v>6.2549999999999999</v>
      </c>
      <c r="AR549" s="47">
        <f t="shared" si="471"/>
        <v>0.67499999999999993</v>
      </c>
      <c r="AS549" s="47">
        <f t="shared" si="472"/>
        <v>2.6999999999999997</v>
      </c>
      <c r="AT549" s="47">
        <f t="shared" si="473"/>
        <v>1.08</v>
      </c>
      <c r="AU549" s="47">
        <f t="shared" si="474"/>
        <v>3.5550000000000002</v>
      </c>
      <c r="AV549" s="47">
        <f t="shared" si="475"/>
        <v>6.75</v>
      </c>
      <c r="AW549" s="47">
        <f t="shared" si="476"/>
        <v>13.125</v>
      </c>
      <c r="AX549" s="47">
        <f t="shared" si="477"/>
        <v>0</v>
      </c>
      <c r="AY549" s="47">
        <f t="shared" si="478"/>
        <v>4.7700000000000005</v>
      </c>
      <c r="AZ549" s="47">
        <f t="shared" si="479"/>
        <v>0.67499999999999993</v>
      </c>
      <c r="BA549" s="47">
        <f t="shared" si="480"/>
        <v>0.21599999999999997</v>
      </c>
      <c r="BB549" s="47">
        <f t="shared" si="481"/>
        <v>7.6049999999999995</v>
      </c>
      <c r="BC549" s="47">
        <f t="shared" si="482"/>
        <v>1.3792499999999999</v>
      </c>
      <c r="BD549" s="47">
        <f t="shared" si="483"/>
        <v>0</v>
      </c>
      <c r="BE549" s="47">
        <f t="shared" si="484"/>
        <v>0</v>
      </c>
      <c r="BF549" s="47">
        <f t="shared" si="485"/>
        <v>0</v>
      </c>
      <c r="BG549" s="47">
        <f t="shared" si="486"/>
        <v>8.9099999999999999E-2</v>
      </c>
      <c r="BH549" s="47">
        <f t="shared" si="487"/>
        <v>1.3108500000000001</v>
      </c>
      <c r="BI549" s="46"/>
      <c r="BJ549" s="47">
        <f t="shared" si="488"/>
        <v>6.2549999999999999</v>
      </c>
      <c r="BL549" s="47">
        <f t="shared" si="456"/>
        <v>1.71</v>
      </c>
      <c r="BM549" s="47">
        <f t="shared" si="460"/>
        <v>1.08</v>
      </c>
      <c r="BN549" s="47">
        <f t="shared" si="466"/>
        <v>5.8500000000000005</v>
      </c>
      <c r="BO549" s="47">
        <f t="shared" si="494"/>
        <v>7.6049999999999995</v>
      </c>
      <c r="BP549" s="47">
        <f t="shared" si="507"/>
        <v>4.7700000000000005</v>
      </c>
      <c r="BQ549" s="47">
        <f t="shared" si="506"/>
        <v>0.21599999999999997</v>
      </c>
      <c r="BR549" s="47">
        <f t="shared" si="509"/>
        <v>0.67499999999999993</v>
      </c>
      <c r="BS549" s="47">
        <f t="shared" si="510"/>
        <v>13.125</v>
      </c>
      <c r="BT549" s="47">
        <f t="shared" si="498"/>
        <v>2.6999999999999997</v>
      </c>
      <c r="BU549" s="47">
        <f t="shared" si="464"/>
        <v>6.75</v>
      </c>
      <c r="BV549" s="47">
        <f t="shared" si="508"/>
        <v>1.3108500000000001</v>
      </c>
      <c r="BW549" s="47">
        <f t="shared" si="499"/>
        <v>1.3792499999999999</v>
      </c>
      <c r="BX549" s="47">
        <f t="shared" si="462"/>
        <v>3.5550000000000002</v>
      </c>
      <c r="BY549" s="47">
        <f t="shared" si="489"/>
        <v>36</v>
      </c>
      <c r="BZ549" s="47">
        <f t="shared" si="511"/>
        <v>6.2549999999999999</v>
      </c>
      <c r="CA549" s="47">
        <f t="shared" si="451"/>
        <v>7.6049999999999995</v>
      </c>
      <c r="CB549" s="47">
        <f t="shared" si="490"/>
        <v>13.125</v>
      </c>
      <c r="CC549" s="47">
        <f t="shared" si="512"/>
        <v>8.9099999999999999E-2</v>
      </c>
      <c r="CD549" s="47">
        <f t="shared" si="493"/>
        <v>0</v>
      </c>
      <c r="CE549" s="47">
        <f t="shared" si="493"/>
        <v>0</v>
      </c>
      <c r="CF549" s="47">
        <f t="shared" si="491"/>
        <v>0</v>
      </c>
      <c r="CG549" s="47">
        <f t="shared" si="503"/>
        <v>10.086031242925062</v>
      </c>
      <c r="CH549" s="47">
        <f t="shared" si="492"/>
        <v>10.086031242925062</v>
      </c>
      <c r="CI549" s="47">
        <v>1.06</v>
      </c>
      <c r="CJ549" s="46"/>
      <c r="CK549" s="47">
        <f t="shared" si="504"/>
        <v>2.3583652886046962</v>
      </c>
      <c r="CL549" s="46"/>
      <c r="CM549" s="46">
        <f t="shared" si="505"/>
        <v>0.52408117524548803</v>
      </c>
    </row>
    <row r="550" spans="1:91">
      <c r="A550" s="42">
        <v>1854</v>
      </c>
      <c r="C550" s="34">
        <v>31.04</v>
      </c>
      <c r="D550" s="34">
        <v>45.5</v>
      </c>
      <c r="E550" s="34">
        <v>35</v>
      </c>
      <c r="F550" s="34">
        <v>19.66</v>
      </c>
      <c r="G550" s="34">
        <v>14.1</v>
      </c>
      <c r="H550" s="34">
        <v>9.49</v>
      </c>
      <c r="I550" s="34">
        <v>1.3</v>
      </c>
      <c r="J550" s="34">
        <v>1.39</v>
      </c>
      <c r="K550" s="34">
        <v>0.15</v>
      </c>
      <c r="L550" s="34">
        <v>0.55000000000000004</v>
      </c>
      <c r="M550" s="34">
        <v>26.25</v>
      </c>
      <c r="N550" s="34">
        <v>0.79</v>
      </c>
      <c r="O550" s="34">
        <v>1.5</v>
      </c>
      <c r="P550" s="34">
        <v>2.9</v>
      </c>
      <c r="Q550" s="22"/>
      <c r="R550" s="22"/>
      <c r="S550" s="34">
        <v>0.15</v>
      </c>
      <c r="T550" s="34">
        <v>5.2</v>
      </c>
      <c r="U550" s="34">
        <v>1.7</v>
      </c>
      <c r="V550" s="34">
        <v>0.45650000000000002</v>
      </c>
      <c r="W550" s="22"/>
      <c r="X550" s="22"/>
      <c r="Y550" s="22"/>
      <c r="Z550" s="34">
        <v>2.11</v>
      </c>
      <c r="AA550" s="34">
        <v>0.2913</v>
      </c>
      <c r="AB550" s="34">
        <v>24</v>
      </c>
      <c r="AC550" s="34">
        <v>14</v>
      </c>
      <c r="AD550" s="34">
        <v>8</v>
      </c>
      <c r="AE550" s="34">
        <v>1.39</v>
      </c>
      <c r="AF550" s="2"/>
      <c r="AG550" s="47">
        <f t="shared" si="495"/>
        <v>1.3968</v>
      </c>
      <c r="AH550" s="47">
        <f t="shared" si="500"/>
        <v>0.88470000000000004</v>
      </c>
      <c r="AI550" s="47">
        <f t="shared" si="501"/>
        <v>0.63449999999999995</v>
      </c>
      <c r="AJ550" s="47">
        <f t="shared" si="502"/>
        <v>0.42704999999999999</v>
      </c>
      <c r="AK550" s="47">
        <f t="shared" si="496"/>
        <v>2.0474999999999999</v>
      </c>
      <c r="AL550" s="47">
        <f t="shared" si="497"/>
        <v>1.575</v>
      </c>
      <c r="AM550" s="47">
        <f t="shared" si="513"/>
        <v>108</v>
      </c>
      <c r="AN550" s="47">
        <f t="shared" si="513"/>
        <v>63</v>
      </c>
      <c r="AO550" s="47">
        <f t="shared" si="513"/>
        <v>36</v>
      </c>
      <c r="AP550" s="47">
        <f t="shared" si="469"/>
        <v>5.8500000000000005</v>
      </c>
      <c r="AQ550" s="47">
        <f t="shared" si="470"/>
        <v>6.2549999999999999</v>
      </c>
      <c r="AR550" s="47">
        <f t="shared" si="471"/>
        <v>0.67499999999999993</v>
      </c>
      <c r="AS550" s="47">
        <f t="shared" si="472"/>
        <v>2.4750000000000001</v>
      </c>
      <c r="AT550" s="47">
        <f t="shared" si="473"/>
        <v>1.1812499999999999</v>
      </c>
      <c r="AU550" s="47">
        <f t="shared" si="474"/>
        <v>3.5550000000000002</v>
      </c>
      <c r="AV550" s="47">
        <f t="shared" si="475"/>
        <v>6.75</v>
      </c>
      <c r="AW550" s="47">
        <f t="shared" si="476"/>
        <v>13.59375</v>
      </c>
      <c r="AX550" s="47">
        <f t="shared" si="477"/>
        <v>0</v>
      </c>
      <c r="AY550" s="47">
        <f t="shared" si="478"/>
        <v>4.7700000000000005</v>
      </c>
      <c r="AZ550" s="47">
        <f t="shared" si="479"/>
        <v>0.67499999999999993</v>
      </c>
      <c r="BA550" s="47">
        <f t="shared" si="480"/>
        <v>0.23400000000000001</v>
      </c>
      <c r="BB550" s="47">
        <f t="shared" si="481"/>
        <v>7.6499999999999995</v>
      </c>
      <c r="BC550" s="47">
        <f t="shared" si="482"/>
        <v>2.0542500000000001</v>
      </c>
      <c r="BD550" s="47">
        <f t="shared" si="483"/>
        <v>0</v>
      </c>
      <c r="BE550" s="47">
        <f t="shared" si="484"/>
        <v>0</v>
      </c>
      <c r="BF550" s="47">
        <f t="shared" si="485"/>
        <v>0</v>
      </c>
      <c r="BG550" s="47">
        <f t="shared" si="486"/>
        <v>9.4949999999999993E-2</v>
      </c>
      <c r="BH550" s="47">
        <f t="shared" si="487"/>
        <v>1.3108500000000001</v>
      </c>
      <c r="BI550" s="46"/>
      <c r="BJ550" s="47">
        <f t="shared" si="488"/>
        <v>6.2549999999999999</v>
      </c>
      <c r="BL550" s="47">
        <f t="shared" si="456"/>
        <v>2.0474999999999999</v>
      </c>
      <c r="BM550" s="47">
        <f t="shared" si="460"/>
        <v>1.1812499999999999</v>
      </c>
      <c r="BN550" s="47">
        <f t="shared" si="466"/>
        <v>5.8500000000000005</v>
      </c>
      <c r="BO550" s="47">
        <f t="shared" si="494"/>
        <v>7.6499999999999995</v>
      </c>
      <c r="BP550" s="47">
        <f t="shared" si="507"/>
        <v>4.7700000000000005</v>
      </c>
      <c r="BQ550" s="47">
        <f t="shared" si="506"/>
        <v>0.23400000000000001</v>
      </c>
      <c r="BR550" s="47">
        <f t="shared" si="509"/>
        <v>0.67499999999999993</v>
      </c>
      <c r="BS550" s="47">
        <f t="shared" si="510"/>
        <v>13.59375</v>
      </c>
      <c r="BT550" s="47">
        <f t="shared" si="498"/>
        <v>2.4750000000000001</v>
      </c>
      <c r="BU550" s="47">
        <f t="shared" si="464"/>
        <v>6.75</v>
      </c>
      <c r="BV550" s="47">
        <f t="shared" si="508"/>
        <v>1.3108500000000001</v>
      </c>
      <c r="BW550" s="47">
        <f t="shared" si="499"/>
        <v>2.0542500000000001</v>
      </c>
      <c r="BX550" s="47">
        <f t="shared" si="462"/>
        <v>3.5550000000000002</v>
      </c>
      <c r="BY550" s="47">
        <f t="shared" si="489"/>
        <v>36</v>
      </c>
      <c r="BZ550" s="47">
        <f t="shared" si="511"/>
        <v>6.2549999999999999</v>
      </c>
      <c r="CA550" s="47">
        <f t="shared" si="451"/>
        <v>7.6499999999999995</v>
      </c>
      <c r="CB550" s="47">
        <f t="shared" si="490"/>
        <v>13.59375</v>
      </c>
      <c r="CC550" s="47">
        <f t="shared" si="512"/>
        <v>9.4949999999999993E-2</v>
      </c>
      <c r="CD550" s="47">
        <f t="shared" si="493"/>
        <v>0</v>
      </c>
      <c r="CE550" s="47">
        <f t="shared" si="493"/>
        <v>0</v>
      </c>
      <c r="CF550" s="47">
        <f t="shared" si="491"/>
        <v>0</v>
      </c>
      <c r="CG550" s="47">
        <f t="shared" si="503"/>
        <v>10.748245415440344</v>
      </c>
      <c r="CH550" s="47">
        <f t="shared" si="492"/>
        <v>10.748245415440344</v>
      </c>
      <c r="CI550" s="47">
        <v>1.06</v>
      </c>
      <c r="CJ550" s="46"/>
      <c r="CK550" s="47">
        <f t="shared" si="504"/>
        <v>2.5331231481045577</v>
      </c>
      <c r="CL550" s="46"/>
      <c r="CM550" s="46">
        <f t="shared" si="505"/>
        <v>0.56291625513434618</v>
      </c>
    </row>
    <row r="551" spans="1:91">
      <c r="A551" s="42">
        <v>1855</v>
      </c>
      <c r="C551" s="34">
        <v>29.45</v>
      </c>
      <c r="D551" s="34">
        <v>45.13</v>
      </c>
      <c r="E551" s="34">
        <v>34</v>
      </c>
      <c r="F551" s="34">
        <v>17.5</v>
      </c>
      <c r="G551" s="34">
        <v>17.149999999999999</v>
      </c>
      <c r="H551" s="34">
        <v>8.4</v>
      </c>
      <c r="I551" s="34">
        <v>1.3</v>
      </c>
      <c r="J551" s="34">
        <v>1.39</v>
      </c>
      <c r="K551" s="34">
        <v>0.15</v>
      </c>
      <c r="L551" s="34">
        <v>0.55000000000000004</v>
      </c>
      <c r="M551" s="34">
        <v>23.5</v>
      </c>
      <c r="N551" s="34">
        <v>0.79</v>
      </c>
      <c r="O551" s="34">
        <v>1.5</v>
      </c>
      <c r="P551" s="34">
        <v>2.7</v>
      </c>
      <c r="Q551" s="22"/>
      <c r="R551" s="22"/>
      <c r="S551" s="34">
        <v>0.15</v>
      </c>
      <c r="T551" s="34">
        <v>5.58</v>
      </c>
      <c r="U551" s="34">
        <v>1.92</v>
      </c>
      <c r="V551" s="34">
        <v>0.38519999999999999</v>
      </c>
      <c r="W551" s="22"/>
      <c r="X551" s="22"/>
      <c r="Y551" s="22"/>
      <c r="Z551" s="34">
        <v>2.1</v>
      </c>
      <c r="AA551" s="34">
        <v>0.2913</v>
      </c>
      <c r="AB551" s="34">
        <v>24</v>
      </c>
      <c r="AC551" s="34">
        <v>14</v>
      </c>
      <c r="AD551" s="34">
        <v>8</v>
      </c>
      <c r="AE551" s="34">
        <v>1.39</v>
      </c>
      <c r="AF551" s="2"/>
      <c r="AG551" s="47">
        <f t="shared" si="495"/>
        <v>1.32525</v>
      </c>
      <c r="AH551" s="47">
        <f t="shared" si="500"/>
        <v>0.78749999999999998</v>
      </c>
      <c r="AI551" s="47">
        <f t="shared" si="501"/>
        <v>0.77174999999999994</v>
      </c>
      <c r="AJ551" s="47">
        <f t="shared" si="502"/>
        <v>0.37800000000000006</v>
      </c>
      <c r="AK551" s="47">
        <f t="shared" si="496"/>
        <v>2.03085</v>
      </c>
      <c r="AL551" s="47">
        <f t="shared" si="497"/>
        <v>1.53</v>
      </c>
      <c r="AM551" s="47">
        <f t="shared" si="513"/>
        <v>108</v>
      </c>
      <c r="AN551" s="47">
        <f t="shared" si="513"/>
        <v>63</v>
      </c>
      <c r="AO551" s="47">
        <f t="shared" si="513"/>
        <v>36</v>
      </c>
      <c r="AP551" s="47">
        <f t="shared" si="469"/>
        <v>5.8500000000000005</v>
      </c>
      <c r="AQ551" s="47">
        <f t="shared" si="470"/>
        <v>6.2549999999999999</v>
      </c>
      <c r="AR551" s="47">
        <f t="shared" si="471"/>
        <v>0.67499999999999993</v>
      </c>
      <c r="AS551" s="47">
        <f t="shared" si="472"/>
        <v>2.4750000000000001</v>
      </c>
      <c r="AT551" s="47">
        <f t="shared" si="473"/>
        <v>1.0575000000000001</v>
      </c>
      <c r="AU551" s="47">
        <f t="shared" si="474"/>
        <v>3.5550000000000002</v>
      </c>
      <c r="AV551" s="47">
        <f t="shared" si="475"/>
        <v>6.75</v>
      </c>
      <c r="AW551" s="47">
        <f t="shared" si="476"/>
        <v>12.65625</v>
      </c>
      <c r="AX551" s="47">
        <f t="shared" si="477"/>
        <v>0</v>
      </c>
      <c r="AY551" s="47">
        <f t="shared" si="478"/>
        <v>4.7700000000000005</v>
      </c>
      <c r="AZ551" s="47">
        <f t="shared" si="479"/>
        <v>0.67499999999999993</v>
      </c>
      <c r="BA551" s="47">
        <f t="shared" si="480"/>
        <v>0.25109999999999999</v>
      </c>
      <c r="BB551" s="47">
        <f t="shared" si="481"/>
        <v>8.64</v>
      </c>
      <c r="BC551" s="47">
        <f t="shared" si="482"/>
        <v>1.7334000000000001</v>
      </c>
      <c r="BD551" s="47">
        <f t="shared" si="483"/>
        <v>0</v>
      </c>
      <c r="BE551" s="47">
        <f t="shared" si="484"/>
        <v>0</v>
      </c>
      <c r="BF551" s="47">
        <f t="shared" si="485"/>
        <v>0</v>
      </c>
      <c r="BG551" s="47">
        <f t="shared" si="486"/>
        <v>9.4500000000000015E-2</v>
      </c>
      <c r="BH551" s="47">
        <f t="shared" si="487"/>
        <v>1.3108500000000001</v>
      </c>
      <c r="BI551" s="46"/>
      <c r="BJ551" s="47">
        <f t="shared" si="488"/>
        <v>6.2549999999999999</v>
      </c>
      <c r="BL551" s="47">
        <f t="shared" si="456"/>
        <v>2.03085</v>
      </c>
      <c r="BM551" s="47">
        <f t="shared" si="460"/>
        <v>1.0575000000000001</v>
      </c>
      <c r="BN551" s="47">
        <f t="shared" si="466"/>
        <v>5.8500000000000005</v>
      </c>
      <c r="BO551" s="47">
        <f t="shared" si="494"/>
        <v>8.64</v>
      </c>
      <c r="BP551" s="47">
        <f t="shared" si="507"/>
        <v>4.7700000000000005</v>
      </c>
      <c r="BQ551" s="47">
        <f t="shared" si="506"/>
        <v>0.25109999999999999</v>
      </c>
      <c r="BR551" s="47">
        <f t="shared" si="509"/>
        <v>0.67499999999999993</v>
      </c>
      <c r="BS551" s="47">
        <f t="shared" si="510"/>
        <v>12.65625</v>
      </c>
      <c r="BT551" s="47">
        <f t="shared" si="498"/>
        <v>2.4750000000000001</v>
      </c>
      <c r="BU551" s="47">
        <f t="shared" si="464"/>
        <v>6.75</v>
      </c>
      <c r="BV551" s="47">
        <f t="shared" si="508"/>
        <v>1.3108500000000001</v>
      </c>
      <c r="BW551" s="47">
        <f t="shared" si="499"/>
        <v>1.7334000000000001</v>
      </c>
      <c r="BX551" s="47">
        <f t="shared" si="462"/>
        <v>3.5550000000000002</v>
      </c>
      <c r="BY551" s="47">
        <f t="shared" si="489"/>
        <v>36</v>
      </c>
      <c r="BZ551" s="47">
        <f t="shared" si="511"/>
        <v>6.2549999999999999</v>
      </c>
      <c r="CA551" s="47">
        <f t="shared" si="451"/>
        <v>8.64</v>
      </c>
      <c r="CB551" s="47">
        <f t="shared" si="490"/>
        <v>12.65625</v>
      </c>
      <c r="CC551" s="47">
        <f t="shared" si="512"/>
        <v>9.4500000000000015E-2</v>
      </c>
      <c r="CD551" s="47">
        <f t="shared" si="493"/>
        <v>0</v>
      </c>
      <c r="CE551" s="47">
        <f t="shared" si="493"/>
        <v>0</v>
      </c>
      <c r="CF551" s="47">
        <f t="shared" si="491"/>
        <v>0</v>
      </c>
      <c r="CG551" s="47">
        <f t="shared" si="503"/>
        <v>10.697305863708401</v>
      </c>
      <c r="CH551" s="47">
        <f t="shared" si="492"/>
        <v>10.697305863708401</v>
      </c>
      <c r="CI551" s="47">
        <v>1.06</v>
      </c>
      <c r="CJ551" s="46"/>
      <c r="CK551" s="47">
        <f t="shared" si="504"/>
        <v>2.5245757673467231</v>
      </c>
      <c r="CL551" s="46"/>
      <c r="CM551" s="46">
        <f t="shared" si="505"/>
        <v>0.56101683718816064</v>
      </c>
    </row>
    <row r="552" spans="1:91">
      <c r="A552" s="42">
        <v>1856</v>
      </c>
      <c r="C552" s="34">
        <v>29.61</v>
      </c>
      <c r="D552" s="34">
        <v>43</v>
      </c>
      <c r="E552" s="34">
        <v>33</v>
      </c>
      <c r="F552" s="34">
        <v>20.83</v>
      </c>
      <c r="G552" s="34">
        <v>16.149999999999999</v>
      </c>
      <c r="H552" s="34">
        <v>8.5</v>
      </c>
      <c r="I552" s="34">
        <v>1.3</v>
      </c>
      <c r="J552" s="34">
        <v>1.39</v>
      </c>
      <c r="K552" s="22"/>
      <c r="L552" s="34">
        <v>0.55000000000000004</v>
      </c>
      <c r="M552" s="34">
        <v>19.690000000000001</v>
      </c>
      <c r="N552" s="34">
        <v>0.79</v>
      </c>
      <c r="O552" s="34">
        <v>1.5</v>
      </c>
      <c r="P552" s="34">
        <v>2.8</v>
      </c>
      <c r="Q552" s="22"/>
      <c r="R552" s="22"/>
      <c r="S552" s="34">
        <v>0.15</v>
      </c>
      <c r="T552" s="34">
        <v>5</v>
      </c>
      <c r="U552" s="34">
        <v>1.72</v>
      </c>
      <c r="V552" s="34">
        <v>0.38519999999999999</v>
      </c>
      <c r="W552" s="22"/>
      <c r="X552" s="22"/>
      <c r="Y552" s="22"/>
      <c r="Z552" s="34">
        <v>2.23</v>
      </c>
      <c r="AA552" s="34">
        <v>0.2913</v>
      </c>
      <c r="AB552" s="34">
        <v>24</v>
      </c>
      <c r="AC552" s="34">
        <v>14</v>
      </c>
      <c r="AD552" s="34">
        <v>8</v>
      </c>
      <c r="AE552" s="34">
        <v>1.39</v>
      </c>
      <c r="AF552" s="2"/>
      <c r="AG552" s="47">
        <f t="shared" si="495"/>
        <v>1.3324500000000001</v>
      </c>
      <c r="AH552" s="47">
        <f t="shared" si="500"/>
        <v>0.93734999999999991</v>
      </c>
      <c r="AI552" s="47">
        <f t="shared" si="501"/>
        <v>0.72675000000000001</v>
      </c>
      <c r="AJ552" s="47">
        <f t="shared" si="502"/>
        <v>0.38250000000000001</v>
      </c>
      <c r="AK552" s="47">
        <f t="shared" si="496"/>
        <v>1.9350000000000001</v>
      </c>
      <c r="AL552" s="47">
        <f t="shared" si="497"/>
        <v>1.4850000000000001</v>
      </c>
      <c r="AM552" s="47">
        <f t="shared" si="513"/>
        <v>108</v>
      </c>
      <c r="AN552" s="47">
        <f t="shared" si="513"/>
        <v>63</v>
      </c>
      <c r="AO552" s="47">
        <f t="shared" si="513"/>
        <v>36</v>
      </c>
      <c r="AP552" s="47">
        <f t="shared" si="469"/>
        <v>5.8500000000000005</v>
      </c>
      <c r="AQ552" s="47">
        <f t="shared" si="470"/>
        <v>6.2549999999999999</v>
      </c>
      <c r="AR552" s="47">
        <f t="shared" si="471"/>
        <v>0</v>
      </c>
      <c r="AS552" s="47">
        <f t="shared" si="472"/>
        <v>2.4750000000000001</v>
      </c>
      <c r="AT552" s="47">
        <f t="shared" si="473"/>
        <v>0.88605</v>
      </c>
      <c r="AU552" s="47">
        <f t="shared" si="474"/>
        <v>3.5550000000000002</v>
      </c>
      <c r="AV552" s="47">
        <f t="shared" si="475"/>
        <v>6.75</v>
      </c>
      <c r="AW552" s="47">
        <f t="shared" si="476"/>
        <v>13.125</v>
      </c>
      <c r="AX552" s="47">
        <f t="shared" si="477"/>
        <v>0</v>
      </c>
      <c r="AY552" s="47">
        <f t="shared" si="478"/>
        <v>4.7700000000000005</v>
      </c>
      <c r="AZ552" s="47">
        <f t="shared" si="479"/>
        <v>0.67499999999999993</v>
      </c>
      <c r="BA552" s="47">
        <f t="shared" si="480"/>
        <v>0.22500000000000001</v>
      </c>
      <c r="BB552" s="47">
        <f t="shared" si="481"/>
        <v>7.74</v>
      </c>
      <c r="BC552" s="47">
        <f t="shared" si="482"/>
        <v>1.7334000000000001</v>
      </c>
      <c r="BD552" s="47">
        <f t="shared" si="483"/>
        <v>0</v>
      </c>
      <c r="BE552" s="47">
        <f t="shared" si="484"/>
        <v>0</v>
      </c>
      <c r="BF552" s="47">
        <f t="shared" si="485"/>
        <v>0</v>
      </c>
      <c r="BG552" s="47">
        <f t="shared" si="486"/>
        <v>0.10034999999999999</v>
      </c>
      <c r="BH552" s="47">
        <f t="shared" si="487"/>
        <v>1.3108500000000001</v>
      </c>
      <c r="BI552" s="46"/>
      <c r="BJ552" s="47">
        <f t="shared" si="488"/>
        <v>6.2549999999999999</v>
      </c>
      <c r="BL552" s="47">
        <f t="shared" si="456"/>
        <v>1.9350000000000001</v>
      </c>
      <c r="BM552" s="47">
        <f t="shared" si="460"/>
        <v>0.88605</v>
      </c>
      <c r="BN552" s="47">
        <f t="shared" si="466"/>
        <v>5.8500000000000005</v>
      </c>
      <c r="BO552" s="47">
        <f t="shared" si="494"/>
        <v>7.74</v>
      </c>
      <c r="BP552" s="47">
        <f t="shared" si="507"/>
        <v>4.7700000000000005</v>
      </c>
      <c r="BQ552" s="47">
        <f t="shared" si="506"/>
        <v>0.22500000000000001</v>
      </c>
      <c r="BR552" s="47">
        <v>0.67500000000000004</v>
      </c>
      <c r="BS552" s="47">
        <f t="shared" si="510"/>
        <v>13.125</v>
      </c>
      <c r="BT552" s="47">
        <f t="shared" si="498"/>
        <v>2.4750000000000001</v>
      </c>
      <c r="BU552" s="47">
        <f t="shared" si="464"/>
        <v>6.75</v>
      </c>
      <c r="BV552" s="47">
        <f t="shared" si="508"/>
        <v>1.3108500000000001</v>
      </c>
      <c r="BW552" s="47">
        <f t="shared" si="499"/>
        <v>1.7334000000000001</v>
      </c>
      <c r="BX552" s="47">
        <f t="shared" si="462"/>
        <v>3.5550000000000002</v>
      </c>
      <c r="BY552" s="47">
        <f t="shared" si="489"/>
        <v>36</v>
      </c>
      <c r="BZ552" s="47">
        <f t="shared" si="511"/>
        <v>6.2549999999999999</v>
      </c>
      <c r="CA552" s="47">
        <f t="shared" ref="CA552:CA571" si="514">BO552</f>
        <v>7.74</v>
      </c>
      <c r="CB552" s="47">
        <f t="shared" si="490"/>
        <v>13.125</v>
      </c>
      <c r="CC552" s="47">
        <f t="shared" si="512"/>
        <v>0.10034999999999999</v>
      </c>
      <c r="CD552" s="47">
        <f t="shared" si="493"/>
        <v>0</v>
      </c>
      <c r="CE552" s="47">
        <f t="shared" si="493"/>
        <v>0</v>
      </c>
      <c r="CF552" s="47">
        <f t="shared" si="491"/>
        <v>0</v>
      </c>
      <c r="CG552" s="47">
        <f t="shared" si="503"/>
        <v>11.359520036223682</v>
      </c>
      <c r="CH552" s="47">
        <f t="shared" si="492"/>
        <v>11.359520036223682</v>
      </c>
      <c r="CI552" s="47">
        <v>1.06</v>
      </c>
      <c r="CJ552" s="46"/>
      <c r="CK552" s="47">
        <f t="shared" si="504"/>
        <v>2.4517689012872079</v>
      </c>
      <c r="CL552" s="46"/>
      <c r="CM552" s="46">
        <f t="shared" si="505"/>
        <v>0.54483753361937959</v>
      </c>
    </row>
    <row r="553" spans="1:91">
      <c r="A553" s="42">
        <v>1857</v>
      </c>
      <c r="C553" s="34">
        <v>23.44</v>
      </c>
      <c r="D553" s="34">
        <v>35.25</v>
      </c>
      <c r="E553" s="34">
        <v>26</v>
      </c>
      <c r="F553" s="34">
        <v>11.3</v>
      </c>
      <c r="G553" s="34">
        <v>11.3</v>
      </c>
      <c r="H553" s="34">
        <v>8.6999999999999993</v>
      </c>
      <c r="I553" s="34">
        <v>1.3</v>
      </c>
      <c r="J553" s="34">
        <v>1.39</v>
      </c>
      <c r="K553" s="34">
        <v>0.15</v>
      </c>
      <c r="L553" s="34">
        <v>0.47</v>
      </c>
      <c r="M553" s="34">
        <v>22.55</v>
      </c>
      <c r="N553" s="34">
        <v>0.79</v>
      </c>
      <c r="O553" s="34">
        <v>1.5</v>
      </c>
      <c r="P553" s="34">
        <v>2.8</v>
      </c>
      <c r="Q553" s="34">
        <v>2.4</v>
      </c>
      <c r="R553" s="22"/>
      <c r="S553" s="34">
        <v>0.15</v>
      </c>
      <c r="T553" s="34">
        <v>5</v>
      </c>
      <c r="U553" s="34">
        <v>1.88</v>
      </c>
      <c r="V553" s="34">
        <v>0.4</v>
      </c>
      <c r="W553" s="22"/>
      <c r="X553" s="22"/>
      <c r="Y553" s="22"/>
      <c r="Z553" s="34">
        <v>2.36</v>
      </c>
      <c r="AA553" s="34">
        <v>0.2913</v>
      </c>
      <c r="AB553" s="34">
        <v>24</v>
      </c>
      <c r="AC553" s="34">
        <v>14</v>
      </c>
      <c r="AD553" s="34">
        <v>8</v>
      </c>
      <c r="AE553" s="34">
        <v>1.39</v>
      </c>
      <c r="AF553" s="2"/>
      <c r="AG553" s="47">
        <f t="shared" si="495"/>
        <v>1.0548</v>
      </c>
      <c r="AH553" s="47">
        <f t="shared" si="500"/>
        <v>0.50850000000000006</v>
      </c>
      <c r="AI553" s="47">
        <f t="shared" si="501"/>
        <v>0.50850000000000006</v>
      </c>
      <c r="AJ553" s="47">
        <f t="shared" si="502"/>
        <v>0.39149999999999996</v>
      </c>
      <c r="AK553" s="47">
        <f t="shared" si="496"/>
        <v>1.5862499999999999</v>
      </c>
      <c r="AL553" s="47">
        <f t="shared" si="497"/>
        <v>1.17</v>
      </c>
      <c r="AM553" s="47">
        <f t="shared" si="513"/>
        <v>108</v>
      </c>
      <c r="AN553" s="47">
        <f t="shared" si="513"/>
        <v>63</v>
      </c>
      <c r="AO553" s="47">
        <f t="shared" si="513"/>
        <v>36</v>
      </c>
      <c r="AP553" s="47">
        <f t="shared" si="469"/>
        <v>5.8500000000000005</v>
      </c>
      <c r="AQ553" s="47">
        <f t="shared" si="470"/>
        <v>6.2549999999999999</v>
      </c>
      <c r="AR553" s="47">
        <f t="shared" si="471"/>
        <v>0.67499999999999993</v>
      </c>
      <c r="AS553" s="47">
        <f t="shared" si="472"/>
        <v>2.1149999999999998</v>
      </c>
      <c r="AT553" s="47">
        <f t="shared" si="473"/>
        <v>1.01475</v>
      </c>
      <c r="AU553" s="47">
        <f t="shared" si="474"/>
        <v>3.5550000000000002</v>
      </c>
      <c r="AV553" s="47">
        <f t="shared" si="475"/>
        <v>6.75</v>
      </c>
      <c r="AW553" s="47">
        <f t="shared" si="476"/>
        <v>13.125</v>
      </c>
      <c r="AX553" s="47">
        <f t="shared" si="477"/>
        <v>10.799999999999999</v>
      </c>
      <c r="AY553" s="47">
        <f t="shared" si="478"/>
        <v>4.7700000000000005</v>
      </c>
      <c r="AZ553" s="47">
        <f t="shared" si="479"/>
        <v>0.67499999999999993</v>
      </c>
      <c r="BA553" s="47">
        <f t="shared" si="480"/>
        <v>0.22500000000000001</v>
      </c>
      <c r="BB553" s="47">
        <f t="shared" si="481"/>
        <v>8.4599999999999991</v>
      </c>
      <c r="BC553" s="47">
        <f t="shared" si="482"/>
        <v>1.8</v>
      </c>
      <c r="BD553" s="47">
        <f t="shared" si="483"/>
        <v>0</v>
      </c>
      <c r="BE553" s="47">
        <f t="shared" si="484"/>
        <v>0</v>
      </c>
      <c r="BF553" s="47">
        <f t="shared" si="485"/>
        <v>0</v>
      </c>
      <c r="BG553" s="47">
        <f t="shared" si="486"/>
        <v>0.10619999999999999</v>
      </c>
      <c r="BH553" s="47">
        <f t="shared" si="487"/>
        <v>1.3108500000000001</v>
      </c>
      <c r="BI553" s="46"/>
      <c r="BJ553" s="47">
        <f t="shared" si="488"/>
        <v>6.2549999999999999</v>
      </c>
      <c r="BL553" s="47">
        <f t="shared" si="456"/>
        <v>1.5862499999999999</v>
      </c>
      <c r="BM553" s="47">
        <f t="shared" si="460"/>
        <v>1.01475</v>
      </c>
      <c r="BN553" s="47">
        <f t="shared" si="466"/>
        <v>5.8500000000000005</v>
      </c>
      <c r="BO553" s="47">
        <f t="shared" si="494"/>
        <v>8.4599999999999991</v>
      </c>
      <c r="BP553" s="47">
        <f t="shared" si="507"/>
        <v>4.7700000000000005</v>
      </c>
      <c r="BQ553" s="47">
        <f t="shared" si="506"/>
        <v>0.22500000000000001</v>
      </c>
      <c r="BR553" s="47">
        <f>AR553</f>
        <v>0.67499999999999993</v>
      </c>
      <c r="BS553" s="47">
        <f t="shared" si="510"/>
        <v>13.125</v>
      </c>
      <c r="BT553" s="47">
        <f t="shared" si="498"/>
        <v>2.1149999999999998</v>
      </c>
      <c r="BU553" s="47">
        <f t="shared" si="464"/>
        <v>6.75</v>
      </c>
      <c r="BV553" s="47">
        <f t="shared" si="508"/>
        <v>1.3108500000000001</v>
      </c>
      <c r="BW553" s="47">
        <f t="shared" si="499"/>
        <v>1.8</v>
      </c>
      <c r="BX553" s="47">
        <f t="shared" si="462"/>
        <v>3.5550000000000002</v>
      </c>
      <c r="BY553" s="47">
        <f t="shared" si="489"/>
        <v>36</v>
      </c>
      <c r="BZ553" s="47">
        <f t="shared" si="511"/>
        <v>6.2549999999999999</v>
      </c>
      <c r="CA553" s="47">
        <f t="shared" si="514"/>
        <v>8.4599999999999991</v>
      </c>
      <c r="CB553" s="47">
        <f t="shared" si="490"/>
        <v>13.125</v>
      </c>
      <c r="CC553" s="47">
        <f t="shared" si="512"/>
        <v>0.10619999999999999</v>
      </c>
      <c r="CD553" s="47">
        <f t="shared" si="493"/>
        <v>0</v>
      </c>
      <c r="CE553" s="47">
        <f t="shared" si="493"/>
        <v>0</v>
      </c>
      <c r="CF553" s="47">
        <f t="shared" si="491"/>
        <v>0</v>
      </c>
      <c r="CG553" s="47">
        <f t="shared" si="503"/>
        <v>12.021734208738962</v>
      </c>
      <c r="CH553" s="47">
        <f t="shared" si="492"/>
        <v>12.021734208738962</v>
      </c>
      <c r="CI553" s="47">
        <v>1.06</v>
      </c>
      <c r="CJ553" s="46"/>
      <c r="CK553" s="47">
        <f t="shared" si="504"/>
        <v>2.3364322633936414</v>
      </c>
      <c r="CL553" s="46"/>
      <c r="CM553" s="46">
        <f t="shared" si="505"/>
        <v>0.51920716964303137</v>
      </c>
    </row>
    <row r="554" spans="1:91">
      <c r="A554" s="42">
        <v>1858</v>
      </c>
      <c r="C554" s="34">
        <v>16.899999999999999</v>
      </c>
      <c r="D554" s="34">
        <v>27</v>
      </c>
      <c r="E554" s="34">
        <v>20</v>
      </c>
      <c r="F554" s="34">
        <v>11.04</v>
      </c>
      <c r="G554" s="34">
        <v>11.67</v>
      </c>
      <c r="H554" s="34">
        <v>10.42</v>
      </c>
      <c r="I554" s="34">
        <v>1.3</v>
      </c>
      <c r="J554" s="34">
        <v>1.39</v>
      </c>
      <c r="K554" s="22"/>
      <c r="L554" s="34">
        <v>0.5</v>
      </c>
      <c r="M554" s="34">
        <v>22</v>
      </c>
      <c r="N554" s="34">
        <v>0.79</v>
      </c>
      <c r="O554" s="34">
        <v>1.5</v>
      </c>
      <c r="P554" s="34">
        <v>2.8</v>
      </c>
      <c r="Q554" s="34">
        <v>2.4</v>
      </c>
      <c r="R554" s="22"/>
      <c r="S554" s="34">
        <v>0.15</v>
      </c>
      <c r="T554" s="34">
        <v>4.8</v>
      </c>
      <c r="U554" s="34">
        <v>1.89</v>
      </c>
      <c r="V554" s="34">
        <v>0.29959999999999998</v>
      </c>
      <c r="W554" s="22"/>
      <c r="X554" s="22"/>
      <c r="Y554" s="22"/>
      <c r="Z554" s="34">
        <v>2.34</v>
      </c>
      <c r="AA554" s="34">
        <v>0.2913</v>
      </c>
      <c r="AB554" s="34">
        <v>24</v>
      </c>
      <c r="AC554" s="34">
        <v>14</v>
      </c>
      <c r="AD554" s="34">
        <v>8</v>
      </c>
      <c r="AE554" s="34">
        <v>1.39</v>
      </c>
      <c r="AF554" s="2"/>
      <c r="AG554" s="47">
        <f t="shared" si="495"/>
        <v>0.76049999999999995</v>
      </c>
      <c r="AH554" s="47">
        <f t="shared" si="500"/>
        <v>0.49679999999999991</v>
      </c>
      <c r="AI554" s="47">
        <f t="shared" si="501"/>
        <v>0.52515000000000001</v>
      </c>
      <c r="AJ554" s="47">
        <f t="shared" si="502"/>
        <v>0.46889999999999998</v>
      </c>
      <c r="AK554" s="47">
        <f t="shared" si="496"/>
        <v>1.2150000000000001</v>
      </c>
      <c r="AL554" s="47">
        <f t="shared" si="497"/>
        <v>0.9</v>
      </c>
      <c r="AM554" s="47">
        <f t="shared" si="513"/>
        <v>108</v>
      </c>
      <c r="AN554" s="47">
        <f t="shared" si="513"/>
        <v>63</v>
      </c>
      <c r="AO554" s="47">
        <f t="shared" si="513"/>
        <v>36</v>
      </c>
      <c r="AP554" s="47">
        <f t="shared" si="469"/>
        <v>5.8500000000000005</v>
      </c>
      <c r="AQ554" s="47">
        <f t="shared" si="470"/>
        <v>6.2549999999999999</v>
      </c>
      <c r="AR554" s="47">
        <f t="shared" si="471"/>
        <v>0</v>
      </c>
      <c r="AS554" s="47">
        <f t="shared" si="472"/>
        <v>2.25</v>
      </c>
      <c r="AT554" s="47">
        <f t="shared" si="473"/>
        <v>0.99</v>
      </c>
      <c r="AU554" s="47">
        <f t="shared" si="474"/>
        <v>3.5550000000000002</v>
      </c>
      <c r="AV554" s="47">
        <f t="shared" si="475"/>
        <v>6.75</v>
      </c>
      <c r="AW554" s="47">
        <f t="shared" si="476"/>
        <v>13.125</v>
      </c>
      <c r="AX554" s="47">
        <f t="shared" si="477"/>
        <v>10.799999999999999</v>
      </c>
      <c r="AY554" s="47">
        <f t="shared" si="478"/>
        <v>4.7700000000000005</v>
      </c>
      <c r="AZ554" s="47">
        <f t="shared" si="479"/>
        <v>0.67499999999999993</v>
      </c>
      <c r="BA554" s="47">
        <f t="shared" si="480"/>
        <v>0.21599999999999997</v>
      </c>
      <c r="BB554" s="47">
        <f t="shared" si="481"/>
        <v>8.504999999999999</v>
      </c>
      <c r="BC554" s="47">
        <f t="shared" si="482"/>
        <v>1.3481999999999998</v>
      </c>
      <c r="BD554" s="47">
        <f t="shared" si="483"/>
        <v>0</v>
      </c>
      <c r="BE554" s="47">
        <f t="shared" si="484"/>
        <v>0</v>
      </c>
      <c r="BF554" s="47">
        <f t="shared" si="485"/>
        <v>0</v>
      </c>
      <c r="BG554" s="47">
        <f t="shared" si="486"/>
        <v>0.10529999999999999</v>
      </c>
      <c r="BH554" s="47">
        <f t="shared" si="487"/>
        <v>1.3108500000000001</v>
      </c>
      <c r="BI554" s="46"/>
      <c r="BJ554" s="47">
        <f t="shared" si="488"/>
        <v>6.2549999999999999</v>
      </c>
      <c r="BL554" s="47">
        <f t="shared" si="456"/>
        <v>1.2150000000000001</v>
      </c>
      <c r="BM554" s="47">
        <f t="shared" si="460"/>
        <v>0.99</v>
      </c>
      <c r="BN554" s="47">
        <f t="shared" si="466"/>
        <v>5.8500000000000005</v>
      </c>
      <c r="BO554" s="47">
        <f t="shared" si="494"/>
        <v>8.504999999999999</v>
      </c>
      <c r="BP554" s="47">
        <f t="shared" si="507"/>
        <v>4.7700000000000005</v>
      </c>
      <c r="BQ554" s="47">
        <f t="shared" si="506"/>
        <v>0.21599999999999997</v>
      </c>
      <c r="BR554" s="47">
        <v>0.52</v>
      </c>
      <c r="BS554" s="47">
        <f t="shared" si="510"/>
        <v>13.125</v>
      </c>
      <c r="BT554" s="47">
        <f t="shared" si="498"/>
        <v>2.25</v>
      </c>
      <c r="BU554" s="47">
        <f t="shared" si="464"/>
        <v>6.75</v>
      </c>
      <c r="BV554" s="47">
        <f t="shared" si="508"/>
        <v>1.3108500000000001</v>
      </c>
      <c r="BW554" s="47">
        <f t="shared" si="499"/>
        <v>1.3481999999999998</v>
      </c>
      <c r="BX554" s="47">
        <f t="shared" si="462"/>
        <v>3.5550000000000002</v>
      </c>
      <c r="BY554" s="47">
        <f t="shared" si="489"/>
        <v>36</v>
      </c>
      <c r="BZ554" s="47">
        <f t="shared" si="511"/>
        <v>6.2549999999999999</v>
      </c>
      <c r="CA554" s="47">
        <f t="shared" si="514"/>
        <v>8.504999999999999</v>
      </c>
      <c r="CB554" s="47">
        <f t="shared" si="490"/>
        <v>13.125</v>
      </c>
      <c r="CC554" s="47">
        <f t="shared" si="512"/>
        <v>0.10529999999999999</v>
      </c>
      <c r="CD554" s="47">
        <f t="shared" ref="CD554:CE571" si="515">BD554/1000</f>
        <v>0</v>
      </c>
      <c r="CE554" s="47">
        <f t="shared" si="515"/>
        <v>0</v>
      </c>
      <c r="CF554" s="47">
        <f t="shared" si="491"/>
        <v>0</v>
      </c>
      <c r="CG554" s="47">
        <f t="shared" si="503"/>
        <v>11.919855105275074</v>
      </c>
      <c r="CH554" s="47">
        <f t="shared" si="492"/>
        <v>11.919855105275074</v>
      </c>
      <c r="CI554" s="47">
        <v>1.06</v>
      </c>
      <c r="CJ554" s="46"/>
      <c r="CK554" s="47">
        <f t="shared" si="504"/>
        <v>2.1689675692822568</v>
      </c>
      <c r="CL554" s="46"/>
      <c r="CM554" s="46">
        <f t="shared" si="505"/>
        <v>0.48199279317383481</v>
      </c>
    </row>
    <row r="555" spans="1:91">
      <c r="A555" s="42">
        <v>1859</v>
      </c>
      <c r="C555" s="34">
        <v>16.77</v>
      </c>
      <c r="D555" s="34">
        <v>27.5</v>
      </c>
      <c r="E555" s="34">
        <v>21</v>
      </c>
      <c r="F555" s="34">
        <v>12.05</v>
      </c>
      <c r="G555" s="34">
        <v>13.62</v>
      </c>
      <c r="H555" s="34">
        <v>9.25</v>
      </c>
      <c r="I555" s="34">
        <v>1.3</v>
      </c>
      <c r="J555" s="34">
        <v>1.39</v>
      </c>
      <c r="K555" s="22"/>
      <c r="L555" s="34">
        <v>0.5</v>
      </c>
      <c r="M555" s="34">
        <v>23.95</v>
      </c>
      <c r="N555" s="34">
        <v>0.79</v>
      </c>
      <c r="O555" s="34">
        <v>1.5</v>
      </c>
      <c r="P555" s="34">
        <v>2.8</v>
      </c>
      <c r="Q555" s="34">
        <v>2.4</v>
      </c>
      <c r="R555" s="22"/>
      <c r="S555" s="34">
        <v>0.15</v>
      </c>
      <c r="T555" s="34">
        <v>4.8</v>
      </c>
      <c r="U555" s="34">
        <v>1.9</v>
      </c>
      <c r="V555" s="34">
        <v>0.34229999999999999</v>
      </c>
      <c r="W555" s="22"/>
      <c r="X555" s="22"/>
      <c r="Y555" s="22"/>
      <c r="Z555" s="34">
        <v>2.4</v>
      </c>
      <c r="AA555" s="34">
        <v>0.2913</v>
      </c>
      <c r="AB555" s="34">
        <v>24</v>
      </c>
      <c r="AC555" s="34">
        <v>14</v>
      </c>
      <c r="AD555" s="34">
        <v>8</v>
      </c>
      <c r="AE555" s="34">
        <v>1.39</v>
      </c>
      <c r="AF555" s="2"/>
      <c r="AG555" s="47">
        <f t="shared" si="495"/>
        <v>0.75465000000000004</v>
      </c>
      <c r="AH555" s="47">
        <f t="shared" si="500"/>
        <v>0.54225000000000001</v>
      </c>
      <c r="AI555" s="47">
        <f t="shared" si="501"/>
        <v>0.6129</v>
      </c>
      <c r="AJ555" s="47">
        <f t="shared" si="502"/>
        <v>0.41625000000000001</v>
      </c>
      <c r="AK555" s="47">
        <f t="shared" si="496"/>
        <v>1.2375</v>
      </c>
      <c r="AL555" s="47">
        <f t="shared" si="497"/>
        <v>0.94499999999999995</v>
      </c>
      <c r="AM555" s="47">
        <f t="shared" si="513"/>
        <v>108</v>
      </c>
      <c r="AN555" s="47">
        <f t="shared" si="513"/>
        <v>63</v>
      </c>
      <c r="AO555" s="47">
        <f t="shared" si="513"/>
        <v>36</v>
      </c>
      <c r="AP555" s="47">
        <f t="shared" si="469"/>
        <v>5.8500000000000005</v>
      </c>
      <c r="AQ555" s="47">
        <f t="shared" si="470"/>
        <v>6.2549999999999999</v>
      </c>
      <c r="AR555" s="47">
        <f t="shared" si="471"/>
        <v>0</v>
      </c>
      <c r="AS555" s="47">
        <f t="shared" si="472"/>
        <v>2.25</v>
      </c>
      <c r="AT555" s="47">
        <f t="shared" si="473"/>
        <v>1.07775</v>
      </c>
      <c r="AU555" s="47">
        <f t="shared" si="474"/>
        <v>3.5550000000000002</v>
      </c>
      <c r="AV555" s="47">
        <f t="shared" si="475"/>
        <v>6.75</v>
      </c>
      <c r="AW555" s="47">
        <f t="shared" si="476"/>
        <v>13.125</v>
      </c>
      <c r="AX555" s="47">
        <f t="shared" si="477"/>
        <v>10.799999999999999</v>
      </c>
      <c r="AY555" s="47">
        <f t="shared" si="478"/>
        <v>4.7700000000000005</v>
      </c>
      <c r="AZ555" s="47">
        <f t="shared" si="479"/>
        <v>0.67499999999999993</v>
      </c>
      <c r="BA555" s="47">
        <f t="shared" si="480"/>
        <v>0.21599999999999997</v>
      </c>
      <c r="BB555" s="47">
        <f t="shared" si="481"/>
        <v>8.5499999999999989</v>
      </c>
      <c r="BC555" s="47">
        <f t="shared" si="482"/>
        <v>1.5403499999999999</v>
      </c>
      <c r="BD555" s="47">
        <f t="shared" si="483"/>
        <v>0</v>
      </c>
      <c r="BE555" s="47">
        <f t="shared" si="484"/>
        <v>0</v>
      </c>
      <c r="BF555" s="47">
        <f t="shared" si="485"/>
        <v>0</v>
      </c>
      <c r="BG555" s="47">
        <f t="shared" si="486"/>
        <v>0.10799999999999998</v>
      </c>
      <c r="BH555" s="47">
        <f t="shared" si="487"/>
        <v>1.3108500000000001</v>
      </c>
      <c r="BI555" s="46"/>
      <c r="BJ555" s="47">
        <f t="shared" si="488"/>
        <v>6.2549999999999999</v>
      </c>
      <c r="BL555" s="47">
        <f t="shared" si="456"/>
        <v>1.2375</v>
      </c>
      <c r="BM555" s="47">
        <f t="shared" si="460"/>
        <v>1.07775</v>
      </c>
      <c r="BN555" s="47">
        <f t="shared" si="466"/>
        <v>5.8500000000000005</v>
      </c>
      <c r="BO555" s="47">
        <f t="shared" si="494"/>
        <v>8.5499999999999989</v>
      </c>
      <c r="BP555" s="47">
        <f t="shared" si="507"/>
        <v>4.7700000000000005</v>
      </c>
      <c r="BQ555" s="47">
        <f t="shared" si="506"/>
        <v>0.21599999999999997</v>
      </c>
      <c r="BR555" s="47">
        <v>0.52</v>
      </c>
      <c r="BS555" s="47">
        <f t="shared" si="510"/>
        <v>13.125</v>
      </c>
      <c r="BT555" s="47">
        <f t="shared" si="498"/>
        <v>2.25</v>
      </c>
      <c r="BU555" s="47">
        <f t="shared" si="464"/>
        <v>6.75</v>
      </c>
      <c r="BV555" s="47">
        <f t="shared" si="508"/>
        <v>1.3108500000000001</v>
      </c>
      <c r="BW555" s="47">
        <f t="shared" si="499"/>
        <v>1.5403499999999999</v>
      </c>
      <c r="BX555" s="47">
        <f t="shared" si="462"/>
        <v>3.5550000000000002</v>
      </c>
      <c r="BY555" s="47">
        <f t="shared" si="489"/>
        <v>36</v>
      </c>
      <c r="BZ555" s="47">
        <f t="shared" si="511"/>
        <v>6.2549999999999999</v>
      </c>
      <c r="CA555" s="47">
        <f t="shared" si="514"/>
        <v>8.5499999999999989</v>
      </c>
      <c r="CB555" s="47">
        <f t="shared" si="490"/>
        <v>13.125</v>
      </c>
      <c r="CC555" s="47">
        <f t="shared" si="512"/>
        <v>0.10799999999999998</v>
      </c>
      <c r="CD555" s="47">
        <f t="shared" si="515"/>
        <v>0</v>
      </c>
      <c r="CE555" s="47">
        <f t="shared" si="515"/>
        <v>0</v>
      </c>
      <c r="CF555" s="47">
        <f t="shared" si="491"/>
        <v>0</v>
      </c>
      <c r="CG555" s="47">
        <f t="shared" si="503"/>
        <v>12.225492415666741</v>
      </c>
      <c r="CH555" s="47">
        <f t="shared" si="492"/>
        <v>12.225492415666741</v>
      </c>
      <c r="CI555" s="47">
        <v>1.06</v>
      </c>
      <c r="CJ555" s="46"/>
      <c r="CK555" s="47">
        <f t="shared" si="504"/>
        <v>2.1943645753165049</v>
      </c>
      <c r="CL555" s="46"/>
      <c r="CM555" s="46">
        <f t="shared" si="505"/>
        <v>0.48763657229255664</v>
      </c>
    </row>
    <row r="556" spans="1:91">
      <c r="A556" s="42">
        <v>1860</v>
      </c>
      <c r="C556" s="34">
        <v>21.78</v>
      </c>
      <c r="D556" s="34">
        <v>31.5</v>
      </c>
      <c r="E556" s="34">
        <v>26</v>
      </c>
      <c r="F556" s="34">
        <v>14.34</v>
      </c>
      <c r="G556" s="34">
        <v>15.92</v>
      </c>
      <c r="H556" s="34">
        <v>8.9600000000000009</v>
      </c>
      <c r="I556" s="34">
        <v>1.3</v>
      </c>
      <c r="J556" s="34">
        <v>1.39</v>
      </c>
      <c r="K556" s="22"/>
      <c r="L556" s="34">
        <v>0.5</v>
      </c>
      <c r="M556" s="34">
        <v>22.48</v>
      </c>
      <c r="N556" s="34">
        <v>0.79</v>
      </c>
      <c r="O556" s="34">
        <v>1.5</v>
      </c>
      <c r="P556" s="34">
        <v>2.7</v>
      </c>
      <c r="Q556" s="34">
        <v>2.4</v>
      </c>
      <c r="R556" s="22"/>
      <c r="S556" s="34">
        <v>0.15</v>
      </c>
      <c r="T556" s="34">
        <v>5.33</v>
      </c>
      <c r="U556" s="34">
        <v>1.69</v>
      </c>
      <c r="V556" s="34">
        <v>0.31669999999999998</v>
      </c>
      <c r="W556" s="22"/>
      <c r="X556" s="22"/>
      <c r="Y556" s="22"/>
      <c r="Z556" s="34">
        <v>2.5</v>
      </c>
      <c r="AA556" s="34">
        <v>0.2913</v>
      </c>
      <c r="AB556" s="34">
        <v>24</v>
      </c>
      <c r="AC556" s="34">
        <v>14</v>
      </c>
      <c r="AD556" s="34">
        <v>8</v>
      </c>
      <c r="AE556" s="34">
        <v>1.39</v>
      </c>
      <c r="AF556" s="2"/>
      <c r="AG556" s="47">
        <f t="shared" ref="AG556:AG571" si="516">4.5*C556/100</f>
        <v>0.98010000000000008</v>
      </c>
      <c r="AH556" s="47">
        <f t="shared" si="500"/>
        <v>0.64529999999999998</v>
      </c>
      <c r="AI556" s="47">
        <f t="shared" si="501"/>
        <v>0.71640000000000004</v>
      </c>
      <c r="AJ556" s="47">
        <f t="shared" si="502"/>
        <v>0.40320000000000006</v>
      </c>
      <c r="AK556" s="47">
        <f t="shared" ref="AK556:AK571" si="517">4.5*D556/100</f>
        <v>1.4175</v>
      </c>
      <c r="AL556" s="47">
        <f t="shared" ref="AL556:AL571" si="518">4.5*E556/100</f>
        <v>1.17</v>
      </c>
      <c r="AM556" s="47">
        <f t="shared" si="513"/>
        <v>108</v>
      </c>
      <c r="AN556" s="47">
        <f t="shared" si="513"/>
        <v>63</v>
      </c>
      <c r="AO556" s="47">
        <f t="shared" si="513"/>
        <v>36</v>
      </c>
      <c r="AP556" s="47">
        <f t="shared" si="469"/>
        <v>5.8500000000000005</v>
      </c>
      <c r="AQ556" s="47">
        <f t="shared" si="470"/>
        <v>6.2549999999999999</v>
      </c>
      <c r="AR556" s="47">
        <f t="shared" si="471"/>
        <v>0</v>
      </c>
      <c r="AS556" s="47">
        <f t="shared" si="472"/>
        <v>2.25</v>
      </c>
      <c r="AT556" s="47">
        <f t="shared" si="473"/>
        <v>1.0116000000000001</v>
      </c>
      <c r="AU556" s="47">
        <f t="shared" si="474"/>
        <v>3.5550000000000002</v>
      </c>
      <c r="AV556" s="47">
        <f t="shared" si="475"/>
        <v>6.75</v>
      </c>
      <c r="AW556" s="47">
        <f t="shared" si="476"/>
        <v>12.65625</v>
      </c>
      <c r="AX556" s="47">
        <f t="shared" si="477"/>
        <v>10.799999999999999</v>
      </c>
      <c r="AY556" s="47">
        <f t="shared" si="478"/>
        <v>4.7700000000000005</v>
      </c>
      <c r="AZ556" s="47">
        <f t="shared" si="479"/>
        <v>0.67499999999999993</v>
      </c>
      <c r="BA556" s="47">
        <f t="shared" si="480"/>
        <v>0.23985000000000001</v>
      </c>
      <c r="BB556" s="47">
        <f t="shared" si="481"/>
        <v>7.6049999999999995</v>
      </c>
      <c r="BC556" s="47">
        <f t="shared" si="482"/>
        <v>1.4251499999999999</v>
      </c>
      <c r="BD556" s="47">
        <f t="shared" si="483"/>
        <v>0</v>
      </c>
      <c r="BE556" s="47">
        <f t="shared" si="484"/>
        <v>0</v>
      </c>
      <c r="BF556" s="47">
        <f t="shared" si="485"/>
        <v>0</v>
      </c>
      <c r="BG556" s="47">
        <f t="shared" si="486"/>
        <v>0.1125</v>
      </c>
      <c r="BH556" s="47">
        <f t="shared" si="487"/>
        <v>1.3108500000000001</v>
      </c>
      <c r="BI556" s="46"/>
      <c r="BJ556" s="47">
        <f t="shared" si="488"/>
        <v>6.2549999999999999</v>
      </c>
      <c r="BL556" s="47">
        <f t="shared" ref="BL556:BL571" si="519">AK556</f>
        <v>1.4175</v>
      </c>
      <c r="BM556" s="47">
        <f t="shared" si="460"/>
        <v>1.0116000000000001</v>
      </c>
      <c r="BN556" s="47">
        <f t="shared" si="466"/>
        <v>5.8500000000000005</v>
      </c>
      <c r="BO556" s="47">
        <f t="shared" si="494"/>
        <v>7.6049999999999995</v>
      </c>
      <c r="BP556" s="47">
        <f t="shared" si="507"/>
        <v>4.7700000000000005</v>
      </c>
      <c r="BQ556" s="47">
        <f t="shared" si="506"/>
        <v>0.23985000000000001</v>
      </c>
      <c r="BR556" s="47">
        <v>0.52</v>
      </c>
      <c r="BS556" s="47">
        <f t="shared" si="510"/>
        <v>12.65625</v>
      </c>
      <c r="BT556" s="47">
        <f t="shared" si="498"/>
        <v>2.25</v>
      </c>
      <c r="BU556" s="47">
        <f t="shared" si="464"/>
        <v>6.75</v>
      </c>
      <c r="BV556" s="47">
        <f t="shared" si="508"/>
        <v>1.3108500000000001</v>
      </c>
      <c r="BW556" s="47">
        <f t="shared" si="499"/>
        <v>1.4251499999999999</v>
      </c>
      <c r="BX556" s="47">
        <f t="shared" si="462"/>
        <v>3.5550000000000002</v>
      </c>
      <c r="BY556" s="47">
        <f t="shared" si="489"/>
        <v>36</v>
      </c>
      <c r="BZ556" s="47">
        <f t="shared" si="511"/>
        <v>6.2549999999999999</v>
      </c>
      <c r="CA556" s="47">
        <f t="shared" si="514"/>
        <v>7.6049999999999995</v>
      </c>
      <c r="CB556" s="47">
        <f t="shared" si="490"/>
        <v>12.65625</v>
      </c>
      <c r="CC556" s="47">
        <f t="shared" si="512"/>
        <v>0.1125</v>
      </c>
      <c r="CD556" s="47">
        <f t="shared" si="515"/>
        <v>0</v>
      </c>
      <c r="CE556" s="47">
        <f t="shared" si="515"/>
        <v>0</v>
      </c>
      <c r="CF556" s="47">
        <f t="shared" si="491"/>
        <v>0</v>
      </c>
      <c r="CG556" s="47">
        <f t="shared" si="503"/>
        <v>12.73488793298619</v>
      </c>
      <c r="CH556" s="47">
        <f t="shared" si="492"/>
        <v>12.73488793298619</v>
      </c>
      <c r="CI556" s="47">
        <v>1.06</v>
      </c>
      <c r="CJ556" s="46"/>
      <c r="CK556" s="47">
        <f t="shared" si="504"/>
        <v>2.2534576105106598</v>
      </c>
      <c r="CL556" s="46"/>
      <c r="CM556" s="46">
        <f t="shared" si="505"/>
        <v>0.50076835789125773</v>
      </c>
    </row>
    <row r="557" spans="1:91">
      <c r="A557" s="42">
        <v>1861</v>
      </c>
      <c r="C557" s="34">
        <v>24.58</v>
      </c>
      <c r="D557" s="34">
        <v>38</v>
      </c>
      <c r="E557" s="34">
        <v>28</v>
      </c>
      <c r="F557" s="34">
        <v>17.670000000000002</v>
      </c>
      <c r="G557" s="34">
        <v>16</v>
      </c>
      <c r="H557" s="34">
        <v>10.25</v>
      </c>
      <c r="I557" s="34">
        <v>1.3</v>
      </c>
      <c r="J557" s="34">
        <v>1.39</v>
      </c>
      <c r="K557" s="22"/>
      <c r="L557" s="34">
        <v>0.52</v>
      </c>
      <c r="M557" s="34">
        <v>25.25</v>
      </c>
      <c r="N557" s="34">
        <v>0.79</v>
      </c>
      <c r="O557" s="34">
        <v>1.5</v>
      </c>
      <c r="P557" s="34">
        <v>2.8</v>
      </c>
      <c r="Q557" s="34">
        <v>3</v>
      </c>
      <c r="R557" s="22"/>
      <c r="S557" s="34">
        <v>0.15</v>
      </c>
      <c r="T557" s="34">
        <v>5.23</v>
      </c>
      <c r="U557" s="34">
        <v>1.88</v>
      </c>
      <c r="V557" s="34">
        <v>0.33329999999999999</v>
      </c>
      <c r="W557" s="22"/>
      <c r="X557" s="22"/>
      <c r="Y557" s="22"/>
      <c r="Z557" s="34">
        <v>2.5</v>
      </c>
      <c r="AA557" s="34">
        <v>0.2913</v>
      </c>
      <c r="AB557" s="34">
        <v>24</v>
      </c>
      <c r="AC557" s="34">
        <v>14</v>
      </c>
      <c r="AD557" s="34">
        <v>8</v>
      </c>
      <c r="AE557" s="34">
        <v>1.39</v>
      </c>
      <c r="AF557" s="2"/>
      <c r="AG557" s="47">
        <f t="shared" si="516"/>
        <v>1.1060999999999999</v>
      </c>
      <c r="AH557" s="47">
        <f t="shared" si="500"/>
        <v>0.79515000000000013</v>
      </c>
      <c r="AI557" s="47">
        <f t="shared" si="501"/>
        <v>0.72</v>
      </c>
      <c r="AJ557" s="47">
        <f t="shared" si="502"/>
        <v>0.46124999999999999</v>
      </c>
      <c r="AK557" s="47">
        <f t="shared" si="517"/>
        <v>1.71</v>
      </c>
      <c r="AL557" s="47">
        <f t="shared" si="518"/>
        <v>1.26</v>
      </c>
      <c r="AM557" s="47">
        <f t="shared" si="513"/>
        <v>108</v>
      </c>
      <c r="AN557" s="47">
        <f t="shared" si="513"/>
        <v>63</v>
      </c>
      <c r="AO557" s="47">
        <f t="shared" si="513"/>
        <v>36</v>
      </c>
      <c r="AP557" s="47">
        <f t="shared" si="469"/>
        <v>5.8500000000000005</v>
      </c>
      <c r="AQ557" s="47">
        <f t="shared" si="470"/>
        <v>6.2549999999999999</v>
      </c>
      <c r="AR557" s="47">
        <f t="shared" si="471"/>
        <v>0</v>
      </c>
      <c r="AS557" s="47">
        <f t="shared" si="472"/>
        <v>2.34</v>
      </c>
      <c r="AT557" s="47">
        <f t="shared" si="473"/>
        <v>1.13625</v>
      </c>
      <c r="AU557" s="47">
        <f t="shared" si="474"/>
        <v>3.5550000000000002</v>
      </c>
      <c r="AV557" s="47">
        <f t="shared" si="475"/>
        <v>6.75</v>
      </c>
      <c r="AW557" s="47">
        <f t="shared" si="476"/>
        <v>13.125</v>
      </c>
      <c r="AX557" s="47">
        <f t="shared" si="477"/>
        <v>13.5</v>
      </c>
      <c r="AY557" s="47">
        <f t="shared" si="478"/>
        <v>4.7700000000000005</v>
      </c>
      <c r="AZ557" s="47">
        <f t="shared" si="479"/>
        <v>0.67499999999999993</v>
      </c>
      <c r="BA557" s="47">
        <f t="shared" si="480"/>
        <v>0.23535000000000003</v>
      </c>
      <c r="BB557" s="47">
        <f t="shared" si="481"/>
        <v>8.4599999999999991</v>
      </c>
      <c r="BC557" s="47">
        <f t="shared" si="482"/>
        <v>1.4998499999999999</v>
      </c>
      <c r="BD557" s="47">
        <f t="shared" si="483"/>
        <v>0</v>
      </c>
      <c r="BE557" s="47">
        <f t="shared" si="484"/>
        <v>0</v>
      </c>
      <c r="BF557" s="47">
        <f t="shared" si="485"/>
        <v>0</v>
      </c>
      <c r="BG557" s="47">
        <f t="shared" si="486"/>
        <v>0.1125</v>
      </c>
      <c r="BH557" s="47">
        <f t="shared" si="487"/>
        <v>1.3108500000000001</v>
      </c>
      <c r="BI557" s="46"/>
      <c r="BJ557" s="47">
        <f t="shared" si="488"/>
        <v>6.2549999999999999</v>
      </c>
      <c r="BL557" s="47">
        <f t="shared" si="519"/>
        <v>1.71</v>
      </c>
      <c r="BM557" s="47">
        <f t="shared" si="460"/>
        <v>1.13625</v>
      </c>
      <c r="BN557" s="47">
        <f t="shared" si="466"/>
        <v>5.8500000000000005</v>
      </c>
      <c r="BO557" s="47">
        <f t="shared" si="494"/>
        <v>8.4599999999999991</v>
      </c>
      <c r="BP557" s="47">
        <f t="shared" si="507"/>
        <v>4.7700000000000005</v>
      </c>
      <c r="BQ557" s="47">
        <f t="shared" si="506"/>
        <v>0.23535000000000003</v>
      </c>
      <c r="BR557" s="47">
        <v>0.52</v>
      </c>
      <c r="BS557" s="47">
        <f t="shared" si="510"/>
        <v>13.125</v>
      </c>
      <c r="BT557" s="47">
        <f t="shared" si="498"/>
        <v>2.34</v>
      </c>
      <c r="BU557" s="47">
        <f t="shared" si="464"/>
        <v>6.75</v>
      </c>
      <c r="BV557" s="47">
        <f t="shared" si="508"/>
        <v>1.3108500000000001</v>
      </c>
      <c r="BW557" s="47">
        <f t="shared" si="499"/>
        <v>1.4998499999999999</v>
      </c>
      <c r="BX557" s="47">
        <f t="shared" si="462"/>
        <v>3.5550000000000002</v>
      </c>
      <c r="BY557" s="47">
        <f t="shared" si="489"/>
        <v>36</v>
      </c>
      <c r="BZ557" s="47">
        <f t="shared" si="511"/>
        <v>6.2549999999999999</v>
      </c>
      <c r="CA557" s="47">
        <f t="shared" si="514"/>
        <v>8.4599999999999991</v>
      </c>
      <c r="CB557" s="47">
        <f t="shared" si="490"/>
        <v>13.125</v>
      </c>
      <c r="CC557" s="47">
        <f t="shared" si="512"/>
        <v>0.1125</v>
      </c>
      <c r="CD557" s="47">
        <f t="shared" si="515"/>
        <v>0</v>
      </c>
      <c r="CE557" s="47">
        <f t="shared" si="515"/>
        <v>0</v>
      </c>
      <c r="CF557" s="47">
        <f t="shared" si="491"/>
        <v>0</v>
      </c>
      <c r="CG557" s="47">
        <f t="shared" si="503"/>
        <v>12.73488793298619</v>
      </c>
      <c r="CH557" s="47">
        <f t="shared" si="492"/>
        <v>12.73488793298619</v>
      </c>
      <c r="CI557" s="47">
        <v>1.06</v>
      </c>
      <c r="CJ557" s="46"/>
      <c r="CK557" s="47">
        <f t="shared" si="504"/>
        <v>2.4158358939778521</v>
      </c>
      <c r="CL557" s="46"/>
      <c r="CM557" s="46">
        <f t="shared" si="505"/>
        <v>0.53685242088396712</v>
      </c>
    </row>
    <row r="558" spans="1:91">
      <c r="A558" s="42">
        <v>1862</v>
      </c>
      <c r="C558" s="34">
        <v>23.62</v>
      </c>
      <c r="D558" s="34">
        <v>36</v>
      </c>
      <c r="E558" s="34">
        <v>27</v>
      </c>
      <c r="F558" s="34">
        <v>13.96</v>
      </c>
      <c r="G558" s="34">
        <v>10.79</v>
      </c>
      <c r="H558" s="34">
        <v>8</v>
      </c>
      <c r="I558" s="34">
        <v>1.3</v>
      </c>
      <c r="J558" s="34">
        <v>1.39</v>
      </c>
      <c r="K558" s="22"/>
      <c r="L558" s="34">
        <v>0.5</v>
      </c>
      <c r="M558" s="34">
        <v>20.78</v>
      </c>
      <c r="N558" s="34">
        <v>0.79</v>
      </c>
      <c r="O558" s="34">
        <v>1.5</v>
      </c>
      <c r="P558" s="34">
        <v>2.8</v>
      </c>
      <c r="Q558" s="34">
        <v>2.4</v>
      </c>
      <c r="R558" s="22"/>
      <c r="S558" s="34">
        <v>0.15</v>
      </c>
      <c r="T558" s="34">
        <v>5.4</v>
      </c>
      <c r="U558" s="34">
        <v>1.96</v>
      </c>
      <c r="V558" s="34">
        <v>0.3533</v>
      </c>
      <c r="W558" s="22"/>
      <c r="X558" s="22"/>
      <c r="Y558" s="22"/>
      <c r="Z558" s="34">
        <v>2.5</v>
      </c>
      <c r="AA558" s="34">
        <v>0.2913</v>
      </c>
      <c r="AB558" s="34">
        <v>24</v>
      </c>
      <c r="AC558" s="34">
        <v>14</v>
      </c>
      <c r="AD558" s="34">
        <v>8</v>
      </c>
      <c r="AE558" s="34">
        <v>1.39</v>
      </c>
      <c r="AF558" s="2"/>
      <c r="AG558" s="47">
        <f t="shared" si="516"/>
        <v>1.0629</v>
      </c>
      <c r="AH558" s="47">
        <f t="shared" si="500"/>
        <v>0.62820000000000009</v>
      </c>
      <c r="AI558" s="47">
        <f t="shared" si="501"/>
        <v>0.48554999999999993</v>
      </c>
      <c r="AJ558" s="47">
        <f t="shared" si="502"/>
        <v>0.36</v>
      </c>
      <c r="AK558" s="47">
        <f t="shared" si="517"/>
        <v>1.62</v>
      </c>
      <c r="AL558" s="47">
        <f t="shared" si="518"/>
        <v>1.2150000000000001</v>
      </c>
      <c r="AM558" s="47">
        <f t="shared" si="513"/>
        <v>108</v>
      </c>
      <c r="AN558" s="47">
        <f t="shared" si="513"/>
        <v>63</v>
      </c>
      <c r="AO558" s="47">
        <f t="shared" si="513"/>
        <v>36</v>
      </c>
      <c r="AP558" s="47">
        <f t="shared" si="469"/>
        <v>5.8500000000000005</v>
      </c>
      <c r="AQ558" s="47">
        <f t="shared" si="470"/>
        <v>6.2549999999999999</v>
      </c>
      <c r="AR558" s="47">
        <f t="shared" si="471"/>
        <v>0</v>
      </c>
      <c r="AS558" s="47">
        <f t="shared" si="472"/>
        <v>2.25</v>
      </c>
      <c r="AT558" s="47">
        <f t="shared" si="473"/>
        <v>0.93510000000000004</v>
      </c>
      <c r="AU558" s="47">
        <f t="shared" si="474"/>
        <v>3.5550000000000002</v>
      </c>
      <c r="AV558" s="47">
        <f t="shared" si="475"/>
        <v>6.75</v>
      </c>
      <c r="AW558" s="47">
        <f t="shared" si="476"/>
        <v>13.125</v>
      </c>
      <c r="AX558" s="47">
        <f t="shared" si="477"/>
        <v>10.799999999999999</v>
      </c>
      <c r="AY558" s="47">
        <f t="shared" si="478"/>
        <v>4.7700000000000005</v>
      </c>
      <c r="AZ558" s="47">
        <f t="shared" si="479"/>
        <v>0.67499999999999993</v>
      </c>
      <c r="BA558" s="47">
        <f t="shared" si="480"/>
        <v>0.24299999999999999</v>
      </c>
      <c r="BB558" s="47">
        <f t="shared" si="481"/>
        <v>8.82</v>
      </c>
      <c r="BC558" s="47">
        <f t="shared" si="482"/>
        <v>1.58985</v>
      </c>
      <c r="BD558" s="47">
        <f t="shared" si="483"/>
        <v>0</v>
      </c>
      <c r="BE558" s="47">
        <f t="shared" si="484"/>
        <v>0</v>
      </c>
      <c r="BF558" s="47">
        <f t="shared" si="485"/>
        <v>0</v>
      </c>
      <c r="BG558" s="47">
        <f t="shared" si="486"/>
        <v>0.1125</v>
      </c>
      <c r="BH558" s="47">
        <f t="shared" si="487"/>
        <v>1.3108500000000001</v>
      </c>
      <c r="BI558" s="46"/>
      <c r="BJ558" s="47">
        <f t="shared" si="488"/>
        <v>6.2549999999999999</v>
      </c>
      <c r="BL558" s="47">
        <f t="shared" si="519"/>
        <v>1.62</v>
      </c>
      <c r="BM558" s="47">
        <f t="shared" si="460"/>
        <v>0.93510000000000004</v>
      </c>
      <c r="BN558" s="47">
        <f t="shared" si="466"/>
        <v>5.8500000000000005</v>
      </c>
      <c r="BO558" s="47">
        <f t="shared" si="494"/>
        <v>8.82</v>
      </c>
      <c r="BP558" s="47">
        <f t="shared" si="507"/>
        <v>4.7700000000000005</v>
      </c>
      <c r="BQ558" s="47">
        <f t="shared" si="506"/>
        <v>0.24299999999999999</v>
      </c>
      <c r="BR558" s="47">
        <v>0.52</v>
      </c>
      <c r="BS558" s="47">
        <f t="shared" si="510"/>
        <v>13.125</v>
      </c>
      <c r="BT558" s="47">
        <f t="shared" si="498"/>
        <v>2.25</v>
      </c>
      <c r="BU558" s="47">
        <f t="shared" si="464"/>
        <v>6.75</v>
      </c>
      <c r="BV558" s="47">
        <f t="shared" si="508"/>
        <v>1.3108500000000001</v>
      </c>
      <c r="BW558" s="47">
        <f t="shared" si="499"/>
        <v>1.58985</v>
      </c>
      <c r="BX558" s="47">
        <f t="shared" si="462"/>
        <v>3.5550000000000002</v>
      </c>
      <c r="BY558" s="47">
        <f t="shared" si="489"/>
        <v>36</v>
      </c>
      <c r="BZ558" s="47">
        <f t="shared" si="511"/>
        <v>6.2549999999999999</v>
      </c>
      <c r="CA558" s="47">
        <f t="shared" si="514"/>
        <v>8.82</v>
      </c>
      <c r="CB558" s="47">
        <f t="shared" si="490"/>
        <v>13.125</v>
      </c>
      <c r="CC558" s="47">
        <f t="shared" si="512"/>
        <v>0.1125</v>
      </c>
      <c r="CD558" s="47">
        <f t="shared" si="515"/>
        <v>0</v>
      </c>
      <c r="CE558" s="47">
        <f t="shared" si="515"/>
        <v>0</v>
      </c>
      <c r="CF558" s="47">
        <f t="shared" si="491"/>
        <v>0</v>
      </c>
      <c r="CG558" s="47">
        <f t="shared" si="503"/>
        <v>12.73488793298619</v>
      </c>
      <c r="CH558" s="47">
        <f t="shared" si="492"/>
        <v>12.73488793298619</v>
      </c>
      <c r="CI558" s="47">
        <v>1.06</v>
      </c>
      <c r="CJ558" s="46"/>
      <c r="CK558" s="47">
        <f t="shared" si="504"/>
        <v>2.3588726013898649</v>
      </c>
      <c r="CL558" s="46"/>
      <c r="CM558" s="46">
        <f t="shared" si="505"/>
        <v>0.52419391141996996</v>
      </c>
    </row>
    <row r="559" spans="1:91">
      <c r="A559" s="42">
        <v>1863</v>
      </c>
      <c r="C559" s="34">
        <v>20.83</v>
      </c>
      <c r="D559" s="34">
        <v>34</v>
      </c>
      <c r="E559" s="34">
        <v>25</v>
      </c>
      <c r="F559" s="34">
        <v>11.2</v>
      </c>
      <c r="G559" s="34">
        <v>11.45</v>
      </c>
      <c r="H559" s="34">
        <v>6.49</v>
      </c>
      <c r="I559" s="34">
        <v>1.3</v>
      </c>
      <c r="J559" s="34">
        <v>1.39</v>
      </c>
      <c r="K559" s="34">
        <v>0.1</v>
      </c>
      <c r="L559" s="34">
        <v>0.5</v>
      </c>
      <c r="M559" s="34">
        <v>17.43</v>
      </c>
      <c r="N559" s="34">
        <v>0.79</v>
      </c>
      <c r="O559" s="34">
        <v>1.5</v>
      </c>
      <c r="P559" s="34">
        <v>2.8</v>
      </c>
      <c r="Q559" s="34">
        <v>2.4</v>
      </c>
      <c r="R559" s="22"/>
      <c r="S559" s="34">
        <v>0.15</v>
      </c>
      <c r="T559" s="34">
        <v>5.3</v>
      </c>
      <c r="U559" s="34">
        <v>1.75</v>
      </c>
      <c r="V559" s="34">
        <v>0.35320000000000001</v>
      </c>
      <c r="W559" s="22"/>
      <c r="X559" s="22"/>
      <c r="Y559" s="22"/>
      <c r="Z559" s="34">
        <v>2.5</v>
      </c>
      <c r="AA559" s="34">
        <v>0.2913</v>
      </c>
      <c r="AB559" s="34">
        <v>24</v>
      </c>
      <c r="AC559" s="34">
        <v>14</v>
      </c>
      <c r="AD559" s="34">
        <v>8</v>
      </c>
      <c r="AE559" s="34">
        <v>1.39</v>
      </c>
      <c r="AF559" s="2"/>
      <c r="AG559" s="47">
        <f t="shared" si="516"/>
        <v>0.93734999999999991</v>
      </c>
      <c r="AH559" s="47">
        <f t="shared" si="500"/>
        <v>0.504</v>
      </c>
      <c r="AI559" s="47">
        <f t="shared" si="501"/>
        <v>0.51524999999999999</v>
      </c>
      <c r="AJ559" s="47">
        <f t="shared" si="502"/>
        <v>0.29205000000000003</v>
      </c>
      <c r="AK559" s="47">
        <f t="shared" si="517"/>
        <v>1.53</v>
      </c>
      <c r="AL559" s="47">
        <f t="shared" si="518"/>
        <v>1.125</v>
      </c>
      <c r="AM559" s="47">
        <f t="shared" si="513"/>
        <v>108</v>
      </c>
      <c r="AN559" s="47">
        <f t="shared" si="513"/>
        <v>63</v>
      </c>
      <c r="AO559" s="47">
        <f t="shared" si="513"/>
        <v>36</v>
      </c>
      <c r="AP559" s="47">
        <f t="shared" si="469"/>
        <v>5.8500000000000005</v>
      </c>
      <c r="AQ559" s="47">
        <f t="shared" si="470"/>
        <v>6.2549999999999999</v>
      </c>
      <c r="AR559" s="47">
        <f t="shared" si="471"/>
        <v>0.45</v>
      </c>
      <c r="AS559" s="47">
        <f t="shared" si="472"/>
        <v>2.25</v>
      </c>
      <c r="AT559" s="47">
        <f t="shared" si="473"/>
        <v>0.78434999999999999</v>
      </c>
      <c r="AU559" s="47">
        <f t="shared" si="474"/>
        <v>3.5550000000000002</v>
      </c>
      <c r="AV559" s="47">
        <f t="shared" si="475"/>
        <v>6.75</v>
      </c>
      <c r="AW559" s="47">
        <f t="shared" si="476"/>
        <v>13.125</v>
      </c>
      <c r="AX559" s="47">
        <f t="shared" si="477"/>
        <v>10.799999999999999</v>
      </c>
      <c r="AY559" s="47">
        <f t="shared" si="478"/>
        <v>4.7700000000000005</v>
      </c>
      <c r="AZ559" s="47">
        <f t="shared" si="479"/>
        <v>0.67499999999999993</v>
      </c>
      <c r="BA559" s="47">
        <f t="shared" si="480"/>
        <v>0.23849999999999999</v>
      </c>
      <c r="BB559" s="47">
        <f t="shared" si="481"/>
        <v>7.875</v>
      </c>
      <c r="BC559" s="47">
        <f t="shared" si="482"/>
        <v>1.5894000000000001</v>
      </c>
      <c r="BD559" s="47">
        <f t="shared" si="483"/>
        <v>0</v>
      </c>
      <c r="BE559" s="47">
        <f t="shared" si="484"/>
        <v>0</v>
      </c>
      <c r="BF559" s="47">
        <f t="shared" si="485"/>
        <v>0</v>
      </c>
      <c r="BG559" s="47">
        <f t="shared" si="486"/>
        <v>0.1125</v>
      </c>
      <c r="BH559" s="47">
        <f t="shared" si="487"/>
        <v>1.3108500000000001</v>
      </c>
      <c r="BI559" s="46"/>
      <c r="BJ559" s="47">
        <f t="shared" si="488"/>
        <v>6.2549999999999999</v>
      </c>
      <c r="BL559" s="47">
        <f t="shared" si="519"/>
        <v>1.53</v>
      </c>
      <c r="BM559" s="47">
        <f t="shared" si="460"/>
        <v>0.78434999999999999</v>
      </c>
      <c r="BN559" s="47">
        <f t="shared" si="466"/>
        <v>5.8500000000000005</v>
      </c>
      <c r="BO559" s="47">
        <f t="shared" si="494"/>
        <v>7.875</v>
      </c>
      <c r="BP559" s="47">
        <f t="shared" si="507"/>
        <v>4.7700000000000005</v>
      </c>
      <c r="BQ559" s="47">
        <f t="shared" si="506"/>
        <v>0.23849999999999999</v>
      </c>
      <c r="BR559" s="47">
        <f t="shared" ref="BR559:BR571" si="520">AR559</f>
        <v>0.45</v>
      </c>
      <c r="BS559" s="47">
        <f t="shared" si="510"/>
        <v>13.125</v>
      </c>
      <c r="BT559" s="47">
        <f t="shared" si="498"/>
        <v>2.25</v>
      </c>
      <c r="BU559" s="47">
        <f t="shared" si="464"/>
        <v>6.75</v>
      </c>
      <c r="BV559" s="47">
        <f t="shared" si="508"/>
        <v>1.3108500000000001</v>
      </c>
      <c r="BW559" s="47">
        <f t="shared" si="499"/>
        <v>1.5894000000000001</v>
      </c>
      <c r="BX559" s="47">
        <f t="shared" si="462"/>
        <v>3.5550000000000002</v>
      </c>
      <c r="BY559" s="47">
        <f t="shared" si="489"/>
        <v>36</v>
      </c>
      <c r="BZ559" s="47">
        <f t="shared" si="511"/>
        <v>6.2549999999999999</v>
      </c>
      <c r="CA559" s="47">
        <f t="shared" si="514"/>
        <v>7.875</v>
      </c>
      <c r="CB559" s="47">
        <f t="shared" si="490"/>
        <v>13.125</v>
      </c>
      <c r="CC559" s="47">
        <f t="shared" si="512"/>
        <v>0.1125</v>
      </c>
      <c r="CD559" s="47">
        <f t="shared" si="515"/>
        <v>0</v>
      </c>
      <c r="CE559" s="47">
        <f t="shared" si="515"/>
        <v>0</v>
      </c>
      <c r="CF559" s="47">
        <f t="shared" si="491"/>
        <v>0</v>
      </c>
      <c r="CG559" s="47">
        <f t="shared" si="503"/>
        <v>12.73488793298619</v>
      </c>
      <c r="CH559" s="47">
        <f t="shared" si="492"/>
        <v>12.73488793298619</v>
      </c>
      <c r="CI559" s="47">
        <v>1.06</v>
      </c>
      <c r="CJ559" s="46"/>
      <c r="CK559" s="47">
        <f t="shared" si="504"/>
        <v>2.2821695539446543</v>
      </c>
      <c r="CL559" s="46"/>
      <c r="CM559" s="46">
        <f t="shared" si="505"/>
        <v>0.50714878976547872</v>
      </c>
    </row>
    <row r="560" spans="1:91">
      <c r="A560" s="42">
        <v>1864</v>
      </c>
      <c r="C560" s="34">
        <v>18</v>
      </c>
      <c r="D560" s="34">
        <v>29</v>
      </c>
      <c r="E560" s="34">
        <v>22</v>
      </c>
      <c r="F560" s="34">
        <v>10.87</v>
      </c>
      <c r="G560" s="34">
        <v>11.31</v>
      </c>
      <c r="H560" s="34">
        <v>7.05</v>
      </c>
      <c r="I560" s="34">
        <v>1.3</v>
      </c>
      <c r="J560" s="34">
        <v>1.39</v>
      </c>
      <c r="K560" s="34">
        <v>0.1</v>
      </c>
      <c r="L560" s="34">
        <v>0.5</v>
      </c>
      <c r="M560" s="34">
        <v>24</v>
      </c>
      <c r="N560" s="34">
        <v>0.79</v>
      </c>
      <c r="O560" s="34">
        <v>1.5</v>
      </c>
      <c r="P560" s="34">
        <v>2.7</v>
      </c>
      <c r="Q560" s="34">
        <v>2.4</v>
      </c>
      <c r="R560" s="22"/>
      <c r="S560" s="34">
        <v>0.15</v>
      </c>
      <c r="T560" s="34">
        <v>5.25</v>
      </c>
      <c r="U560" s="34">
        <v>1.81</v>
      </c>
      <c r="V560" s="34">
        <v>0.38369999999999999</v>
      </c>
      <c r="W560" s="22"/>
      <c r="X560" s="22"/>
      <c r="Y560" s="22"/>
      <c r="Z560" s="34">
        <v>2.5</v>
      </c>
      <c r="AA560" s="34">
        <v>0.2913</v>
      </c>
      <c r="AB560" s="34">
        <v>24</v>
      </c>
      <c r="AC560" s="34">
        <v>14</v>
      </c>
      <c r="AD560" s="34">
        <v>8</v>
      </c>
      <c r="AE560" s="34">
        <v>1.39</v>
      </c>
      <c r="AF560" s="2"/>
      <c r="AG560" s="47">
        <f t="shared" si="516"/>
        <v>0.81</v>
      </c>
      <c r="AH560" s="47">
        <f t="shared" ref="AH560:AH571" si="521">4.5*F560/100</f>
        <v>0.48914999999999997</v>
      </c>
      <c r="AI560" s="47">
        <f t="shared" ref="AI560:AI571" si="522">4.5*G560/100</f>
        <v>0.50895000000000001</v>
      </c>
      <c r="AJ560" s="47">
        <f t="shared" ref="AJ560:AJ571" si="523">4.5*H560/100</f>
        <v>0.31724999999999998</v>
      </c>
      <c r="AK560" s="47">
        <f t="shared" si="517"/>
        <v>1.3049999999999999</v>
      </c>
      <c r="AL560" s="47">
        <f t="shared" si="518"/>
        <v>0.99</v>
      </c>
      <c r="AM560" s="47">
        <f t="shared" si="513"/>
        <v>108</v>
      </c>
      <c r="AN560" s="47">
        <f t="shared" si="513"/>
        <v>63</v>
      </c>
      <c r="AO560" s="47">
        <f t="shared" si="513"/>
        <v>36</v>
      </c>
      <c r="AP560" s="47">
        <f t="shared" si="469"/>
        <v>5.8500000000000005</v>
      </c>
      <c r="AQ560" s="47">
        <f t="shared" si="470"/>
        <v>6.2549999999999999</v>
      </c>
      <c r="AR560" s="47">
        <f t="shared" si="471"/>
        <v>0.45</v>
      </c>
      <c r="AS560" s="47">
        <f t="shared" si="472"/>
        <v>2.25</v>
      </c>
      <c r="AT560" s="47">
        <f t="shared" si="473"/>
        <v>1.08</v>
      </c>
      <c r="AU560" s="47">
        <f t="shared" si="474"/>
        <v>3.5550000000000002</v>
      </c>
      <c r="AV560" s="47">
        <f t="shared" si="475"/>
        <v>6.75</v>
      </c>
      <c r="AW560" s="47">
        <f t="shared" si="476"/>
        <v>12.65625</v>
      </c>
      <c r="AX560" s="47">
        <f t="shared" si="477"/>
        <v>10.799999999999999</v>
      </c>
      <c r="AY560" s="47">
        <f t="shared" si="478"/>
        <v>4.7700000000000005</v>
      </c>
      <c r="AZ560" s="47">
        <f t="shared" si="479"/>
        <v>0.67499999999999993</v>
      </c>
      <c r="BA560" s="47">
        <f t="shared" si="480"/>
        <v>0.23624999999999999</v>
      </c>
      <c r="BB560" s="47">
        <f t="shared" si="481"/>
        <v>8.1449999999999996</v>
      </c>
      <c r="BC560" s="47">
        <f t="shared" si="482"/>
        <v>1.72665</v>
      </c>
      <c r="BD560" s="47">
        <f t="shared" si="483"/>
        <v>0</v>
      </c>
      <c r="BE560" s="47">
        <f t="shared" si="484"/>
        <v>0</v>
      </c>
      <c r="BF560" s="47">
        <f t="shared" si="485"/>
        <v>0</v>
      </c>
      <c r="BG560" s="47">
        <f t="shared" si="486"/>
        <v>0.1125</v>
      </c>
      <c r="BH560" s="47">
        <f t="shared" si="487"/>
        <v>1.3108500000000001</v>
      </c>
      <c r="BI560" s="46"/>
      <c r="BJ560" s="47">
        <f t="shared" si="488"/>
        <v>6.2549999999999999</v>
      </c>
      <c r="BL560" s="47">
        <f t="shared" si="519"/>
        <v>1.3049999999999999</v>
      </c>
      <c r="BM560" s="47">
        <f t="shared" ref="BM560:BM571" si="524">AT560</f>
        <v>1.08</v>
      </c>
      <c r="BN560" s="47">
        <f t="shared" si="466"/>
        <v>5.8500000000000005</v>
      </c>
      <c r="BO560" s="47">
        <f t="shared" si="494"/>
        <v>8.1449999999999996</v>
      </c>
      <c r="BP560" s="47">
        <f t="shared" si="507"/>
        <v>4.7700000000000005</v>
      </c>
      <c r="BQ560" s="47">
        <f t="shared" si="506"/>
        <v>0.23624999999999999</v>
      </c>
      <c r="BR560" s="47">
        <f t="shared" si="520"/>
        <v>0.45</v>
      </c>
      <c r="BS560" s="47">
        <f t="shared" si="510"/>
        <v>12.65625</v>
      </c>
      <c r="BT560" s="47">
        <f t="shared" si="498"/>
        <v>2.25</v>
      </c>
      <c r="BU560" s="47">
        <f t="shared" si="464"/>
        <v>6.75</v>
      </c>
      <c r="BV560" s="47">
        <f t="shared" si="508"/>
        <v>1.3108500000000001</v>
      </c>
      <c r="BW560" s="47">
        <f t="shared" si="499"/>
        <v>1.72665</v>
      </c>
      <c r="BX560" s="47">
        <f t="shared" si="462"/>
        <v>3.5550000000000002</v>
      </c>
      <c r="BY560" s="47">
        <f t="shared" si="489"/>
        <v>36</v>
      </c>
      <c r="BZ560" s="47">
        <f t="shared" si="511"/>
        <v>6.2549999999999999</v>
      </c>
      <c r="CA560" s="47">
        <f t="shared" si="514"/>
        <v>8.1449999999999996</v>
      </c>
      <c r="CB560" s="47">
        <f t="shared" si="490"/>
        <v>12.65625</v>
      </c>
      <c r="CC560" s="47">
        <f t="shared" si="512"/>
        <v>0.1125</v>
      </c>
      <c r="CD560" s="47">
        <f t="shared" si="515"/>
        <v>0</v>
      </c>
      <c r="CE560" s="47">
        <f t="shared" si="515"/>
        <v>0</v>
      </c>
      <c r="CF560" s="47">
        <f t="shared" si="491"/>
        <v>0</v>
      </c>
      <c r="CG560" s="47">
        <f t="shared" si="503"/>
        <v>12.73488793298619</v>
      </c>
      <c r="CH560" s="47">
        <f t="shared" si="492"/>
        <v>12.73488793298619</v>
      </c>
      <c r="CI560" s="47">
        <v>1.06</v>
      </c>
      <c r="CJ560" s="46"/>
      <c r="CK560" s="47">
        <f t="shared" si="504"/>
        <v>2.2223815964354308</v>
      </c>
      <c r="CL560" s="46"/>
      <c r="CM560" s="46">
        <f t="shared" si="505"/>
        <v>0.49386257698565128</v>
      </c>
    </row>
    <row r="561" spans="1:91">
      <c r="A561" s="42">
        <v>1865</v>
      </c>
      <c r="C561" s="34">
        <v>16.600000000000001</v>
      </c>
      <c r="D561" s="34">
        <v>27.5</v>
      </c>
      <c r="E561" s="34">
        <v>20.5</v>
      </c>
      <c r="F561" s="34">
        <v>12.11</v>
      </c>
      <c r="G561" s="34">
        <v>12.34</v>
      </c>
      <c r="H561" s="34">
        <v>8.2899999999999991</v>
      </c>
      <c r="I561" s="34">
        <v>1.3</v>
      </c>
      <c r="J561" s="34">
        <v>1.39</v>
      </c>
      <c r="K561" s="34">
        <v>0.1</v>
      </c>
      <c r="L561" s="34">
        <v>0.45</v>
      </c>
      <c r="M561" s="34">
        <v>21.16</v>
      </c>
      <c r="N561" s="34">
        <v>0.79</v>
      </c>
      <c r="O561" s="34">
        <v>1.5</v>
      </c>
      <c r="P561" s="34">
        <v>2.6</v>
      </c>
      <c r="Q561" s="34">
        <v>2.4</v>
      </c>
      <c r="R561" s="22"/>
      <c r="S561" s="34">
        <v>0.15</v>
      </c>
      <c r="T561" s="34">
        <v>5.01</v>
      </c>
      <c r="U561" s="34">
        <v>2.0699999999999998</v>
      </c>
      <c r="V561" s="22"/>
      <c r="W561" s="22"/>
      <c r="X561" s="22"/>
      <c r="Y561" s="22"/>
      <c r="Z561" s="34">
        <v>2.5</v>
      </c>
      <c r="AA561" s="34">
        <v>0.2913</v>
      </c>
      <c r="AB561" s="34">
        <v>24</v>
      </c>
      <c r="AC561" s="34">
        <v>14</v>
      </c>
      <c r="AD561" s="34">
        <v>8</v>
      </c>
      <c r="AE561" s="34">
        <v>1.39</v>
      </c>
      <c r="AF561" s="2"/>
      <c r="AG561" s="47">
        <f t="shared" si="516"/>
        <v>0.747</v>
      </c>
      <c r="AH561" s="47">
        <f t="shared" si="521"/>
        <v>0.54494999999999993</v>
      </c>
      <c r="AI561" s="47">
        <f t="shared" si="522"/>
        <v>0.55530000000000002</v>
      </c>
      <c r="AJ561" s="47">
        <f t="shared" si="523"/>
        <v>0.37304999999999994</v>
      </c>
      <c r="AK561" s="47">
        <f t="shared" si="517"/>
        <v>1.2375</v>
      </c>
      <c r="AL561" s="47">
        <f t="shared" si="518"/>
        <v>0.92249999999999999</v>
      </c>
      <c r="AM561" s="47">
        <f t="shared" si="513"/>
        <v>108</v>
      </c>
      <c r="AN561" s="47">
        <f t="shared" si="513"/>
        <v>63</v>
      </c>
      <c r="AO561" s="47">
        <f t="shared" si="513"/>
        <v>36</v>
      </c>
      <c r="AP561" s="47">
        <f t="shared" si="469"/>
        <v>5.8500000000000005</v>
      </c>
      <c r="AQ561" s="47">
        <f t="shared" si="470"/>
        <v>6.2549999999999999</v>
      </c>
      <c r="AR561" s="47">
        <f t="shared" si="471"/>
        <v>0.45</v>
      </c>
      <c r="AS561" s="47">
        <f t="shared" si="472"/>
        <v>2.0249999999999999</v>
      </c>
      <c r="AT561" s="47">
        <f t="shared" si="473"/>
        <v>0.95219999999999994</v>
      </c>
      <c r="AU561" s="47">
        <f t="shared" si="474"/>
        <v>3.5550000000000002</v>
      </c>
      <c r="AV561" s="47">
        <f t="shared" si="475"/>
        <v>6.75</v>
      </c>
      <c r="AW561" s="47">
        <f t="shared" si="476"/>
        <v>12.187500000000002</v>
      </c>
      <c r="AX561" s="47">
        <f t="shared" si="477"/>
        <v>10.799999999999999</v>
      </c>
      <c r="AY561" s="47">
        <f t="shared" si="478"/>
        <v>4.7700000000000005</v>
      </c>
      <c r="AZ561" s="47">
        <f t="shared" si="479"/>
        <v>0.67499999999999993</v>
      </c>
      <c r="BA561" s="47">
        <f t="shared" si="480"/>
        <v>0.22544999999999998</v>
      </c>
      <c r="BB561" s="47">
        <f t="shared" si="481"/>
        <v>9.3149999999999995</v>
      </c>
      <c r="BC561" s="47">
        <f t="shared" si="482"/>
        <v>0</v>
      </c>
      <c r="BD561" s="47">
        <f t="shared" si="483"/>
        <v>0</v>
      </c>
      <c r="BE561" s="47">
        <f t="shared" si="484"/>
        <v>0</v>
      </c>
      <c r="BF561" s="47">
        <f t="shared" si="485"/>
        <v>0</v>
      </c>
      <c r="BG561" s="47">
        <f t="shared" si="486"/>
        <v>0.1125</v>
      </c>
      <c r="BH561" s="47">
        <f t="shared" si="487"/>
        <v>1.3108500000000001</v>
      </c>
      <c r="BI561" s="46"/>
      <c r="BJ561" s="47">
        <f t="shared" si="488"/>
        <v>6.2549999999999999</v>
      </c>
      <c r="BL561" s="47">
        <f t="shared" si="519"/>
        <v>1.2375</v>
      </c>
      <c r="BM561" s="47">
        <f t="shared" si="524"/>
        <v>0.95219999999999994</v>
      </c>
      <c r="BN561" s="47">
        <f t="shared" si="466"/>
        <v>5.8500000000000005</v>
      </c>
      <c r="BO561" s="47">
        <f t="shared" si="494"/>
        <v>9.3149999999999995</v>
      </c>
      <c r="BP561" s="47">
        <f t="shared" si="507"/>
        <v>4.7700000000000005</v>
      </c>
      <c r="BQ561" s="47">
        <f t="shared" si="506"/>
        <v>0.22544999999999998</v>
      </c>
      <c r="BR561" s="47">
        <f t="shared" si="520"/>
        <v>0.45</v>
      </c>
      <c r="BS561" s="47">
        <f t="shared" si="510"/>
        <v>12.187500000000002</v>
      </c>
      <c r="BT561" s="47">
        <f t="shared" si="498"/>
        <v>2.0249999999999999</v>
      </c>
      <c r="BU561" s="47">
        <f t="shared" si="464"/>
        <v>6.75</v>
      </c>
      <c r="BV561" s="47">
        <f t="shared" si="508"/>
        <v>1.3108500000000001</v>
      </c>
      <c r="BW561" s="47">
        <f t="shared" si="499"/>
        <v>0</v>
      </c>
      <c r="BX561" s="47">
        <f t="shared" ref="BX561:BX571" si="525">AU561</f>
        <v>3.5550000000000002</v>
      </c>
      <c r="BY561" s="47">
        <f t="shared" si="489"/>
        <v>36</v>
      </c>
      <c r="BZ561" s="47">
        <f t="shared" si="511"/>
        <v>6.2549999999999999</v>
      </c>
      <c r="CA561" s="47">
        <f t="shared" si="514"/>
        <v>9.3149999999999995</v>
      </c>
      <c r="CB561" s="47">
        <f t="shared" si="490"/>
        <v>12.187500000000002</v>
      </c>
      <c r="CC561" s="47">
        <f t="shared" si="512"/>
        <v>0.1125</v>
      </c>
      <c r="CD561" s="47">
        <f t="shared" si="515"/>
        <v>0</v>
      </c>
      <c r="CE561" s="47">
        <f t="shared" si="515"/>
        <v>0</v>
      </c>
      <c r="CF561" s="47">
        <f t="shared" si="491"/>
        <v>0</v>
      </c>
      <c r="CG561" s="47">
        <f t="shared" ref="CG561:CG571" si="526">CH561</f>
        <v>12.73488793298619</v>
      </c>
      <c r="CH561" s="47">
        <f t="shared" si="492"/>
        <v>12.73488793298619</v>
      </c>
      <c r="CI561" s="47">
        <v>1.06</v>
      </c>
      <c r="CJ561" s="46"/>
      <c r="CK561" s="47">
        <f t="shared" si="504"/>
        <v>2.1944592431957251</v>
      </c>
      <c r="CL561" s="46"/>
      <c r="CM561" s="46">
        <f t="shared" si="505"/>
        <v>0.48765760959905002</v>
      </c>
    </row>
    <row r="562" spans="1:91">
      <c r="A562" s="42">
        <v>1866</v>
      </c>
      <c r="C562" s="34">
        <v>21.23</v>
      </c>
      <c r="D562" s="34">
        <v>33</v>
      </c>
      <c r="E562" s="34">
        <v>25</v>
      </c>
      <c r="F562" s="34">
        <v>16.34</v>
      </c>
      <c r="G562" s="34">
        <v>15.96</v>
      </c>
      <c r="H562" s="34">
        <v>8.73</v>
      </c>
      <c r="I562" s="34">
        <v>1.3</v>
      </c>
      <c r="J562" s="34">
        <v>1.39</v>
      </c>
      <c r="K562" s="34">
        <v>0.1</v>
      </c>
      <c r="L562" s="34">
        <v>0.45</v>
      </c>
      <c r="M562" s="34">
        <v>24</v>
      </c>
      <c r="N562" s="34">
        <v>0.79</v>
      </c>
      <c r="O562" s="34">
        <v>1.5</v>
      </c>
      <c r="P562" s="34">
        <v>2.4</v>
      </c>
      <c r="Q562" s="34">
        <v>2.4</v>
      </c>
      <c r="R562" s="22"/>
      <c r="S562" s="34">
        <v>0.15</v>
      </c>
      <c r="T562" s="34">
        <v>5.42</v>
      </c>
      <c r="U562" s="34">
        <v>1.97</v>
      </c>
      <c r="V562" s="22"/>
      <c r="W562" s="22"/>
      <c r="X562" s="22"/>
      <c r="Y562" s="22"/>
      <c r="Z562" s="34">
        <v>3</v>
      </c>
      <c r="AA562" s="34">
        <v>0.2913</v>
      </c>
      <c r="AB562" s="34">
        <v>24</v>
      </c>
      <c r="AC562" s="34">
        <v>14</v>
      </c>
      <c r="AD562" s="34">
        <v>8</v>
      </c>
      <c r="AE562" s="34">
        <v>1.39</v>
      </c>
      <c r="AF562" s="2"/>
      <c r="AG562" s="47">
        <f t="shared" si="516"/>
        <v>0.95534999999999992</v>
      </c>
      <c r="AH562" s="47">
        <f t="shared" si="521"/>
        <v>0.73530000000000006</v>
      </c>
      <c r="AI562" s="47">
        <f t="shared" si="522"/>
        <v>0.71820000000000006</v>
      </c>
      <c r="AJ562" s="47">
        <f t="shared" si="523"/>
        <v>0.39285000000000003</v>
      </c>
      <c r="AK562" s="47">
        <f t="shared" si="517"/>
        <v>1.4850000000000001</v>
      </c>
      <c r="AL562" s="47">
        <f t="shared" si="518"/>
        <v>1.125</v>
      </c>
      <c r="AM562" s="47">
        <f t="shared" si="513"/>
        <v>108</v>
      </c>
      <c r="AN562" s="47">
        <f t="shared" si="513"/>
        <v>63</v>
      </c>
      <c r="AO562" s="47">
        <f t="shared" si="513"/>
        <v>36</v>
      </c>
      <c r="AP562" s="47">
        <f t="shared" si="469"/>
        <v>5.8500000000000005</v>
      </c>
      <c r="AQ562" s="47">
        <f t="shared" si="470"/>
        <v>6.2549999999999999</v>
      </c>
      <c r="AR562" s="47">
        <f t="shared" si="471"/>
        <v>0.45</v>
      </c>
      <c r="AS562" s="47">
        <f t="shared" si="472"/>
        <v>2.0249999999999999</v>
      </c>
      <c r="AT562" s="47">
        <f t="shared" si="473"/>
        <v>1.08</v>
      </c>
      <c r="AU562" s="47">
        <f t="shared" si="474"/>
        <v>3.5550000000000002</v>
      </c>
      <c r="AV562" s="47">
        <f t="shared" si="475"/>
        <v>6.75</v>
      </c>
      <c r="AW562" s="47">
        <f t="shared" si="476"/>
        <v>11.25</v>
      </c>
      <c r="AX562" s="47">
        <f t="shared" si="477"/>
        <v>10.799999999999999</v>
      </c>
      <c r="AY562" s="47">
        <f t="shared" si="478"/>
        <v>4.7700000000000005</v>
      </c>
      <c r="AZ562" s="47">
        <f t="shared" si="479"/>
        <v>0.67499999999999993</v>
      </c>
      <c r="BA562" s="47">
        <f t="shared" si="480"/>
        <v>0.24390000000000001</v>
      </c>
      <c r="BB562" s="47">
        <f t="shared" si="481"/>
        <v>8.8650000000000002</v>
      </c>
      <c r="BC562" s="47">
        <f t="shared" si="482"/>
        <v>0</v>
      </c>
      <c r="BD562" s="47">
        <f t="shared" si="483"/>
        <v>0</v>
      </c>
      <c r="BE562" s="47">
        <f t="shared" si="484"/>
        <v>0</v>
      </c>
      <c r="BF562" s="47">
        <f t="shared" si="485"/>
        <v>0</v>
      </c>
      <c r="BG562" s="47">
        <f t="shared" si="486"/>
        <v>0.13500000000000001</v>
      </c>
      <c r="BH562" s="47">
        <f t="shared" si="487"/>
        <v>1.3108500000000001</v>
      </c>
      <c r="BI562" s="46"/>
      <c r="BJ562" s="47">
        <f t="shared" si="488"/>
        <v>6.2549999999999999</v>
      </c>
      <c r="BL562" s="47">
        <f t="shared" si="519"/>
        <v>1.4850000000000001</v>
      </c>
      <c r="BM562" s="47">
        <f t="shared" si="524"/>
        <v>1.08</v>
      </c>
      <c r="BN562" s="47">
        <f t="shared" si="466"/>
        <v>5.8500000000000005</v>
      </c>
      <c r="BO562" s="47">
        <f t="shared" si="494"/>
        <v>8.8650000000000002</v>
      </c>
      <c r="BP562" s="47">
        <f t="shared" si="507"/>
        <v>4.7700000000000005</v>
      </c>
      <c r="BQ562" s="47">
        <f t="shared" si="506"/>
        <v>0.24390000000000001</v>
      </c>
      <c r="BR562" s="47">
        <f t="shared" si="520"/>
        <v>0.45</v>
      </c>
      <c r="BS562" s="47">
        <f t="shared" si="510"/>
        <v>11.25</v>
      </c>
      <c r="BT562" s="47">
        <f t="shared" si="498"/>
        <v>2.0249999999999999</v>
      </c>
      <c r="BU562" s="47">
        <f t="shared" si="464"/>
        <v>6.75</v>
      </c>
      <c r="BV562" s="47">
        <f t="shared" si="508"/>
        <v>1.3108500000000001</v>
      </c>
      <c r="BW562" s="47">
        <f t="shared" si="499"/>
        <v>0</v>
      </c>
      <c r="BX562" s="47">
        <f t="shared" si="525"/>
        <v>3.5550000000000002</v>
      </c>
      <c r="BY562" s="47">
        <f t="shared" si="489"/>
        <v>36</v>
      </c>
      <c r="BZ562" s="47">
        <f t="shared" si="511"/>
        <v>6.2549999999999999</v>
      </c>
      <c r="CA562" s="47">
        <f t="shared" si="514"/>
        <v>8.8650000000000002</v>
      </c>
      <c r="CB562" s="47">
        <f t="shared" si="490"/>
        <v>11.25</v>
      </c>
      <c r="CC562" s="47">
        <f t="shared" si="512"/>
        <v>0.13500000000000001</v>
      </c>
      <c r="CD562" s="47">
        <f t="shared" si="515"/>
        <v>0</v>
      </c>
      <c r="CE562" s="47">
        <f t="shared" si="515"/>
        <v>0</v>
      </c>
      <c r="CF562" s="47">
        <f t="shared" si="491"/>
        <v>0</v>
      </c>
      <c r="CG562" s="47">
        <f t="shared" si="526"/>
        <v>15.281865519583429</v>
      </c>
      <c r="CH562" s="47">
        <f t="shared" si="492"/>
        <v>15.281865519583429</v>
      </c>
      <c r="CI562" s="47">
        <v>1.06</v>
      </c>
      <c r="CJ562" s="46"/>
      <c r="CK562" s="47">
        <f t="shared" si="504"/>
        <v>2.3377168093924081</v>
      </c>
      <c r="CL562" s="46"/>
      <c r="CM562" s="46">
        <f t="shared" si="505"/>
        <v>0.519492624309424</v>
      </c>
    </row>
    <row r="563" spans="1:91">
      <c r="A563" s="42">
        <v>1867</v>
      </c>
      <c r="C563" s="34">
        <v>25.76</v>
      </c>
      <c r="D563" s="34">
        <v>40</v>
      </c>
      <c r="E563" s="34">
        <v>30</v>
      </c>
      <c r="F563" s="34">
        <v>20.8</v>
      </c>
      <c r="G563" s="34">
        <v>17.64</v>
      </c>
      <c r="H563" s="34">
        <v>11.24</v>
      </c>
      <c r="I563" s="34">
        <v>1.3</v>
      </c>
      <c r="J563" s="34">
        <v>1.39</v>
      </c>
      <c r="K563" s="34">
        <v>0.1</v>
      </c>
      <c r="L563" s="34">
        <v>0.45</v>
      </c>
      <c r="M563" s="34">
        <v>24.58</v>
      </c>
      <c r="N563" s="34">
        <v>0.79</v>
      </c>
      <c r="O563" s="34">
        <v>1.5</v>
      </c>
      <c r="P563" s="34">
        <v>2.6</v>
      </c>
      <c r="Q563" s="34">
        <v>2.4</v>
      </c>
      <c r="R563" s="22"/>
      <c r="S563" s="34">
        <v>0.15</v>
      </c>
      <c r="T563" s="34">
        <v>6</v>
      </c>
      <c r="U563" s="34">
        <v>1.96</v>
      </c>
      <c r="V563" s="34">
        <v>0.2853</v>
      </c>
      <c r="W563" s="22"/>
      <c r="X563" s="22"/>
      <c r="Y563" s="22"/>
      <c r="Z563" s="34">
        <v>3</v>
      </c>
      <c r="AA563" s="34">
        <v>0.2913</v>
      </c>
      <c r="AB563" s="34">
        <v>24</v>
      </c>
      <c r="AC563" s="34">
        <v>14</v>
      </c>
      <c r="AD563" s="34">
        <v>8</v>
      </c>
      <c r="AE563" s="34">
        <v>1.39</v>
      </c>
      <c r="AF563" s="2"/>
      <c r="AG563" s="47">
        <f t="shared" si="516"/>
        <v>1.1592</v>
      </c>
      <c r="AH563" s="47">
        <f t="shared" si="521"/>
        <v>0.93600000000000005</v>
      </c>
      <c r="AI563" s="47">
        <f t="shared" si="522"/>
        <v>0.79379999999999995</v>
      </c>
      <c r="AJ563" s="47">
        <f t="shared" si="523"/>
        <v>0.50580000000000003</v>
      </c>
      <c r="AK563" s="47">
        <f t="shared" si="517"/>
        <v>1.8</v>
      </c>
      <c r="AL563" s="47">
        <f t="shared" si="518"/>
        <v>1.35</v>
      </c>
      <c r="AM563" s="47">
        <f t="shared" si="513"/>
        <v>108</v>
      </c>
      <c r="AN563" s="47">
        <f t="shared" si="513"/>
        <v>63</v>
      </c>
      <c r="AO563" s="47">
        <f t="shared" si="513"/>
        <v>36</v>
      </c>
      <c r="AP563" s="47">
        <f t="shared" si="469"/>
        <v>5.8500000000000005</v>
      </c>
      <c r="AQ563" s="47">
        <f t="shared" si="470"/>
        <v>6.2549999999999999</v>
      </c>
      <c r="AR563" s="47">
        <f t="shared" si="471"/>
        <v>0.45</v>
      </c>
      <c r="AS563" s="47">
        <f t="shared" si="472"/>
        <v>2.0249999999999999</v>
      </c>
      <c r="AT563" s="47">
        <f t="shared" si="473"/>
        <v>1.1060999999999999</v>
      </c>
      <c r="AU563" s="47">
        <f t="shared" si="474"/>
        <v>3.5550000000000002</v>
      </c>
      <c r="AV563" s="47">
        <f t="shared" si="475"/>
        <v>6.75</v>
      </c>
      <c r="AW563" s="47">
        <f t="shared" si="476"/>
        <v>12.187500000000002</v>
      </c>
      <c r="AX563" s="47">
        <f t="shared" si="477"/>
        <v>10.799999999999999</v>
      </c>
      <c r="AY563" s="47">
        <f t="shared" si="478"/>
        <v>4.7700000000000005</v>
      </c>
      <c r="AZ563" s="47">
        <f t="shared" si="479"/>
        <v>0.67499999999999993</v>
      </c>
      <c r="BA563" s="47">
        <f t="shared" si="480"/>
        <v>0.27</v>
      </c>
      <c r="BB563" s="47">
        <f t="shared" si="481"/>
        <v>8.82</v>
      </c>
      <c r="BC563" s="47">
        <f t="shared" si="482"/>
        <v>1.2838499999999999</v>
      </c>
      <c r="BD563" s="47">
        <f t="shared" si="483"/>
        <v>0</v>
      </c>
      <c r="BE563" s="47">
        <f t="shared" si="484"/>
        <v>0</v>
      </c>
      <c r="BF563" s="47">
        <f t="shared" si="485"/>
        <v>0</v>
      </c>
      <c r="BG563" s="47">
        <f t="shared" si="486"/>
        <v>0.13500000000000001</v>
      </c>
      <c r="BH563" s="47">
        <f t="shared" si="487"/>
        <v>1.3108500000000001</v>
      </c>
      <c r="BI563" s="46"/>
      <c r="BJ563" s="47">
        <f t="shared" si="488"/>
        <v>6.2549999999999999</v>
      </c>
      <c r="BL563" s="47">
        <f t="shared" si="519"/>
        <v>1.8</v>
      </c>
      <c r="BM563" s="47">
        <f t="shared" si="524"/>
        <v>1.1060999999999999</v>
      </c>
      <c r="BN563" s="47">
        <f t="shared" si="466"/>
        <v>5.8500000000000005</v>
      </c>
      <c r="BO563" s="47">
        <f t="shared" si="494"/>
        <v>8.82</v>
      </c>
      <c r="BP563" s="47">
        <f t="shared" si="507"/>
        <v>4.7700000000000005</v>
      </c>
      <c r="BQ563" s="47">
        <f t="shared" si="506"/>
        <v>0.27</v>
      </c>
      <c r="BR563" s="47">
        <f t="shared" si="520"/>
        <v>0.45</v>
      </c>
      <c r="BS563" s="47">
        <f t="shared" si="510"/>
        <v>12.187500000000002</v>
      </c>
      <c r="BT563" s="47">
        <f t="shared" si="498"/>
        <v>2.0249999999999999</v>
      </c>
      <c r="BU563" s="47">
        <f t="shared" si="464"/>
        <v>6.75</v>
      </c>
      <c r="BV563" s="47">
        <f t="shared" si="508"/>
        <v>1.3108500000000001</v>
      </c>
      <c r="BW563" s="47">
        <f t="shared" si="499"/>
        <v>1.2838499999999999</v>
      </c>
      <c r="BX563" s="47">
        <f t="shared" si="525"/>
        <v>3.5550000000000002</v>
      </c>
      <c r="BY563" s="47">
        <f t="shared" si="489"/>
        <v>36</v>
      </c>
      <c r="BZ563" s="47">
        <f t="shared" si="511"/>
        <v>6.2549999999999999</v>
      </c>
      <c r="CA563" s="47">
        <f t="shared" si="514"/>
        <v>8.82</v>
      </c>
      <c r="CB563" s="47">
        <f t="shared" si="490"/>
        <v>12.187500000000002</v>
      </c>
      <c r="CC563" s="47">
        <f t="shared" si="512"/>
        <v>0.13500000000000001</v>
      </c>
      <c r="CD563" s="47">
        <f t="shared" si="515"/>
        <v>0</v>
      </c>
      <c r="CE563" s="47">
        <f t="shared" si="515"/>
        <v>0</v>
      </c>
      <c r="CF563" s="47">
        <f t="shared" si="491"/>
        <v>0</v>
      </c>
      <c r="CG563" s="47">
        <f t="shared" si="526"/>
        <v>15.281865519583429</v>
      </c>
      <c r="CH563" s="47">
        <f t="shared" si="492"/>
        <v>15.281865519583429</v>
      </c>
      <c r="CI563" s="47">
        <v>1.06</v>
      </c>
      <c r="CJ563" s="46"/>
      <c r="CK563" s="47">
        <f t="shared" si="504"/>
        <v>2.4874663496926108</v>
      </c>
      <c r="CL563" s="46"/>
      <c r="CM563" s="46">
        <f t="shared" si="505"/>
        <v>0.55277029993169124</v>
      </c>
    </row>
    <row r="564" spans="1:91">
      <c r="A564" s="42">
        <v>1868</v>
      </c>
      <c r="C564" s="34">
        <v>24.89</v>
      </c>
      <c r="D564" s="34">
        <v>41</v>
      </c>
      <c r="E564" s="34">
        <v>31</v>
      </c>
      <c r="F564" s="34">
        <v>15.39</v>
      </c>
      <c r="G564" s="34">
        <v>15.06</v>
      </c>
      <c r="H564" s="34">
        <v>9.58</v>
      </c>
      <c r="I564" s="34">
        <v>1.3</v>
      </c>
      <c r="J564" s="34">
        <v>1.39</v>
      </c>
      <c r="K564" s="34">
        <v>0.1</v>
      </c>
      <c r="L564" s="34">
        <v>0.47</v>
      </c>
      <c r="M564" s="34">
        <v>18.989999999999998</v>
      </c>
      <c r="N564" s="34">
        <v>0.79</v>
      </c>
      <c r="O564" s="34">
        <v>1.5</v>
      </c>
      <c r="P564" s="34">
        <v>2.8</v>
      </c>
      <c r="Q564" s="34">
        <v>2.4</v>
      </c>
      <c r="R564" s="22"/>
      <c r="S564" s="34">
        <v>0.15</v>
      </c>
      <c r="T564" s="34">
        <v>6</v>
      </c>
      <c r="U564" s="34">
        <v>2.1</v>
      </c>
      <c r="V564" s="34">
        <v>0.3866</v>
      </c>
      <c r="W564" s="22"/>
      <c r="X564" s="22"/>
      <c r="Y564" s="22"/>
      <c r="Z564" s="34">
        <v>3</v>
      </c>
      <c r="AA564" s="34">
        <v>0.2913</v>
      </c>
      <c r="AB564" s="34">
        <v>24</v>
      </c>
      <c r="AC564" s="34">
        <v>14</v>
      </c>
      <c r="AD564" s="34">
        <v>8</v>
      </c>
      <c r="AE564" s="34">
        <v>1.39</v>
      </c>
      <c r="AF564" s="2"/>
      <c r="AG564" s="47">
        <f t="shared" si="516"/>
        <v>1.12005</v>
      </c>
      <c r="AH564" s="47">
        <f t="shared" si="521"/>
        <v>0.69255</v>
      </c>
      <c r="AI564" s="47">
        <f t="shared" si="522"/>
        <v>0.67769999999999997</v>
      </c>
      <c r="AJ564" s="47">
        <f t="shared" si="523"/>
        <v>0.43109999999999998</v>
      </c>
      <c r="AK564" s="47">
        <f t="shared" si="517"/>
        <v>1.845</v>
      </c>
      <c r="AL564" s="47">
        <f t="shared" si="518"/>
        <v>1.395</v>
      </c>
      <c r="AM564" s="47">
        <f t="shared" si="513"/>
        <v>108</v>
      </c>
      <c r="AN564" s="47">
        <f t="shared" si="513"/>
        <v>63</v>
      </c>
      <c r="AO564" s="47">
        <f t="shared" si="513"/>
        <v>36</v>
      </c>
      <c r="AP564" s="47">
        <f t="shared" si="469"/>
        <v>5.8500000000000005</v>
      </c>
      <c r="AQ564" s="47">
        <f t="shared" si="470"/>
        <v>6.2549999999999999</v>
      </c>
      <c r="AR564" s="47">
        <f t="shared" si="471"/>
        <v>0.45</v>
      </c>
      <c r="AS564" s="47">
        <f t="shared" si="472"/>
        <v>2.1149999999999998</v>
      </c>
      <c r="AT564" s="47">
        <f t="shared" si="473"/>
        <v>0.85455000000000003</v>
      </c>
      <c r="AU564" s="47">
        <f t="shared" si="474"/>
        <v>3.5550000000000002</v>
      </c>
      <c r="AV564" s="47">
        <f t="shared" si="475"/>
        <v>6.75</v>
      </c>
      <c r="AW564" s="47">
        <f t="shared" si="476"/>
        <v>13.125</v>
      </c>
      <c r="AX564" s="47">
        <f t="shared" si="477"/>
        <v>10.799999999999999</v>
      </c>
      <c r="AY564" s="47">
        <f t="shared" si="478"/>
        <v>4.7700000000000005</v>
      </c>
      <c r="AZ564" s="47">
        <f t="shared" si="479"/>
        <v>0.67499999999999993</v>
      </c>
      <c r="BA564" s="47">
        <f t="shared" si="480"/>
        <v>0.27</v>
      </c>
      <c r="BB564" s="47">
        <f t="shared" si="481"/>
        <v>9.4500000000000011</v>
      </c>
      <c r="BC564" s="47">
        <f t="shared" si="482"/>
        <v>1.7397</v>
      </c>
      <c r="BD564" s="47">
        <f t="shared" si="483"/>
        <v>0</v>
      </c>
      <c r="BE564" s="47">
        <f t="shared" si="484"/>
        <v>0</v>
      </c>
      <c r="BF564" s="47">
        <f t="shared" si="485"/>
        <v>0</v>
      </c>
      <c r="BG564" s="47">
        <f t="shared" si="486"/>
        <v>0.13500000000000001</v>
      </c>
      <c r="BH564" s="47">
        <f t="shared" si="487"/>
        <v>1.3108500000000001</v>
      </c>
      <c r="BI564" s="46"/>
      <c r="BJ564" s="47">
        <f t="shared" si="488"/>
        <v>6.2549999999999999</v>
      </c>
      <c r="BL564" s="47">
        <f t="shared" si="519"/>
        <v>1.845</v>
      </c>
      <c r="BM564" s="47">
        <f t="shared" si="524"/>
        <v>0.85455000000000003</v>
      </c>
      <c r="BN564" s="47">
        <f t="shared" si="466"/>
        <v>5.8500000000000005</v>
      </c>
      <c r="BO564" s="47">
        <f t="shared" si="494"/>
        <v>9.4500000000000011</v>
      </c>
      <c r="BP564" s="47">
        <f t="shared" si="507"/>
        <v>4.7700000000000005</v>
      </c>
      <c r="BQ564" s="47">
        <f t="shared" si="506"/>
        <v>0.27</v>
      </c>
      <c r="BR564" s="47">
        <f t="shared" si="520"/>
        <v>0.45</v>
      </c>
      <c r="BS564" s="47">
        <f t="shared" si="510"/>
        <v>13.125</v>
      </c>
      <c r="BT564" s="47">
        <f t="shared" si="498"/>
        <v>2.1149999999999998</v>
      </c>
      <c r="BU564" s="47">
        <f t="shared" ref="BU564:BU571" si="527">AV564</f>
        <v>6.75</v>
      </c>
      <c r="BV564" s="47">
        <f t="shared" si="508"/>
        <v>1.3108500000000001</v>
      </c>
      <c r="BW564" s="47">
        <f t="shared" si="499"/>
        <v>1.7397</v>
      </c>
      <c r="BX564" s="47">
        <f t="shared" si="525"/>
        <v>3.5550000000000002</v>
      </c>
      <c r="BY564" s="47">
        <f t="shared" si="489"/>
        <v>36</v>
      </c>
      <c r="BZ564" s="47">
        <f t="shared" si="511"/>
        <v>6.2549999999999999</v>
      </c>
      <c r="CA564" s="47">
        <f t="shared" si="514"/>
        <v>9.4500000000000011</v>
      </c>
      <c r="CB564" s="47">
        <f t="shared" si="490"/>
        <v>13.125</v>
      </c>
      <c r="CC564" s="47">
        <f t="shared" si="512"/>
        <v>0.13500000000000001</v>
      </c>
      <c r="CD564" s="47">
        <f t="shared" si="515"/>
        <v>0</v>
      </c>
      <c r="CE564" s="47">
        <f t="shared" si="515"/>
        <v>0</v>
      </c>
      <c r="CF564" s="47">
        <f t="shared" si="491"/>
        <v>0</v>
      </c>
      <c r="CG564" s="47">
        <f t="shared" si="526"/>
        <v>15.281865519583429</v>
      </c>
      <c r="CH564" s="47">
        <f t="shared" si="492"/>
        <v>15.281865519583429</v>
      </c>
      <c r="CI564" s="47">
        <v>1.06</v>
      </c>
      <c r="CJ564" s="46"/>
      <c r="CK564" s="47">
        <f t="shared" si="504"/>
        <v>2.4933976760330432</v>
      </c>
      <c r="CL564" s="46"/>
      <c r="CM564" s="46">
        <f t="shared" si="505"/>
        <v>0.55408837245178733</v>
      </c>
    </row>
    <row r="565" spans="1:91">
      <c r="A565" s="42">
        <v>1869</v>
      </c>
      <c r="C565" s="34">
        <v>20.51</v>
      </c>
      <c r="D565" s="34">
        <v>35</v>
      </c>
      <c r="E565" s="34">
        <v>26.5</v>
      </c>
      <c r="F565" s="34">
        <v>14.12</v>
      </c>
      <c r="G565" s="34">
        <v>13.62</v>
      </c>
      <c r="H565" s="34">
        <v>8.68</v>
      </c>
      <c r="I565" s="34">
        <v>1.3</v>
      </c>
      <c r="J565" s="34">
        <v>1.39</v>
      </c>
      <c r="K565" s="34">
        <v>0.1</v>
      </c>
      <c r="L565" s="34">
        <v>0.47</v>
      </c>
      <c r="M565" s="34">
        <v>18.989999999999998</v>
      </c>
      <c r="N565" s="34">
        <v>0.79</v>
      </c>
      <c r="O565" s="34">
        <v>1.5</v>
      </c>
      <c r="P565" s="34">
        <v>2.8</v>
      </c>
      <c r="Q565" s="34">
        <v>2.4</v>
      </c>
      <c r="R565" s="22"/>
      <c r="S565" s="34">
        <v>0.15</v>
      </c>
      <c r="T565" s="34">
        <v>6.11</v>
      </c>
      <c r="U565" s="34">
        <v>2.19</v>
      </c>
      <c r="V565" s="34">
        <v>0.40179999999999999</v>
      </c>
      <c r="W565" s="22"/>
      <c r="X565" s="22"/>
      <c r="Y565" s="22"/>
      <c r="Z565" s="34">
        <v>3</v>
      </c>
      <c r="AA565" s="34">
        <v>0.2913</v>
      </c>
      <c r="AB565" s="34">
        <v>24</v>
      </c>
      <c r="AC565" s="34">
        <v>14</v>
      </c>
      <c r="AD565" s="34">
        <v>8</v>
      </c>
      <c r="AE565" s="34">
        <v>1.39</v>
      </c>
      <c r="AF565" s="2"/>
      <c r="AG565" s="47">
        <f t="shared" si="516"/>
        <v>0.92295000000000005</v>
      </c>
      <c r="AH565" s="47">
        <f t="shared" si="521"/>
        <v>0.63539999999999996</v>
      </c>
      <c r="AI565" s="47">
        <f t="shared" si="522"/>
        <v>0.6129</v>
      </c>
      <c r="AJ565" s="47">
        <f t="shared" si="523"/>
        <v>0.3906</v>
      </c>
      <c r="AK565" s="47">
        <f t="shared" si="517"/>
        <v>1.575</v>
      </c>
      <c r="AL565" s="47">
        <f t="shared" si="518"/>
        <v>1.1924999999999999</v>
      </c>
      <c r="AM565" s="47">
        <f t="shared" si="513"/>
        <v>108</v>
      </c>
      <c r="AN565" s="47">
        <f t="shared" si="513"/>
        <v>63</v>
      </c>
      <c r="AO565" s="47">
        <f t="shared" si="513"/>
        <v>36</v>
      </c>
      <c r="AP565" s="47">
        <f t="shared" si="469"/>
        <v>5.8500000000000005</v>
      </c>
      <c r="AQ565" s="47">
        <f t="shared" si="470"/>
        <v>6.2549999999999999</v>
      </c>
      <c r="AR565" s="47">
        <f t="shared" si="471"/>
        <v>0.45</v>
      </c>
      <c r="AS565" s="47">
        <f t="shared" si="472"/>
        <v>2.1149999999999998</v>
      </c>
      <c r="AT565" s="47">
        <f t="shared" si="473"/>
        <v>0.85455000000000003</v>
      </c>
      <c r="AU565" s="47">
        <f t="shared" si="474"/>
        <v>3.5550000000000002</v>
      </c>
      <c r="AV565" s="47">
        <f t="shared" si="475"/>
        <v>6.75</v>
      </c>
      <c r="AW565" s="47">
        <f t="shared" si="476"/>
        <v>13.125</v>
      </c>
      <c r="AX565" s="47">
        <f t="shared" si="477"/>
        <v>10.799999999999999</v>
      </c>
      <c r="AY565" s="47">
        <f t="shared" si="478"/>
        <v>4.7700000000000005</v>
      </c>
      <c r="AZ565" s="47">
        <f t="shared" si="479"/>
        <v>0.67499999999999993</v>
      </c>
      <c r="BA565" s="47">
        <f t="shared" si="480"/>
        <v>0.27495000000000003</v>
      </c>
      <c r="BB565" s="47">
        <f t="shared" si="481"/>
        <v>9.8550000000000004</v>
      </c>
      <c r="BC565" s="47">
        <f t="shared" si="482"/>
        <v>1.8081</v>
      </c>
      <c r="BD565" s="47">
        <f t="shared" si="483"/>
        <v>0</v>
      </c>
      <c r="BE565" s="47">
        <f t="shared" si="484"/>
        <v>0</v>
      </c>
      <c r="BF565" s="47">
        <f t="shared" si="485"/>
        <v>0</v>
      </c>
      <c r="BG565" s="47">
        <f t="shared" si="486"/>
        <v>0.13500000000000001</v>
      </c>
      <c r="BH565" s="47">
        <f t="shared" si="487"/>
        <v>1.3108500000000001</v>
      </c>
      <c r="BI565" s="46"/>
      <c r="BJ565" s="47">
        <f t="shared" si="488"/>
        <v>6.2549999999999999</v>
      </c>
      <c r="BL565" s="47">
        <f t="shared" si="519"/>
        <v>1.575</v>
      </c>
      <c r="BM565" s="47">
        <f t="shared" si="524"/>
        <v>0.85455000000000003</v>
      </c>
      <c r="BN565" s="47">
        <f t="shared" si="466"/>
        <v>5.8500000000000005</v>
      </c>
      <c r="BO565" s="47">
        <f t="shared" si="494"/>
        <v>9.8550000000000004</v>
      </c>
      <c r="BP565" s="47">
        <f t="shared" si="507"/>
        <v>4.7700000000000005</v>
      </c>
      <c r="BQ565" s="47">
        <f t="shared" si="506"/>
        <v>0.27495000000000003</v>
      </c>
      <c r="BR565" s="47">
        <f t="shared" si="520"/>
        <v>0.45</v>
      </c>
      <c r="BS565" s="47">
        <f t="shared" si="510"/>
        <v>13.125</v>
      </c>
      <c r="BT565" s="47">
        <f t="shared" si="498"/>
        <v>2.1149999999999998</v>
      </c>
      <c r="BU565" s="47">
        <f t="shared" si="527"/>
        <v>6.75</v>
      </c>
      <c r="BV565" s="47">
        <f t="shared" si="508"/>
        <v>1.3108500000000001</v>
      </c>
      <c r="BW565" s="47">
        <f t="shared" si="499"/>
        <v>1.8081</v>
      </c>
      <c r="BX565" s="47">
        <f t="shared" si="525"/>
        <v>3.5550000000000002</v>
      </c>
      <c r="BY565" s="47">
        <f t="shared" si="489"/>
        <v>36</v>
      </c>
      <c r="BZ565" s="47">
        <f t="shared" si="511"/>
        <v>6.2549999999999999</v>
      </c>
      <c r="CA565" s="47">
        <f t="shared" si="514"/>
        <v>9.8550000000000004</v>
      </c>
      <c r="CB565" s="47">
        <f t="shared" si="490"/>
        <v>13.125</v>
      </c>
      <c r="CC565" s="47">
        <f t="shared" si="512"/>
        <v>0.13500000000000001</v>
      </c>
      <c r="CD565" s="47">
        <f t="shared" si="515"/>
        <v>0</v>
      </c>
      <c r="CE565" s="47">
        <f t="shared" si="515"/>
        <v>0</v>
      </c>
      <c r="CF565" s="47">
        <f t="shared" si="491"/>
        <v>0</v>
      </c>
      <c r="CG565" s="47">
        <f t="shared" si="526"/>
        <v>15.281865519583429</v>
      </c>
      <c r="CH565" s="47">
        <f t="shared" si="492"/>
        <v>15.281865519583429</v>
      </c>
      <c r="CI565" s="47">
        <v>1.06</v>
      </c>
      <c r="CJ565" s="46"/>
      <c r="CK565" s="47">
        <f t="shared" si="504"/>
        <v>2.3831934446301446</v>
      </c>
      <c r="CL565" s="46"/>
      <c r="CM565" s="46">
        <f t="shared" si="505"/>
        <v>0.52959854325114319</v>
      </c>
    </row>
    <row r="566" spans="1:91">
      <c r="A566" s="42">
        <v>1870</v>
      </c>
      <c r="C566" s="34">
        <v>22.41</v>
      </c>
      <c r="D566" s="34">
        <v>37.5</v>
      </c>
      <c r="E566" s="34">
        <v>28.5</v>
      </c>
      <c r="F566" s="34">
        <v>16.91</v>
      </c>
      <c r="G566" s="34">
        <v>15.62</v>
      </c>
      <c r="H566" s="34">
        <v>11.6</v>
      </c>
      <c r="I566" s="34">
        <v>1.3</v>
      </c>
      <c r="J566" s="34">
        <v>1.39</v>
      </c>
      <c r="K566" s="34">
        <v>0.1</v>
      </c>
      <c r="L566" s="34">
        <v>0.47</v>
      </c>
      <c r="M566" s="34">
        <v>22.85</v>
      </c>
      <c r="N566" s="34">
        <v>0.79</v>
      </c>
      <c r="O566" s="34">
        <v>1.5</v>
      </c>
      <c r="P566" s="34">
        <v>2.8</v>
      </c>
      <c r="Q566" s="34">
        <v>2.4</v>
      </c>
      <c r="R566" s="22"/>
      <c r="S566" s="34">
        <v>0.2</v>
      </c>
      <c r="T566" s="34">
        <v>6.19</v>
      </c>
      <c r="U566" s="34">
        <v>2.2000000000000002</v>
      </c>
      <c r="V566" s="34">
        <v>0.34660000000000002</v>
      </c>
      <c r="W566" s="22"/>
      <c r="X566" s="22"/>
      <c r="Y566" s="22"/>
      <c r="Z566" s="34">
        <v>3</v>
      </c>
      <c r="AA566" s="34">
        <v>0.2913</v>
      </c>
      <c r="AB566" s="34">
        <v>24</v>
      </c>
      <c r="AC566" s="34">
        <v>14</v>
      </c>
      <c r="AD566" s="34">
        <v>8</v>
      </c>
      <c r="AE566" s="34">
        <v>1.39</v>
      </c>
      <c r="AF566" s="2"/>
      <c r="AG566" s="47">
        <f t="shared" si="516"/>
        <v>1.0084500000000001</v>
      </c>
      <c r="AH566" s="47">
        <f t="shared" si="521"/>
        <v>0.76095000000000002</v>
      </c>
      <c r="AI566" s="47">
        <f t="shared" si="522"/>
        <v>0.70289999999999997</v>
      </c>
      <c r="AJ566" s="47">
        <f t="shared" si="523"/>
        <v>0.52199999999999991</v>
      </c>
      <c r="AK566" s="47">
        <f t="shared" si="517"/>
        <v>1.6875</v>
      </c>
      <c r="AL566" s="47">
        <f t="shared" si="518"/>
        <v>1.2825</v>
      </c>
      <c r="AM566" s="47">
        <f t="shared" si="513"/>
        <v>108</v>
      </c>
      <c r="AN566" s="47">
        <f t="shared" si="513"/>
        <v>63</v>
      </c>
      <c r="AO566" s="47">
        <f t="shared" si="513"/>
        <v>36</v>
      </c>
      <c r="AP566" s="47">
        <f t="shared" si="469"/>
        <v>5.8500000000000005</v>
      </c>
      <c r="AQ566" s="47">
        <f t="shared" si="470"/>
        <v>6.2549999999999999</v>
      </c>
      <c r="AR566" s="47">
        <f t="shared" si="471"/>
        <v>0.45</v>
      </c>
      <c r="AS566" s="47">
        <f t="shared" si="472"/>
        <v>2.1149999999999998</v>
      </c>
      <c r="AT566" s="47">
        <f t="shared" si="473"/>
        <v>1.0282500000000001</v>
      </c>
      <c r="AU566" s="47">
        <f t="shared" si="474"/>
        <v>3.5550000000000002</v>
      </c>
      <c r="AV566" s="47">
        <f t="shared" si="475"/>
        <v>6.75</v>
      </c>
      <c r="AW566" s="47">
        <f t="shared" si="476"/>
        <v>13.125</v>
      </c>
      <c r="AX566" s="47">
        <f t="shared" si="477"/>
        <v>10.799999999999999</v>
      </c>
      <c r="AY566" s="47">
        <f t="shared" si="478"/>
        <v>4.7700000000000005</v>
      </c>
      <c r="AZ566" s="47">
        <f t="shared" si="479"/>
        <v>0.9</v>
      </c>
      <c r="BA566" s="47">
        <f t="shared" si="480"/>
        <v>0.27855000000000002</v>
      </c>
      <c r="BB566" s="47">
        <f t="shared" si="481"/>
        <v>9.9</v>
      </c>
      <c r="BC566" s="47">
        <f t="shared" si="482"/>
        <v>1.5597000000000001</v>
      </c>
      <c r="BD566" s="47">
        <f t="shared" si="483"/>
        <v>0</v>
      </c>
      <c r="BE566" s="47">
        <f t="shared" si="484"/>
        <v>0</v>
      </c>
      <c r="BF566" s="47">
        <f t="shared" si="485"/>
        <v>0</v>
      </c>
      <c r="BG566" s="47">
        <f t="shared" si="486"/>
        <v>0.13500000000000001</v>
      </c>
      <c r="BH566" s="47">
        <f t="shared" si="487"/>
        <v>1.3108500000000001</v>
      </c>
      <c r="BI566" s="46"/>
      <c r="BJ566" s="47">
        <f t="shared" si="488"/>
        <v>6.2549999999999999</v>
      </c>
      <c r="BL566" s="47">
        <f t="shared" si="519"/>
        <v>1.6875</v>
      </c>
      <c r="BM566" s="47">
        <f t="shared" si="524"/>
        <v>1.0282500000000001</v>
      </c>
      <c r="BN566" s="47">
        <f t="shared" si="466"/>
        <v>5.8500000000000005</v>
      </c>
      <c r="BO566" s="47">
        <f t="shared" si="494"/>
        <v>9.9</v>
      </c>
      <c r="BP566" s="47">
        <f t="shared" si="507"/>
        <v>4.7700000000000005</v>
      </c>
      <c r="BQ566" s="47">
        <f t="shared" si="506"/>
        <v>0.27855000000000002</v>
      </c>
      <c r="BR566" s="47">
        <f t="shared" si="520"/>
        <v>0.45</v>
      </c>
      <c r="BS566" s="47">
        <f t="shared" si="510"/>
        <v>13.125</v>
      </c>
      <c r="BT566" s="47">
        <f t="shared" si="498"/>
        <v>2.1149999999999998</v>
      </c>
      <c r="BU566" s="47">
        <f t="shared" si="527"/>
        <v>6.75</v>
      </c>
      <c r="BV566" s="47">
        <f t="shared" si="508"/>
        <v>1.3108500000000001</v>
      </c>
      <c r="BW566" s="47">
        <f t="shared" si="499"/>
        <v>1.5597000000000001</v>
      </c>
      <c r="BX566" s="47">
        <f t="shared" si="525"/>
        <v>3.5550000000000002</v>
      </c>
      <c r="BY566" s="47">
        <f t="shared" si="489"/>
        <v>36</v>
      </c>
      <c r="BZ566" s="47">
        <f t="shared" si="511"/>
        <v>6.2549999999999999</v>
      </c>
      <c r="CA566" s="47">
        <f t="shared" si="514"/>
        <v>9.9</v>
      </c>
      <c r="CB566" s="47">
        <f t="shared" si="490"/>
        <v>13.125</v>
      </c>
      <c r="CC566" s="47">
        <f t="shared" si="512"/>
        <v>0.13500000000000001</v>
      </c>
      <c r="CD566" s="47">
        <f t="shared" si="515"/>
        <v>0</v>
      </c>
      <c r="CE566" s="47">
        <f t="shared" si="515"/>
        <v>0</v>
      </c>
      <c r="CF566" s="47">
        <f t="shared" si="491"/>
        <v>0</v>
      </c>
      <c r="CG566" s="47">
        <f t="shared" si="526"/>
        <v>15.281865519583429</v>
      </c>
      <c r="CH566" s="47">
        <f t="shared" si="492"/>
        <v>15.281865519583429</v>
      </c>
      <c r="CI566" s="47">
        <v>1.06</v>
      </c>
      <c r="CJ566" s="46"/>
      <c r="CK566" s="47">
        <f t="shared" si="504"/>
        <v>2.4556101453063586</v>
      </c>
      <c r="CL566" s="46"/>
      <c r="CM566" s="46">
        <f t="shared" si="505"/>
        <v>0.545691143401413</v>
      </c>
    </row>
    <row r="567" spans="1:91">
      <c r="A567" s="42">
        <v>1871</v>
      </c>
      <c r="C567" s="34">
        <v>27.29</v>
      </c>
      <c r="D567" s="34">
        <v>43</v>
      </c>
      <c r="E567" s="34">
        <v>33</v>
      </c>
      <c r="F567" s="34">
        <v>16.829999999999998</v>
      </c>
      <c r="G567" s="34">
        <v>13.8</v>
      </c>
      <c r="H567" s="34">
        <v>8.8800000000000008</v>
      </c>
      <c r="I567" s="34">
        <v>1.3</v>
      </c>
      <c r="J567" s="34">
        <v>1.39</v>
      </c>
      <c r="K567" s="34">
        <v>0.1</v>
      </c>
      <c r="L567" s="34">
        <v>0.47</v>
      </c>
      <c r="M567" s="34">
        <v>20.45</v>
      </c>
      <c r="N567" s="34">
        <v>0.79</v>
      </c>
      <c r="O567" s="34">
        <v>1.5</v>
      </c>
      <c r="P567" s="34">
        <v>3</v>
      </c>
      <c r="Q567" s="34">
        <v>2.4</v>
      </c>
      <c r="R567" s="22"/>
      <c r="S567" s="34">
        <v>0.2</v>
      </c>
      <c r="T567" s="34">
        <v>7.75</v>
      </c>
      <c r="U567" s="34">
        <v>2.2000000000000002</v>
      </c>
      <c r="V567" s="34">
        <v>0.32</v>
      </c>
      <c r="W567" s="22"/>
      <c r="X567" s="22"/>
      <c r="Y567" s="22"/>
      <c r="Z567" s="34">
        <v>5</v>
      </c>
      <c r="AA567" s="34">
        <v>0.2913</v>
      </c>
      <c r="AB567" s="34">
        <v>24</v>
      </c>
      <c r="AC567" s="34">
        <v>14</v>
      </c>
      <c r="AD567" s="34">
        <v>8</v>
      </c>
      <c r="AE567" s="34">
        <v>1.39</v>
      </c>
      <c r="AF567" s="2"/>
      <c r="AG567" s="47">
        <f t="shared" si="516"/>
        <v>1.2280499999999999</v>
      </c>
      <c r="AH567" s="47">
        <f t="shared" si="521"/>
        <v>0.75734999999999986</v>
      </c>
      <c r="AI567" s="47">
        <f t="shared" si="522"/>
        <v>0.621</v>
      </c>
      <c r="AJ567" s="47">
        <f t="shared" si="523"/>
        <v>0.39960000000000001</v>
      </c>
      <c r="AK567" s="47">
        <f t="shared" si="517"/>
        <v>1.9350000000000001</v>
      </c>
      <c r="AL567" s="47">
        <f t="shared" si="518"/>
        <v>1.4850000000000001</v>
      </c>
      <c r="AM567" s="47">
        <f t="shared" si="513"/>
        <v>108</v>
      </c>
      <c r="AN567" s="47">
        <f t="shared" si="513"/>
        <v>63</v>
      </c>
      <c r="AO567" s="47">
        <f t="shared" si="513"/>
        <v>36</v>
      </c>
      <c r="AP567" s="47">
        <f t="shared" si="469"/>
        <v>5.8500000000000005</v>
      </c>
      <c r="AQ567" s="47">
        <f t="shared" si="470"/>
        <v>6.2549999999999999</v>
      </c>
      <c r="AR567" s="47">
        <f t="shared" si="471"/>
        <v>0.45</v>
      </c>
      <c r="AS567" s="47">
        <f t="shared" si="472"/>
        <v>2.1149999999999998</v>
      </c>
      <c r="AT567" s="47">
        <f t="shared" si="473"/>
        <v>0.9202499999999999</v>
      </c>
      <c r="AU567" s="47">
        <f t="shared" si="474"/>
        <v>3.5550000000000002</v>
      </c>
      <c r="AV567" s="47">
        <f t="shared" si="475"/>
        <v>6.75</v>
      </c>
      <c r="AW567" s="47">
        <f t="shared" si="476"/>
        <v>14.0625</v>
      </c>
      <c r="AX567" s="47">
        <f t="shared" si="477"/>
        <v>10.799999999999999</v>
      </c>
      <c r="AY567" s="47">
        <f t="shared" si="478"/>
        <v>4.7700000000000005</v>
      </c>
      <c r="AZ567" s="47">
        <f t="shared" si="479"/>
        <v>0.9</v>
      </c>
      <c r="BA567" s="47">
        <f t="shared" si="480"/>
        <v>0.34875</v>
      </c>
      <c r="BB567" s="47">
        <f t="shared" si="481"/>
        <v>9.9</v>
      </c>
      <c r="BC567" s="47">
        <f t="shared" si="482"/>
        <v>1.44</v>
      </c>
      <c r="BD567" s="47">
        <f t="shared" si="483"/>
        <v>0</v>
      </c>
      <c r="BE567" s="47">
        <f t="shared" si="484"/>
        <v>0</v>
      </c>
      <c r="BF567" s="47">
        <f t="shared" si="485"/>
        <v>0</v>
      </c>
      <c r="BG567" s="47">
        <f t="shared" si="486"/>
        <v>0.22500000000000001</v>
      </c>
      <c r="BH567" s="47">
        <f t="shared" si="487"/>
        <v>1.3108500000000001</v>
      </c>
      <c r="BI567" s="46"/>
      <c r="BJ567" s="47">
        <f t="shared" si="488"/>
        <v>6.2549999999999999</v>
      </c>
      <c r="BL567" s="47">
        <f t="shared" si="519"/>
        <v>1.9350000000000001</v>
      </c>
      <c r="BM567" s="47">
        <f t="shared" si="524"/>
        <v>0.9202499999999999</v>
      </c>
      <c r="BN567" s="47">
        <f t="shared" si="466"/>
        <v>5.8500000000000005</v>
      </c>
      <c r="BO567" s="47">
        <f t="shared" si="494"/>
        <v>9.9</v>
      </c>
      <c r="BP567" s="47">
        <f t="shared" si="507"/>
        <v>4.7700000000000005</v>
      </c>
      <c r="BQ567" s="47">
        <f t="shared" si="506"/>
        <v>0.34875</v>
      </c>
      <c r="BR567" s="47">
        <f t="shared" si="520"/>
        <v>0.45</v>
      </c>
      <c r="BS567" s="47">
        <f t="shared" si="510"/>
        <v>14.0625</v>
      </c>
      <c r="BT567" s="47">
        <f t="shared" si="498"/>
        <v>2.1149999999999998</v>
      </c>
      <c r="BU567" s="47">
        <f t="shared" si="527"/>
        <v>6.75</v>
      </c>
      <c r="BV567" s="47">
        <f t="shared" si="508"/>
        <v>1.3108500000000001</v>
      </c>
      <c r="BW567" s="47">
        <f t="shared" si="499"/>
        <v>1.44</v>
      </c>
      <c r="BX567" s="47">
        <f t="shared" si="525"/>
        <v>3.5550000000000002</v>
      </c>
      <c r="BY567" s="47">
        <f t="shared" si="489"/>
        <v>36</v>
      </c>
      <c r="BZ567" s="47">
        <f t="shared" si="511"/>
        <v>6.2549999999999999</v>
      </c>
      <c r="CA567" s="47">
        <f t="shared" si="514"/>
        <v>9.9</v>
      </c>
      <c r="CB567" s="47">
        <f t="shared" si="490"/>
        <v>14.0625</v>
      </c>
      <c r="CC567" s="47">
        <f t="shared" si="512"/>
        <v>0.22500000000000001</v>
      </c>
      <c r="CD567" s="47">
        <f t="shared" si="515"/>
        <v>0</v>
      </c>
      <c r="CE567" s="47">
        <f t="shared" si="515"/>
        <v>0</v>
      </c>
      <c r="CF567" s="47">
        <f t="shared" si="491"/>
        <v>0</v>
      </c>
      <c r="CG567" s="47">
        <f t="shared" si="526"/>
        <v>25.46977586597238</v>
      </c>
      <c r="CH567" s="47">
        <f t="shared" si="492"/>
        <v>25.46977586597238</v>
      </c>
      <c r="CI567" s="47">
        <v>1.06</v>
      </c>
      <c r="CJ567" s="46"/>
      <c r="CK567" s="47">
        <f t="shared" si="504"/>
        <v>2.6880920392729259</v>
      </c>
      <c r="CL567" s="46"/>
      <c r="CM567" s="46">
        <f t="shared" si="505"/>
        <v>0.59735378650509463</v>
      </c>
    </row>
    <row r="568" spans="1:91">
      <c r="A568" s="42">
        <v>1872</v>
      </c>
      <c r="C568" s="34">
        <v>24.42</v>
      </c>
      <c r="D568" s="34">
        <v>40</v>
      </c>
      <c r="E568" s="34">
        <v>30.5</v>
      </c>
      <c r="F568" s="34">
        <v>15.26</v>
      </c>
      <c r="G568" s="34">
        <v>12.37</v>
      </c>
      <c r="H568" s="34">
        <v>8.44</v>
      </c>
      <c r="I568" s="34">
        <v>1.3</v>
      </c>
      <c r="J568" s="34">
        <v>1.39</v>
      </c>
      <c r="K568" s="34">
        <v>0.1</v>
      </c>
      <c r="L568" s="34">
        <v>0.42</v>
      </c>
      <c r="M568" s="34">
        <v>21.59</v>
      </c>
      <c r="N568" s="34">
        <v>0.79</v>
      </c>
      <c r="O568" s="34">
        <v>1.5</v>
      </c>
      <c r="P568" s="34">
        <v>2.7</v>
      </c>
      <c r="Q568" s="34">
        <v>2.4</v>
      </c>
      <c r="R568" s="22"/>
      <c r="S568" s="34">
        <v>0.2</v>
      </c>
      <c r="T568" s="34">
        <v>7.65</v>
      </c>
      <c r="U568" s="34">
        <v>2.2999999999999998</v>
      </c>
      <c r="V568" s="34">
        <v>0.52</v>
      </c>
      <c r="W568" s="22"/>
      <c r="X568" s="22"/>
      <c r="Y568" s="22"/>
      <c r="Z568" s="34">
        <v>4</v>
      </c>
      <c r="AA568" s="34">
        <v>0.2913</v>
      </c>
      <c r="AB568" s="34">
        <v>24</v>
      </c>
      <c r="AC568" s="34">
        <v>14</v>
      </c>
      <c r="AD568" s="34">
        <v>8</v>
      </c>
      <c r="AE568" s="34">
        <v>1.39</v>
      </c>
      <c r="AF568" s="2"/>
      <c r="AG568" s="47">
        <f t="shared" si="516"/>
        <v>1.0989000000000002</v>
      </c>
      <c r="AH568" s="47">
        <f t="shared" si="521"/>
        <v>0.68669999999999998</v>
      </c>
      <c r="AI568" s="47">
        <f t="shared" si="522"/>
        <v>0.55664999999999998</v>
      </c>
      <c r="AJ568" s="47">
        <f t="shared" si="523"/>
        <v>0.37979999999999997</v>
      </c>
      <c r="AK568" s="47">
        <f t="shared" si="517"/>
        <v>1.8</v>
      </c>
      <c r="AL568" s="47">
        <f t="shared" si="518"/>
        <v>1.3725000000000001</v>
      </c>
      <c r="AM568" s="47">
        <f t="shared" si="513"/>
        <v>108</v>
      </c>
      <c r="AN568" s="47">
        <f t="shared" si="513"/>
        <v>63</v>
      </c>
      <c r="AO568" s="47">
        <f t="shared" si="513"/>
        <v>36</v>
      </c>
      <c r="AP568" s="47">
        <f t="shared" si="469"/>
        <v>5.8500000000000005</v>
      </c>
      <c r="AQ568" s="47">
        <f t="shared" si="470"/>
        <v>6.2549999999999999</v>
      </c>
      <c r="AR568" s="47">
        <f t="shared" si="471"/>
        <v>0.45</v>
      </c>
      <c r="AS568" s="47">
        <f t="shared" si="472"/>
        <v>1.89</v>
      </c>
      <c r="AT568" s="47">
        <f t="shared" si="473"/>
        <v>0.97155000000000002</v>
      </c>
      <c r="AU568" s="47">
        <f t="shared" si="474"/>
        <v>3.5550000000000002</v>
      </c>
      <c r="AV568" s="47">
        <f t="shared" si="475"/>
        <v>6.75</v>
      </c>
      <c r="AW568" s="47">
        <f t="shared" si="476"/>
        <v>12.65625</v>
      </c>
      <c r="AX568" s="47">
        <f t="shared" si="477"/>
        <v>10.799999999999999</v>
      </c>
      <c r="AY568" s="47">
        <f t="shared" si="478"/>
        <v>4.7700000000000005</v>
      </c>
      <c r="AZ568" s="47">
        <f t="shared" si="479"/>
        <v>0.9</v>
      </c>
      <c r="BA568" s="47">
        <f t="shared" si="480"/>
        <v>0.34425000000000006</v>
      </c>
      <c r="BB568" s="47">
        <f t="shared" si="481"/>
        <v>10.35</v>
      </c>
      <c r="BC568" s="47">
        <f t="shared" si="482"/>
        <v>2.34</v>
      </c>
      <c r="BD568" s="47">
        <f t="shared" si="483"/>
        <v>0</v>
      </c>
      <c r="BE568" s="47">
        <f t="shared" si="484"/>
        <v>0</v>
      </c>
      <c r="BF568" s="47">
        <f t="shared" si="485"/>
        <v>0</v>
      </c>
      <c r="BG568" s="47">
        <f t="shared" si="486"/>
        <v>0.18</v>
      </c>
      <c r="BH568" s="47">
        <f t="shared" si="487"/>
        <v>1.3108500000000001</v>
      </c>
      <c r="BI568" s="46"/>
      <c r="BJ568" s="47">
        <f t="shared" si="488"/>
        <v>6.2549999999999999</v>
      </c>
      <c r="BL568" s="47">
        <f t="shared" si="519"/>
        <v>1.8</v>
      </c>
      <c r="BM568" s="47">
        <f t="shared" si="524"/>
        <v>0.97155000000000002</v>
      </c>
      <c r="BN568" s="47">
        <f t="shared" si="466"/>
        <v>5.8500000000000005</v>
      </c>
      <c r="BO568" s="47">
        <f t="shared" si="494"/>
        <v>10.35</v>
      </c>
      <c r="BP568" s="47">
        <f t="shared" si="507"/>
        <v>4.7700000000000005</v>
      </c>
      <c r="BQ568" s="47">
        <f t="shared" si="506"/>
        <v>0.34425000000000006</v>
      </c>
      <c r="BR568" s="47">
        <f t="shared" si="520"/>
        <v>0.45</v>
      </c>
      <c r="BS568" s="47">
        <f t="shared" si="510"/>
        <v>12.65625</v>
      </c>
      <c r="BT568" s="47">
        <f t="shared" si="498"/>
        <v>1.89</v>
      </c>
      <c r="BU568" s="47">
        <f t="shared" si="527"/>
        <v>6.75</v>
      </c>
      <c r="BV568" s="47">
        <f t="shared" si="508"/>
        <v>1.3108500000000001</v>
      </c>
      <c r="BW568" s="47">
        <f t="shared" si="499"/>
        <v>2.34</v>
      </c>
      <c r="BX568" s="47">
        <f t="shared" si="525"/>
        <v>3.5550000000000002</v>
      </c>
      <c r="BY568" s="47">
        <f t="shared" si="489"/>
        <v>36</v>
      </c>
      <c r="BZ568" s="47">
        <f t="shared" si="511"/>
        <v>6.2549999999999999</v>
      </c>
      <c r="CA568" s="47">
        <f t="shared" si="514"/>
        <v>10.35</v>
      </c>
      <c r="CB568" s="47">
        <f t="shared" si="490"/>
        <v>12.65625</v>
      </c>
      <c r="CC568" s="47">
        <f t="shared" si="512"/>
        <v>0.18</v>
      </c>
      <c r="CD568" s="47">
        <f t="shared" si="515"/>
        <v>0</v>
      </c>
      <c r="CE568" s="47">
        <f t="shared" si="515"/>
        <v>0</v>
      </c>
      <c r="CF568" s="47">
        <f t="shared" si="491"/>
        <v>0</v>
      </c>
      <c r="CG568" s="47">
        <f t="shared" si="526"/>
        <v>20.375820692777904</v>
      </c>
      <c r="CH568" s="47">
        <f t="shared" si="492"/>
        <v>20.375820692777904</v>
      </c>
      <c r="CI568" s="47">
        <v>1.06</v>
      </c>
      <c r="CJ568" s="46"/>
      <c r="CK568" s="47">
        <f t="shared" si="504"/>
        <v>2.5729978780480143</v>
      </c>
      <c r="CL568" s="46"/>
      <c r="CM568" s="46">
        <f t="shared" si="505"/>
        <v>0.57177730623289202</v>
      </c>
    </row>
    <row r="569" spans="1:91">
      <c r="A569" s="42">
        <v>1873</v>
      </c>
      <c r="C569" s="34">
        <v>27.46</v>
      </c>
      <c r="D569" s="34">
        <v>44</v>
      </c>
      <c r="E569" s="34">
        <v>33.5</v>
      </c>
      <c r="F569" s="34">
        <v>17.55</v>
      </c>
      <c r="G569" s="34">
        <v>16.989999999999998</v>
      </c>
      <c r="H569" s="34">
        <v>9.94</v>
      </c>
      <c r="I569" s="34">
        <v>1.3</v>
      </c>
      <c r="J569" s="34">
        <v>1.39</v>
      </c>
      <c r="K569" s="34">
        <v>0.1</v>
      </c>
      <c r="L569" s="34">
        <v>0.48</v>
      </c>
      <c r="M569" s="34">
        <v>23.27</v>
      </c>
      <c r="N569" s="34">
        <v>0.79</v>
      </c>
      <c r="O569" s="34">
        <v>1.5</v>
      </c>
      <c r="P569" s="34">
        <v>2.7</v>
      </c>
      <c r="Q569" s="34">
        <v>2.4</v>
      </c>
      <c r="R569" s="22"/>
      <c r="S569" s="34">
        <v>0.2</v>
      </c>
      <c r="T569" s="34">
        <v>8</v>
      </c>
      <c r="U569" s="34">
        <v>2.5</v>
      </c>
      <c r="V569" s="34">
        <v>0.57330000000000003</v>
      </c>
      <c r="W569" s="22"/>
      <c r="X569" s="22"/>
      <c r="Y569" s="22"/>
      <c r="Z569" s="34">
        <v>4.25</v>
      </c>
      <c r="AA569" s="34">
        <v>0.2913</v>
      </c>
      <c r="AB569" s="34">
        <v>24</v>
      </c>
      <c r="AC569" s="34">
        <v>14</v>
      </c>
      <c r="AD569" s="34">
        <v>8</v>
      </c>
      <c r="AE569" s="34">
        <v>1.39</v>
      </c>
      <c r="AF569" s="2"/>
      <c r="AG569" s="47">
        <f t="shared" si="516"/>
        <v>1.2357</v>
      </c>
      <c r="AH569" s="47">
        <f t="shared" si="521"/>
        <v>0.78975000000000006</v>
      </c>
      <c r="AI569" s="47">
        <f t="shared" si="522"/>
        <v>0.76454999999999995</v>
      </c>
      <c r="AJ569" s="47">
        <f t="shared" si="523"/>
        <v>0.44729999999999998</v>
      </c>
      <c r="AK569" s="47">
        <f t="shared" si="517"/>
        <v>1.98</v>
      </c>
      <c r="AL569" s="47">
        <f t="shared" si="518"/>
        <v>1.5075000000000001</v>
      </c>
      <c r="AM569" s="47">
        <f t="shared" si="513"/>
        <v>108</v>
      </c>
      <c r="AN569" s="47">
        <f t="shared" si="513"/>
        <v>63</v>
      </c>
      <c r="AO569" s="47">
        <f t="shared" si="513"/>
        <v>36</v>
      </c>
      <c r="AP569" s="47">
        <f t="shared" si="469"/>
        <v>5.8500000000000005</v>
      </c>
      <c r="AQ569" s="47">
        <f t="shared" si="470"/>
        <v>6.2549999999999999</v>
      </c>
      <c r="AR569" s="47">
        <f t="shared" si="471"/>
        <v>0.45</v>
      </c>
      <c r="AS569" s="47">
        <f t="shared" si="472"/>
        <v>2.16</v>
      </c>
      <c r="AT569" s="47">
        <f t="shared" si="473"/>
        <v>1.04715</v>
      </c>
      <c r="AU569" s="47">
        <f t="shared" si="474"/>
        <v>3.5550000000000002</v>
      </c>
      <c r="AV569" s="47">
        <f t="shared" si="475"/>
        <v>6.75</v>
      </c>
      <c r="AW569" s="47">
        <f t="shared" si="476"/>
        <v>12.65625</v>
      </c>
      <c r="AX569" s="47">
        <f t="shared" si="477"/>
        <v>10.799999999999999</v>
      </c>
      <c r="AY569" s="47">
        <f t="shared" si="478"/>
        <v>4.7700000000000005</v>
      </c>
      <c r="AZ569" s="47">
        <f t="shared" si="479"/>
        <v>0.9</v>
      </c>
      <c r="BA569" s="47">
        <f t="shared" si="480"/>
        <v>0.36</v>
      </c>
      <c r="BB569" s="47">
        <f t="shared" si="481"/>
        <v>11.25</v>
      </c>
      <c r="BC569" s="47">
        <f t="shared" si="482"/>
        <v>2.57985</v>
      </c>
      <c r="BD569" s="47">
        <f t="shared" si="483"/>
        <v>0</v>
      </c>
      <c r="BE569" s="47">
        <f t="shared" si="484"/>
        <v>0</v>
      </c>
      <c r="BF569" s="47">
        <f t="shared" si="485"/>
        <v>0</v>
      </c>
      <c r="BG569" s="47">
        <f t="shared" si="486"/>
        <v>0.19125</v>
      </c>
      <c r="BH569" s="47">
        <f t="shared" si="487"/>
        <v>1.3108500000000001</v>
      </c>
      <c r="BI569" s="46"/>
      <c r="BJ569" s="47">
        <f t="shared" si="488"/>
        <v>6.2549999999999999</v>
      </c>
      <c r="BL569" s="47">
        <f t="shared" si="519"/>
        <v>1.98</v>
      </c>
      <c r="BM569" s="47">
        <f t="shared" si="524"/>
        <v>1.04715</v>
      </c>
      <c r="BN569" s="47">
        <f t="shared" si="466"/>
        <v>5.8500000000000005</v>
      </c>
      <c r="BO569" s="47">
        <f t="shared" si="494"/>
        <v>11.25</v>
      </c>
      <c r="BP569" s="47">
        <f t="shared" si="507"/>
        <v>4.7700000000000005</v>
      </c>
      <c r="BQ569" s="47">
        <f t="shared" si="506"/>
        <v>0.36</v>
      </c>
      <c r="BR569" s="47">
        <f t="shared" si="520"/>
        <v>0.45</v>
      </c>
      <c r="BS569" s="47">
        <f t="shared" si="510"/>
        <v>12.65625</v>
      </c>
      <c r="BT569" s="47">
        <f t="shared" si="498"/>
        <v>2.16</v>
      </c>
      <c r="BU569" s="47">
        <f t="shared" si="527"/>
        <v>6.75</v>
      </c>
      <c r="BV569" s="47">
        <f t="shared" si="508"/>
        <v>1.3108500000000001</v>
      </c>
      <c r="BW569" s="47">
        <f t="shared" si="499"/>
        <v>2.57985</v>
      </c>
      <c r="BX569" s="47">
        <f t="shared" si="525"/>
        <v>3.5550000000000002</v>
      </c>
      <c r="BY569" s="47">
        <f t="shared" si="489"/>
        <v>36</v>
      </c>
      <c r="BZ569" s="47">
        <f t="shared" si="511"/>
        <v>6.2549999999999999</v>
      </c>
      <c r="CA569" s="47">
        <f t="shared" si="514"/>
        <v>11.25</v>
      </c>
      <c r="CB569" s="47">
        <f t="shared" si="490"/>
        <v>12.65625</v>
      </c>
      <c r="CC569" s="47">
        <f t="shared" si="512"/>
        <v>0.19125</v>
      </c>
      <c r="CD569" s="47">
        <f t="shared" si="515"/>
        <v>0</v>
      </c>
      <c r="CE569" s="47">
        <f t="shared" si="515"/>
        <v>0</v>
      </c>
      <c r="CF569" s="47">
        <f t="shared" si="491"/>
        <v>0</v>
      </c>
      <c r="CG569" s="47">
        <f t="shared" si="526"/>
        <v>21.649309486076522</v>
      </c>
      <c r="CH569" s="47">
        <f t="shared" si="492"/>
        <v>21.649309486076522</v>
      </c>
      <c r="CI569" s="47">
        <v>1.06</v>
      </c>
      <c r="CJ569" s="46"/>
      <c r="CK569" s="47">
        <f>(4.619302/4.5)*(182*$BL569+$BM$4*$BM569+$BN$4*$BN569+$BO$4*$BO569+$BP$4*$BP569+$BQ$4*$BQ569+$BV$4*$BV569+$BX$4*$BX569+$BZ$4*$BZ569+$CA$4*$CA569+$CB$4*$CB569+5*$CG569)/$CI$582</f>
        <v>2.7671392044860665</v>
      </c>
      <c r="CL569" s="46"/>
      <c r="CM569" s="46">
        <f t="shared" si="505"/>
        <v>0.61491982321912586</v>
      </c>
    </row>
    <row r="570" spans="1:91">
      <c r="A570" s="42">
        <v>1874</v>
      </c>
      <c r="C570" s="34">
        <v>25.1</v>
      </c>
      <c r="D570" s="34">
        <v>41.5</v>
      </c>
      <c r="E570" s="34">
        <v>31</v>
      </c>
      <c r="F570" s="34">
        <v>19.170000000000002</v>
      </c>
      <c r="G570" s="34">
        <v>17.21</v>
      </c>
      <c r="H570" s="34">
        <v>11.68</v>
      </c>
      <c r="I570" s="34">
        <v>1.3</v>
      </c>
      <c r="J570" s="34">
        <v>1.39</v>
      </c>
      <c r="K570" s="34">
        <v>0.1</v>
      </c>
      <c r="L570" s="34">
        <v>0.5</v>
      </c>
      <c r="M570" s="34">
        <v>33.729999999999997</v>
      </c>
      <c r="N570" s="34">
        <v>0.79</v>
      </c>
      <c r="O570" s="34">
        <v>1.5</v>
      </c>
      <c r="P570" s="34">
        <v>2.7</v>
      </c>
      <c r="Q570" s="34">
        <v>2.4</v>
      </c>
      <c r="R570" s="22"/>
      <c r="S570" s="34">
        <v>0.2</v>
      </c>
      <c r="T570" s="34">
        <v>7.7</v>
      </c>
      <c r="U570" s="34">
        <v>2.4700000000000002</v>
      </c>
      <c r="V570" s="34">
        <v>0.5</v>
      </c>
      <c r="W570" s="22"/>
      <c r="X570" s="22"/>
      <c r="Y570" s="22"/>
      <c r="Z570" s="34">
        <v>4</v>
      </c>
      <c r="AA570" s="34">
        <v>0.2913</v>
      </c>
      <c r="AB570" s="34">
        <v>24</v>
      </c>
      <c r="AC570" s="34">
        <v>14</v>
      </c>
      <c r="AD570" s="34">
        <v>8</v>
      </c>
      <c r="AE570" s="34">
        <v>1.39</v>
      </c>
      <c r="AF570" s="2"/>
      <c r="AG570" s="47">
        <f t="shared" si="516"/>
        <v>1.1294999999999999</v>
      </c>
      <c r="AH570" s="47">
        <f t="shared" si="521"/>
        <v>0.86265000000000014</v>
      </c>
      <c r="AI570" s="47">
        <f t="shared" si="522"/>
        <v>0.77445000000000008</v>
      </c>
      <c r="AJ570" s="47">
        <f t="shared" si="523"/>
        <v>0.52560000000000007</v>
      </c>
      <c r="AK570" s="47">
        <f t="shared" si="517"/>
        <v>1.8674999999999999</v>
      </c>
      <c r="AL570" s="47">
        <f t="shared" si="518"/>
        <v>1.395</v>
      </c>
      <c r="AM570" s="47">
        <f t="shared" si="513"/>
        <v>108</v>
      </c>
      <c r="AN570" s="47">
        <f t="shared" si="513"/>
        <v>63</v>
      </c>
      <c r="AO570" s="47">
        <f t="shared" si="513"/>
        <v>36</v>
      </c>
      <c r="AP570" s="47">
        <f t="shared" si="469"/>
        <v>5.8500000000000005</v>
      </c>
      <c r="AQ570" s="47">
        <f t="shared" si="470"/>
        <v>6.2549999999999999</v>
      </c>
      <c r="AR570" s="47">
        <f t="shared" si="471"/>
        <v>0.45</v>
      </c>
      <c r="AS570" s="47">
        <f t="shared" si="472"/>
        <v>2.25</v>
      </c>
      <c r="AT570" s="47">
        <f t="shared" si="473"/>
        <v>1.5178499999999999</v>
      </c>
      <c r="AU570" s="47">
        <f t="shared" si="474"/>
        <v>3.5550000000000002</v>
      </c>
      <c r="AV570" s="47">
        <f t="shared" si="475"/>
        <v>6.75</v>
      </c>
      <c r="AW570" s="47">
        <f t="shared" si="476"/>
        <v>12.65625</v>
      </c>
      <c r="AX570" s="47">
        <f t="shared" si="477"/>
        <v>10.799999999999999</v>
      </c>
      <c r="AY570" s="47">
        <f t="shared" si="478"/>
        <v>4.7700000000000005</v>
      </c>
      <c r="AZ570" s="47">
        <f t="shared" si="479"/>
        <v>0.9</v>
      </c>
      <c r="BA570" s="47">
        <f t="shared" si="480"/>
        <v>0.34649999999999997</v>
      </c>
      <c r="BB570" s="47">
        <f t="shared" si="481"/>
        <v>11.115</v>
      </c>
      <c r="BC570" s="47">
        <f t="shared" si="482"/>
        <v>2.25</v>
      </c>
      <c r="BD570" s="47">
        <f t="shared" si="483"/>
        <v>0</v>
      </c>
      <c r="BE570" s="47">
        <f t="shared" si="484"/>
        <v>0</v>
      </c>
      <c r="BF570" s="47">
        <f t="shared" si="485"/>
        <v>0</v>
      </c>
      <c r="BG570" s="47">
        <f t="shared" si="486"/>
        <v>0.18</v>
      </c>
      <c r="BH570" s="47">
        <f t="shared" si="487"/>
        <v>1.3108500000000001</v>
      </c>
      <c r="BI570" s="46"/>
      <c r="BJ570" s="47">
        <f t="shared" si="488"/>
        <v>6.2549999999999999</v>
      </c>
      <c r="BL570" s="47">
        <f t="shared" si="519"/>
        <v>1.8674999999999999</v>
      </c>
      <c r="BM570" s="47">
        <f t="shared" si="524"/>
        <v>1.5178499999999999</v>
      </c>
      <c r="BN570" s="47">
        <f t="shared" si="466"/>
        <v>5.8500000000000005</v>
      </c>
      <c r="BO570" s="47">
        <f t="shared" si="494"/>
        <v>11.115</v>
      </c>
      <c r="BP570" s="47">
        <f t="shared" si="507"/>
        <v>4.7700000000000005</v>
      </c>
      <c r="BQ570" s="47">
        <f t="shared" si="506"/>
        <v>0.34649999999999997</v>
      </c>
      <c r="BR570" s="47">
        <f t="shared" si="520"/>
        <v>0.45</v>
      </c>
      <c r="BS570" s="47">
        <f t="shared" si="510"/>
        <v>12.65625</v>
      </c>
      <c r="BT570" s="47">
        <f t="shared" si="498"/>
        <v>2.25</v>
      </c>
      <c r="BU570" s="47">
        <f t="shared" si="527"/>
        <v>6.75</v>
      </c>
      <c r="BV570" s="47">
        <f t="shared" si="508"/>
        <v>1.3108500000000001</v>
      </c>
      <c r="BW570" s="47">
        <f t="shared" si="499"/>
        <v>2.25</v>
      </c>
      <c r="BX570" s="47">
        <f t="shared" si="525"/>
        <v>3.5550000000000002</v>
      </c>
      <c r="BY570" s="47">
        <f t="shared" si="489"/>
        <v>36</v>
      </c>
      <c r="BZ570" s="47">
        <f t="shared" si="511"/>
        <v>6.2549999999999999</v>
      </c>
      <c r="CA570" s="47">
        <f t="shared" si="514"/>
        <v>11.115</v>
      </c>
      <c r="CB570" s="47">
        <f t="shared" si="490"/>
        <v>12.65625</v>
      </c>
      <c r="CC570" s="47">
        <f t="shared" si="512"/>
        <v>0.18</v>
      </c>
      <c r="CD570" s="47">
        <f t="shared" si="515"/>
        <v>0</v>
      </c>
      <c r="CE570" s="47">
        <f t="shared" si="515"/>
        <v>0</v>
      </c>
      <c r="CF570" s="47">
        <f t="shared" si="491"/>
        <v>0</v>
      </c>
      <c r="CG570" s="47">
        <f t="shared" si="526"/>
        <v>20.375820692777904</v>
      </c>
      <c r="CH570" s="47">
        <f t="shared" si="492"/>
        <v>20.375820692777904</v>
      </c>
      <c r="CI570" s="47">
        <v>1.06</v>
      </c>
      <c r="CJ570" s="46"/>
      <c r="CK570" s="47">
        <f>(4.693567/4.5)*(182*$BL570+$BM$4*$BM570+$BN$4*$BN570+$BO$4*$BO570+$BP$4*$BP570+$BQ$4*$BQ570+$BV$4*$BV570+$BX$4*$BX570+$BZ$4*$BZ570+$CA$4*$CA570+$CB$4*$CB570+5*$CG570)/$CI$582</f>
        <v>2.8012668889692605</v>
      </c>
      <c r="CL570" s="46"/>
      <c r="CM570" s="46">
        <f t="shared" si="505"/>
        <v>0.62250375310428008</v>
      </c>
    </row>
    <row r="571" spans="1:91">
      <c r="A571" s="42">
        <v>1875</v>
      </c>
      <c r="C571" s="34">
        <v>19.93</v>
      </c>
      <c r="D571" s="34">
        <v>34</v>
      </c>
      <c r="E571" s="34">
        <v>26</v>
      </c>
      <c r="F571" s="34">
        <v>15.41</v>
      </c>
      <c r="G571" s="34">
        <v>11.96</v>
      </c>
      <c r="H571" s="34">
        <v>9.81</v>
      </c>
      <c r="I571" s="34">
        <v>1.3</v>
      </c>
      <c r="J571" s="34">
        <v>1.39</v>
      </c>
      <c r="K571" s="34">
        <v>0.1</v>
      </c>
      <c r="L571" s="34">
        <v>0.5</v>
      </c>
      <c r="M571" s="34">
        <v>27.87</v>
      </c>
      <c r="N571" s="34">
        <v>0.79</v>
      </c>
      <c r="O571" s="34">
        <v>1.5</v>
      </c>
      <c r="P571" s="34">
        <v>2.7</v>
      </c>
      <c r="Q571" s="34">
        <v>2.4</v>
      </c>
      <c r="R571" s="22"/>
      <c r="S571" s="34">
        <v>0.2</v>
      </c>
      <c r="T571" s="34">
        <v>7.3</v>
      </c>
      <c r="U571" s="34">
        <v>2.4</v>
      </c>
      <c r="V571" s="34">
        <v>0.36659999999999998</v>
      </c>
      <c r="W571" s="22"/>
      <c r="X571" s="22"/>
      <c r="Y571" s="22"/>
      <c r="Z571" s="34">
        <v>4</v>
      </c>
      <c r="AA571" s="34">
        <v>0.2913</v>
      </c>
      <c r="AB571" s="34">
        <v>24</v>
      </c>
      <c r="AC571" s="34">
        <v>14</v>
      </c>
      <c r="AD571" s="34">
        <v>8</v>
      </c>
      <c r="AE571" s="34">
        <v>1.39</v>
      </c>
      <c r="AF571" s="2"/>
      <c r="AG571" s="47">
        <f t="shared" si="516"/>
        <v>0.89685000000000004</v>
      </c>
      <c r="AH571" s="47">
        <f t="shared" si="521"/>
        <v>0.69345000000000001</v>
      </c>
      <c r="AI571" s="47">
        <f t="shared" si="522"/>
        <v>0.53820000000000012</v>
      </c>
      <c r="AJ571" s="47">
        <f t="shared" si="523"/>
        <v>0.44145000000000001</v>
      </c>
      <c r="AK571" s="47">
        <f t="shared" si="517"/>
        <v>1.53</v>
      </c>
      <c r="AL571" s="47">
        <f t="shared" si="518"/>
        <v>1.17</v>
      </c>
      <c r="AM571" s="47">
        <f t="shared" si="513"/>
        <v>108</v>
      </c>
      <c r="AN571" s="47">
        <f t="shared" si="513"/>
        <v>63</v>
      </c>
      <c r="AO571" s="47">
        <f t="shared" si="513"/>
        <v>36</v>
      </c>
      <c r="AP571" s="47">
        <f t="shared" si="469"/>
        <v>5.8500000000000005</v>
      </c>
      <c r="AQ571" s="47">
        <f t="shared" si="470"/>
        <v>6.2549999999999999</v>
      </c>
      <c r="AR571" s="47">
        <f t="shared" si="471"/>
        <v>0.45</v>
      </c>
      <c r="AS571" s="47">
        <f t="shared" si="472"/>
        <v>2.25</v>
      </c>
      <c r="AT571" s="47">
        <f t="shared" si="473"/>
        <v>1.2541500000000001</v>
      </c>
      <c r="AU571" s="47">
        <f t="shared" si="474"/>
        <v>3.5550000000000002</v>
      </c>
      <c r="AV571" s="47">
        <f t="shared" si="475"/>
        <v>6.75</v>
      </c>
      <c r="AW571" s="47">
        <f t="shared" si="476"/>
        <v>12.65625</v>
      </c>
      <c r="AX571" s="47">
        <f t="shared" si="477"/>
        <v>10.799999999999999</v>
      </c>
      <c r="AY571" s="47">
        <f t="shared" si="478"/>
        <v>4.7700000000000005</v>
      </c>
      <c r="AZ571" s="47">
        <f t="shared" si="479"/>
        <v>0.9</v>
      </c>
      <c r="BA571" s="47">
        <f t="shared" si="480"/>
        <v>0.32850000000000001</v>
      </c>
      <c r="BB571" s="47">
        <f t="shared" si="481"/>
        <v>10.799999999999999</v>
      </c>
      <c r="BC571" s="47">
        <f t="shared" si="482"/>
        <v>1.6496999999999999</v>
      </c>
      <c r="BD571" s="47">
        <f t="shared" si="483"/>
        <v>0</v>
      </c>
      <c r="BE571" s="47">
        <f t="shared" si="484"/>
        <v>0</v>
      </c>
      <c r="BF571" s="47">
        <f t="shared" si="485"/>
        <v>0</v>
      </c>
      <c r="BG571" s="47">
        <f t="shared" si="486"/>
        <v>0.18</v>
      </c>
      <c r="BH571" s="47">
        <f t="shared" si="487"/>
        <v>1.3108500000000001</v>
      </c>
      <c r="BI571" s="46"/>
      <c r="BJ571" s="47">
        <f t="shared" si="488"/>
        <v>6.2549999999999999</v>
      </c>
      <c r="BL571" s="47">
        <f t="shared" si="519"/>
        <v>1.53</v>
      </c>
      <c r="BM571" s="47">
        <f t="shared" si="524"/>
        <v>1.2541500000000001</v>
      </c>
      <c r="BN571" s="47">
        <f t="shared" si="466"/>
        <v>5.8500000000000005</v>
      </c>
      <c r="BO571" s="47">
        <f t="shared" si="494"/>
        <v>10.799999999999999</v>
      </c>
      <c r="BP571" s="47">
        <f t="shared" si="507"/>
        <v>4.7700000000000005</v>
      </c>
      <c r="BQ571" s="47">
        <f t="shared" si="506"/>
        <v>0.32850000000000001</v>
      </c>
      <c r="BR571" s="47">
        <f t="shared" si="520"/>
        <v>0.45</v>
      </c>
      <c r="BS571" s="47">
        <f t="shared" si="510"/>
        <v>12.65625</v>
      </c>
      <c r="BT571" s="47">
        <f t="shared" si="498"/>
        <v>2.25</v>
      </c>
      <c r="BU571" s="47">
        <f t="shared" si="527"/>
        <v>6.75</v>
      </c>
      <c r="BV571" s="47">
        <f t="shared" si="508"/>
        <v>1.3108500000000001</v>
      </c>
      <c r="BW571" s="47">
        <f t="shared" si="499"/>
        <v>1.6496999999999999</v>
      </c>
      <c r="BX571" s="47">
        <f t="shared" si="525"/>
        <v>3.5550000000000002</v>
      </c>
      <c r="BY571" s="47">
        <f t="shared" si="489"/>
        <v>36</v>
      </c>
      <c r="BZ571" s="47">
        <f t="shared" si="511"/>
        <v>6.2549999999999999</v>
      </c>
      <c r="CA571" s="47">
        <f t="shared" si="514"/>
        <v>10.799999999999999</v>
      </c>
      <c r="CB571" s="47">
        <f t="shared" si="490"/>
        <v>12.65625</v>
      </c>
      <c r="CC571" s="47">
        <f t="shared" si="512"/>
        <v>0.18</v>
      </c>
      <c r="CD571" s="47">
        <f t="shared" si="515"/>
        <v>0</v>
      </c>
      <c r="CE571" s="47">
        <f t="shared" si="515"/>
        <v>0</v>
      </c>
      <c r="CF571" s="47">
        <f t="shared" si="491"/>
        <v>0</v>
      </c>
      <c r="CG571" s="47">
        <f t="shared" si="526"/>
        <v>20.375820692777904</v>
      </c>
      <c r="CH571" s="47">
        <f t="shared" si="492"/>
        <v>20.375820692777904</v>
      </c>
      <c r="CI571" s="47">
        <v>1.06</v>
      </c>
      <c r="CJ571" s="46"/>
      <c r="CK571" s="47">
        <f>(4.812196/4.5)*(182*$BL571+$BM$4*$BM571+$BN$4*$BN571+$BO$4*$BO571+$BP$4*$BP571+$BQ$4*$BQ571+$BV$4*$BV571+$BX$4*$BX571+$BZ$4*$BZ571+$CA$4*$CA571+$CB$4*$CB571+5*$CG571)/$CI$582</f>
        <v>2.6696609360220416</v>
      </c>
      <c r="CL571" s="46"/>
      <c r="CM571" s="46">
        <f t="shared" si="505"/>
        <v>0.59325798578267586</v>
      </c>
    </row>
    <row r="574" spans="1:91"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  <c r="CC574" s="48"/>
      <c r="CD574" s="48"/>
      <c r="CE574" s="48"/>
      <c r="CF574" s="48"/>
      <c r="CG574" s="48"/>
      <c r="CH574" s="48"/>
      <c r="CI574" s="48"/>
    </row>
    <row r="575" spans="1:91">
      <c r="BI575" s="48"/>
      <c r="BJ575" s="89" t="s">
        <v>120</v>
      </c>
      <c r="BK575" s="90"/>
      <c r="BL575" s="90"/>
      <c r="BM575" s="90"/>
      <c r="BN575" s="90"/>
      <c r="BO575" s="90"/>
      <c r="BP575" s="90"/>
      <c r="BQ575" s="90"/>
      <c r="BR575" s="90"/>
      <c r="BS575" s="90"/>
      <c r="BT575" s="90"/>
      <c r="BU575" s="90"/>
      <c r="BV575" s="90"/>
      <c r="BW575" s="90"/>
      <c r="BX575" s="90"/>
      <c r="BY575" s="90"/>
      <c r="BZ575" s="90"/>
      <c r="CA575" s="90"/>
      <c r="CB575" s="90"/>
      <c r="CC575" s="90"/>
      <c r="CD575" s="90"/>
      <c r="CE575" s="90"/>
      <c r="CF575" s="90"/>
      <c r="CG575" s="90"/>
      <c r="CH575" s="90"/>
      <c r="CI575" s="91"/>
    </row>
    <row r="576" spans="1:91"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26"/>
      <c r="BJ576" s="54" t="s">
        <v>0</v>
      </c>
      <c r="BK576" s="55"/>
      <c r="BL576" s="56">
        <f t="shared" ref="BL576:CE576" si="528">AVERAGE(BL441:BL451)</f>
        <v>0.69340909090909086</v>
      </c>
      <c r="BM576" s="56">
        <f t="shared" si="528"/>
        <v>0.47700000000000009</v>
      </c>
      <c r="BN576" s="56">
        <f t="shared" si="528"/>
        <v>2.2131818181818188</v>
      </c>
      <c r="BO576" s="56">
        <f t="shared" si="528"/>
        <v>3.4704545454545452</v>
      </c>
      <c r="BP576" s="56">
        <f t="shared" si="528"/>
        <v>2.8431818181818183</v>
      </c>
      <c r="BQ576" s="56">
        <f t="shared" si="528"/>
        <v>9.9613636363636349E-2</v>
      </c>
      <c r="BR576" s="56">
        <f t="shared" si="528"/>
        <v>0.33418181818181825</v>
      </c>
      <c r="BS576" s="56">
        <f t="shared" si="528"/>
        <v>7.5454545454545459</v>
      </c>
      <c r="BT576" s="56">
        <f t="shared" si="528"/>
        <v>0</v>
      </c>
      <c r="BU576" s="56">
        <f t="shared" si="528"/>
        <v>8.8077272727272717</v>
      </c>
      <c r="BV576" s="56">
        <f t="shared" si="528"/>
        <v>0.47045454545454551</v>
      </c>
      <c r="BW576" s="56">
        <f t="shared" si="528"/>
        <v>0.96545454545454557</v>
      </c>
      <c r="BX576" s="56">
        <f t="shared" si="528"/>
        <v>2.8799999999999994</v>
      </c>
      <c r="BY576" s="56">
        <f t="shared" si="528"/>
        <v>22.954090909090912</v>
      </c>
      <c r="BZ576" s="56">
        <f t="shared" si="528"/>
        <v>4.3690909090909091</v>
      </c>
      <c r="CA576" s="56">
        <f t="shared" si="528"/>
        <v>4.9786205614426473</v>
      </c>
      <c r="CB576" s="56">
        <f t="shared" si="528"/>
        <v>7.5454545454545459</v>
      </c>
      <c r="CC576" s="56">
        <f t="shared" si="528"/>
        <v>2.6234328358208957E-2</v>
      </c>
      <c r="CD576" s="56">
        <f t="shared" si="528"/>
        <v>0</v>
      </c>
      <c r="CE576" s="56">
        <f t="shared" si="528"/>
        <v>1.3909090909090911E-2</v>
      </c>
      <c r="CF576" s="56">
        <f>(CF441+CF442+CF444+CF446+CF447+CF449)/6</f>
        <v>0.41250000000000003</v>
      </c>
      <c r="CG576" s="56">
        <f>AVERAGE(CG441:CG451)</f>
        <v>4.1643984757757222</v>
      </c>
      <c r="CH576" s="55"/>
      <c r="CI576" s="57"/>
    </row>
    <row r="577" spans="32:87">
      <c r="AF577" s="33"/>
      <c r="AG577" s="26"/>
      <c r="AH577" s="26"/>
      <c r="AI577" s="26"/>
      <c r="AJ577" s="26"/>
      <c r="AK577" s="26"/>
      <c r="AL577" s="26"/>
      <c r="AM577" s="26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26"/>
      <c r="BJ577" s="58"/>
      <c r="BK577" s="51"/>
      <c r="BL577" s="52">
        <f t="shared" ref="BL577:BT577" si="529">BL$4*BL$576</f>
        <v>90.143181818181816</v>
      </c>
      <c r="BM577" s="52">
        <f t="shared" si="529"/>
        <v>24.804000000000006</v>
      </c>
      <c r="BN577" s="52">
        <f t="shared" si="529"/>
        <v>57.542727272727291</v>
      </c>
      <c r="BO577" s="52">
        <f t="shared" si="529"/>
        <v>18.046363636363637</v>
      </c>
      <c r="BP577" s="52">
        <f t="shared" si="529"/>
        <v>14.784545454545455</v>
      </c>
      <c r="BQ577" s="52">
        <f t="shared" si="529"/>
        <v>5.1799090909090904</v>
      </c>
      <c r="BR577" s="52">
        <f t="shared" si="529"/>
        <v>0</v>
      </c>
      <c r="BS577" s="52">
        <f t="shared" si="529"/>
        <v>0</v>
      </c>
      <c r="BT577" s="52">
        <f t="shared" si="529"/>
        <v>0</v>
      </c>
      <c r="BU577" s="51"/>
      <c r="BV577" s="52">
        <f t="shared" ref="BV577:CG577" si="530">BV$4*BV$576</f>
        <v>85.622727272727289</v>
      </c>
      <c r="BW577" s="52">
        <f t="shared" si="530"/>
        <v>0</v>
      </c>
      <c r="BX577" s="52">
        <f t="shared" si="530"/>
        <v>7.4879999999999987</v>
      </c>
      <c r="BY577" s="52">
        <f t="shared" si="530"/>
        <v>0</v>
      </c>
      <c r="BZ577" s="52">
        <f t="shared" si="530"/>
        <v>21.845454545454544</v>
      </c>
      <c r="CA577" s="52">
        <f t="shared" si="530"/>
        <v>12.944413459750884</v>
      </c>
      <c r="CB577" s="52">
        <f t="shared" si="530"/>
        <v>19.618181818181821</v>
      </c>
      <c r="CC577" s="52">
        <f t="shared" si="530"/>
        <v>0</v>
      </c>
      <c r="CD577" s="52">
        <f t="shared" si="530"/>
        <v>0</v>
      </c>
      <c r="CE577" s="52">
        <f t="shared" si="530"/>
        <v>0</v>
      </c>
      <c r="CF577" s="52">
        <f t="shared" si="530"/>
        <v>0</v>
      </c>
      <c r="CG577" s="52">
        <f t="shared" si="530"/>
        <v>54.137180185084389</v>
      </c>
      <c r="CH577" s="51"/>
      <c r="CI577" s="59">
        <f>SUM(BL577:CG577)</f>
        <v>412.1566845539262</v>
      </c>
    </row>
    <row r="578" spans="32:87">
      <c r="AF578" s="33"/>
      <c r="AG578" s="26"/>
      <c r="AH578" s="26"/>
      <c r="AI578" s="26"/>
      <c r="AJ578" s="26"/>
      <c r="AK578" s="26"/>
      <c r="AL578" s="26"/>
      <c r="AM578" s="26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26"/>
      <c r="BJ578" s="58"/>
      <c r="BK578" s="51"/>
      <c r="BL578" s="52">
        <f t="shared" ref="BL578:CG578" si="531">BL577/$CI$577</f>
        <v>0.21871095434432428</v>
      </c>
      <c r="BM578" s="52">
        <f t="shared" si="531"/>
        <v>6.018099652282765E-2</v>
      </c>
      <c r="BN578" s="52">
        <f t="shared" si="531"/>
        <v>0.13961371834841235</v>
      </c>
      <c r="BO578" s="52">
        <f t="shared" si="531"/>
        <v>4.3785201872669051E-2</v>
      </c>
      <c r="BP578" s="52">
        <f t="shared" si="531"/>
        <v>3.5871177172697437E-2</v>
      </c>
      <c r="BQ578" s="52">
        <f t="shared" si="531"/>
        <v>1.2567815311585359E-2</v>
      </c>
      <c r="BR578" s="52">
        <f t="shared" si="531"/>
        <v>0</v>
      </c>
      <c r="BS578" s="52">
        <f t="shared" si="531"/>
        <v>0</v>
      </c>
      <c r="BT578" s="52">
        <f t="shared" si="531"/>
        <v>0</v>
      </c>
      <c r="BU578" s="52">
        <f t="shared" si="531"/>
        <v>0</v>
      </c>
      <c r="BV578" s="52">
        <f t="shared" si="531"/>
        <v>0.20774314837425498</v>
      </c>
      <c r="BW578" s="52">
        <f t="shared" si="531"/>
        <v>0</v>
      </c>
      <c r="BX578" s="52">
        <f t="shared" si="531"/>
        <v>1.8167848006891359E-2</v>
      </c>
      <c r="BY578" s="52">
        <f t="shared" si="531"/>
        <v>0</v>
      </c>
      <c r="BZ578" s="52">
        <f t="shared" si="531"/>
        <v>5.3002790841783144E-2</v>
      </c>
      <c r="CA578" s="52">
        <f t="shared" si="531"/>
        <v>3.1406535293150753E-2</v>
      </c>
      <c r="CB578" s="52">
        <f t="shared" si="531"/>
        <v>4.759884420997422E-2</v>
      </c>
      <c r="CC578" s="52">
        <f t="shared" si="531"/>
        <v>0</v>
      </c>
      <c r="CD578" s="52">
        <f t="shared" si="531"/>
        <v>0</v>
      </c>
      <c r="CE578" s="52">
        <f t="shared" si="531"/>
        <v>0</v>
      </c>
      <c r="CF578" s="52">
        <f t="shared" si="531"/>
        <v>0</v>
      </c>
      <c r="CG578" s="52">
        <f t="shared" si="531"/>
        <v>0.13135096970142948</v>
      </c>
      <c r="CH578" s="51"/>
      <c r="CI578" s="59">
        <f>CI577/$CI$577</f>
        <v>1</v>
      </c>
    </row>
    <row r="579" spans="32:87">
      <c r="AF579" s="33"/>
      <c r="AG579" s="26"/>
      <c r="AH579" s="26"/>
      <c r="AI579" s="26"/>
      <c r="AJ579" s="26"/>
      <c r="AK579" s="26"/>
      <c r="AL579" s="26"/>
      <c r="AM579" s="26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26"/>
      <c r="BJ579" s="58"/>
      <c r="BK579" s="51"/>
      <c r="BL579" s="51"/>
      <c r="BM579" s="51"/>
      <c r="BN579" s="51"/>
      <c r="BO579" s="51"/>
      <c r="BP579" s="51"/>
      <c r="BQ579" s="51"/>
      <c r="BR579" s="51"/>
      <c r="BS579" s="51"/>
      <c r="BT579" s="51"/>
      <c r="BU579" s="51"/>
      <c r="BV579" s="51"/>
      <c r="BW579" s="51"/>
      <c r="BX579" s="51"/>
      <c r="BY579" s="51"/>
      <c r="BZ579" s="51"/>
      <c r="CA579" s="51"/>
      <c r="CB579" s="51"/>
      <c r="CC579" s="51"/>
      <c r="CD579" s="51"/>
      <c r="CE579" s="51"/>
      <c r="CF579" s="51"/>
      <c r="CG579" s="51"/>
      <c r="CH579" s="51"/>
      <c r="CI579" s="60"/>
    </row>
    <row r="580" spans="32:87">
      <c r="AF580" s="33"/>
      <c r="AG580" s="26"/>
      <c r="AH580" s="26"/>
      <c r="AI580" s="26"/>
      <c r="AJ580" s="26"/>
      <c r="AK580" s="26"/>
      <c r="AL580" s="26"/>
      <c r="AM580" s="26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26"/>
      <c r="BJ580" s="58"/>
      <c r="BK580" s="51"/>
      <c r="BL580" s="53" t="s">
        <v>1</v>
      </c>
      <c r="BM580" s="51"/>
      <c r="BN580" s="51"/>
      <c r="BO580" s="51"/>
      <c r="BP580" s="51"/>
      <c r="BQ580" s="51"/>
      <c r="BR580" s="51"/>
      <c r="BS580" s="51"/>
      <c r="BT580" s="51"/>
      <c r="BU580" s="53" t="s">
        <v>2</v>
      </c>
      <c r="BV580" s="52">
        <f>SUM(BL577:BW577)</f>
        <v>296.12345454545459</v>
      </c>
      <c r="BW580" s="53" t="s">
        <v>3</v>
      </c>
      <c r="BX580" s="52">
        <f>SUM(BX577:CG577)</f>
        <v>116.03323000847163</v>
      </c>
      <c r="BY580" s="51"/>
      <c r="BZ580" s="51"/>
      <c r="CA580" s="51"/>
      <c r="CB580" s="51"/>
      <c r="CC580" s="51"/>
      <c r="CD580" s="51"/>
      <c r="CE580" s="51"/>
      <c r="CF580" s="51"/>
      <c r="CG580" s="51"/>
      <c r="CH580" s="51"/>
      <c r="CI580" s="60"/>
    </row>
    <row r="581" spans="32:87">
      <c r="AF581" s="33"/>
      <c r="AG581" s="26"/>
      <c r="AH581" s="26"/>
      <c r="AI581" s="26"/>
      <c r="AJ581" s="26"/>
      <c r="AK581" s="26"/>
      <c r="AL581" s="26"/>
      <c r="AM581" s="26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26"/>
      <c r="BJ581" s="58"/>
      <c r="BK581" s="51"/>
      <c r="BL581" s="52">
        <f>52*3.5</f>
        <v>182</v>
      </c>
      <c r="BM581" s="51"/>
      <c r="BN581" s="51"/>
      <c r="BO581" s="51"/>
      <c r="BP581" s="51"/>
      <c r="BQ581" s="51"/>
      <c r="BR581" s="51"/>
      <c r="BS581" s="51"/>
      <c r="BT581" s="51"/>
      <c r="BU581" s="51"/>
      <c r="BV581" s="51"/>
      <c r="BW581" s="51"/>
      <c r="BX581" s="51"/>
      <c r="BY581" s="51"/>
      <c r="BZ581" s="51"/>
      <c r="CA581" s="51"/>
      <c r="CB581" s="51"/>
      <c r="CC581" s="51"/>
      <c r="CD581" s="51"/>
      <c r="CE581" s="51"/>
      <c r="CF581" s="51"/>
      <c r="CG581" s="52">
        <v>5</v>
      </c>
      <c r="CH581" s="51"/>
      <c r="CI581" s="60"/>
    </row>
    <row r="582" spans="32:87">
      <c r="AF582" s="33"/>
      <c r="AG582" s="26"/>
      <c r="AH582" s="26"/>
      <c r="AI582" s="26"/>
      <c r="AJ582" s="49"/>
      <c r="AK582" s="45"/>
      <c r="AL582" s="26"/>
      <c r="AM582" s="26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26"/>
      <c r="BJ582" s="58"/>
      <c r="BK582" s="51"/>
      <c r="BL582" s="52">
        <f>BL$581*BL$576</f>
        <v>126.20045454545453</v>
      </c>
      <c r="BM582" s="52">
        <f t="shared" ref="BM582:BT582" si="532">BM$4*BM$576</f>
        <v>24.804000000000006</v>
      </c>
      <c r="BN582" s="52">
        <f t="shared" si="532"/>
        <v>57.542727272727291</v>
      </c>
      <c r="BO582" s="52">
        <f t="shared" si="532"/>
        <v>18.046363636363637</v>
      </c>
      <c r="BP582" s="52">
        <f t="shared" si="532"/>
        <v>14.784545454545455</v>
      </c>
      <c r="BQ582" s="52">
        <f t="shared" si="532"/>
        <v>5.1799090909090904</v>
      </c>
      <c r="BR582" s="52">
        <f t="shared" si="532"/>
        <v>0</v>
      </c>
      <c r="BS582" s="52">
        <f t="shared" si="532"/>
        <v>0</v>
      </c>
      <c r="BT582" s="52">
        <f t="shared" si="532"/>
        <v>0</v>
      </c>
      <c r="BU582" s="51"/>
      <c r="BV582" s="52">
        <f t="shared" ref="BV582:CF582" si="533">BV$4*BV$576</f>
        <v>85.622727272727289</v>
      </c>
      <c r="BW582" s="52">
        <f t="shared" si="533"/>
        <v>0</v>
      </c>
      <c r="BX582" s="52">
        <f t="shared" si="533"/>
        <v>7.4879999999999987</v>
      </c>
      <c r="BY582" s="52">
        <f t="shared" si="533"/>
        <v>0</v>
      </c>
      <c r="BZ582" s="52">
        <f t="shared" si="533"/>
        <v>21.845454545454544</v>
      </c>
      <c r="CA582" s="52">
        <f t="shared" si="533"/>
        <v>12.944413459750884</v>
      </c>
      <c r="CB582" s="52">
        <f t="shared" si="533"/>
        <v>19.618181818181821</v>
      </c>
      <c r="CC582" s="52">
        <f t="shared" si="533"/>
        <v>0</v>
      </c>
      <c r="CD582" s="52">
        <f t="shared" si="533"/>
        <v>0</v>
      </c>
      <c r="CE582" s="52">
        <f t="shared" si="533"/>
        <v>0</v>
      </c>
      <c r="CF582" s="52">
        <f t="shared" si="533"/>
        <v>0</v>
      </c>
      <c r="CG582" s="52">
        <f>CG$581*CG$576</f>
        <v>20.821992378878612</v>
      </c>
      <c r="CH582" s="51"/>
      <c r="CI582" s="59">
        <f>SUM(BL582:CG582)</f>
        <v>414.89876947499312</v>
      </c>
    </row>
    <row r="583" spans="32:87">
      <c r="AF583" s="33"/>
      <c r="AG583" s="49"/>
      <c r="AH583" s="49"/>
      <c r="AI583" s="26"/>
      <c r="AJ583" s="26"/>
      <c r="AK583" s="49"/>
      <c r="AL583" s="49"/>
      <c r="AM583" s="26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26"/>
      <c r="BJ583" s="58"/>
      <c r="BK583" s="51"/>
      <c r="BL583" s="52">
        <f t="shared" ref="BL583:CG583" si="534">BL582/$CI$582</f>
        <v>0.30417167711812393</v>
      </c>
      <c r="BM583" s="52">
        <f t="shared" si="534"/>
        <v>5.9783257567590828E-2</v>
      </c>
      <c r="BN583" s="52">
        <f t="shared" si="534"/>
        <v>0.13869100490594616</v>
      </c>
      <c r="BO583" s="52">
        <f t="shared" si="534"/>
        <v>4.3495823473275769E-2</v>
      </c>
      <c r="BP583" s="52">
        <f t="shared" si="534"/>
        <v>3.5634102924078578E-2</v>
      </c>
      <c r="BQ583" s="52">
        <f t="shared" si="534"/>
        <v>1.2484754046062061E-2</v>
      </c>
      <c r="BR583" s="52">
        <f t="shared" si="534"/>
        <v>0</v>
      </c>
      <c r="BS583" s="52">
        <f t="shared" si="534"/>
        <v>0</v>
      </c>
      <c r="BT583" s="52">
        <f t="shared" si="534"/>
        <v>0</v>
      </c>
      <c r="BU583" s="52">
        <f t="shared" si="534"/>
        <v>0</v>
      </c>
      <c r="BV583" s="52">
        <f t="shared" si="534"/>
        <v>0.2063701644164263</v>
      </c>
      <c r="BW583" s="52">
        <f t="shared" si="534"/>
        <v>0</v>
      </c>
      <c r="BX583" s="52">
        <f t="shared" si="534"/>
        <v>1.8047775869461376E-2</v>
      </c>
      <c r="BY583" s="52">
        <f t="shared" si="534"/>
        <v>0</v>
      </c>
      <c r="BZ583" s="52">
        <f t="shared" si="534"/>
        <v>5.2652492975810615E-2</v>
      </c>
      <c r="CA583" s="52">
        <f t="shared" si="534"/>
        <v>3.1198968066669747E-2</v>
      </c>
      <c r="CB583" s="52">
        <f t="shared" si="534"/>
        <v>4.7284261274157025E-2</v>
      </c>
      <c r="CC583" s="52">
        <f t="shared" si="534"/>
        <v>0</v>
      </c>
      <c r="CD583" s="52">
        <f t="shared" si="534"/>
        <v>0</v>
      </c>
      <c r="CE583" s="52">
        <f t="shared" si="534"/>
        <v>0</v>
      </c>
      <c r="CF583" s="52">
        <f t="shared" si="534"/>
        <v>0</v>
      </c>
      <c r="CG583" s="52">
        <f t="shared" si="534"/>
        <v>5.0185717362397721E-2</v>
      </c>
      <c r="CH583" s="51"/>
      <c r="CI583" s="59">
        <f>CI582/$CI$582</f>
        <v>1</v>
      </c>
    </row>
    <row r="584" spans="32:87">
      <c r="AF584" s="33"/>
      <c r="AG584" s="49"/>
      <c r="AH584" s="49"/>
      <c r="AI584" s="26"/>
      <c r="AJ584" s="26"/>
      <c r="AK584" s="49"/>
      <c r="AL584" s="49"/>
      <c r="AM584" s="26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26"/>
      <c r="BJ584" s="58"/>
      <c r="BK584" s="51"/>
      <c r="BL584" s="51"/>
      <c r="BM584" s="51"/>
      <c r="BN584" s="51"/>
      <c r="BO584" s="51"/>
      <c r="BP584" s="51"/>
      <c r="BQ584" s="51"/>
      <c r="BR584" s="51"/>
      <c r="BS584" s="51"/>
      <c r="BT584" s="51"/>
      <c r="BU584" s="51"/>
      <c r="BV584" s="51"/>
      <c r="BW584" s="51"/>
      <c r="BX584" s="51"/>
      <c r="BY584" s="51"/>
      <c r="BZ584" s="51"/>
      <c r="CA584" s="51"/>
      <c r="CB584" s="51"/>
      <c r="CC584" s="51"/>
      <c r="CD584" s="51"/>
      <c r="CE584" s="51"/>
      <c r="CF584" s="51"/>
      <c r="CG584" s="51"/>
      <c r="CH584" s="51"/>
      <c r="CI584" s="60"/>
    </row>
    <row r="585" spans="32:87">
      <c r="AF585" s="33"/>
      <c r="AG585" s="49"/>
      <c r="AH585" s="49"/>
      <c r="AI585" s="26"/>
      <c r="AJ585" s="26"/>
      <c r="AK585" s="49"/>
      <c r="AL585" s="49"/>
      <c r="AM585" s="26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26"/>
      <c r="BJ585" s="58"/>
      <c r="BK585" s="50" t="s">
        <v>4</v>
      </c>
      <c r="BL585" s="52">
        <f>AVERAGE(BL196:BL205)</f>
        <v>0.31676500000000002</v>
      </c>
      <c r="BM585" s="52">
        <f>AVERAGE(BM196:BM205)</f>
        <v>0.186415</v>
      </c>
      <c r="BN585" s="52">
        <f>AVERAGE(BN196:BN205)</f>
        <v>0.90000000000000013</v>
      </c>
      <c r="BO585" s="52">
        <f>AVERAGE(BO196:BO205)</f>
        <v>2.5825000000000005</v>
      </c>
      <c r="BP585" s="51"/>
      <c r="BQ585" s="51"/>
      <c r="BR585" s="51"/>
      <c r="BS585" s="51"/>
      <c r="BT585" s="51"/>
      <c r="BU585" s="52">
        <f>AVERAGE(BU196:BU205)</f>
        <v>9.922500000000003</v>
      </c>
      <c r="BV585" s="51"/>
      <c r="BW585" s="51"/>
      <c r="BX585" s="51"/>
      <c r="BY585" s="51"/>
      <c r="BZ585" s="52">
        <f>AVERAGE(BZ196:BZ205)</f>
        <v>2.1194999999999995</v>
      </c>
      <c r="CA585" s="51"/>
      <c r="CB585" s="52">
        <f>AVERAGE(CB196:CB205)</f>
        <v>4.9631249999999998</v>
      </c>
      <c r="CC585" s="51"/>
      <c r="CD585" s="51"/>
      <c r="CE585" s="51"/>
      <c r="CF585" s="51"/>
      <c r="CG585" s="51"/>
      <c r="CH585" s="51"/>
      <c r="CI585" s="60"/>
    </row>
    <row r="586" spans="32:87">
      <c r="AF586" s="33"/>
      <c r="AG586" s="26"/>
      <c r="AH586" s="26"/>
      <c r="AI586" s="26"/>
      <c r="AJ586" s="26"/>
      <c r="AK586" s="26"/>
      <c r="AL586" s="26"/>
      <c r="AM586" s="26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26"/>
      <c r="BJ586" s="58"/>
      <c r="BK586" s="50" t="s">
        <v>5</v>
      </c>
      <c r="BL586" s="52">
        <f>AVERAGE(BL296:BL315)</f>
        <v>0.82316249999999991</v>
      </c>
      <c r="BM586" s="52">
        <f>AVERAGE(BM296:BM315)</f>
        <v>0.40444749999999996</v>
      </c>
      <c r="BN586" s="52">
        <f>AVERAGE(BN296:BN315)</f>
        <v>1.8359999999999996</v>
      </c>
      <c r="BO586" s="52">
        <f>AVERAGE(BO296:BO315)</f>
        <v>6.1044999999999989</v>
      </c>
      <c r="BP586" s="51"/>
      <c r="BQ586" s="51"/>
      <c r="BR586" s="51"/>
      <c r="BS586" s="51"/>
      <c r="BT586" s="51"/>
      <c r="BU586" s="52">
        <f>AVERAGE(BU296:BU315)</f>
        <v>23.80275000000001</v>
      </c>
      <c r="BV586" s="51"/>
      <c r="BW586" s="51"/>
      <c r="BX586" s="51"/>
      <c r="BY586" s="51"/>
      <c r="BZ586" s="52">
        <f>AVERAGE(BZ296:BZ315)</f>
        <v>4.7992500000000007</v>
      </c>
      <c r="CA586" s="51"/>
      <c r="CB586" s="52">
        <f>AVERAGE(CB296:CB315)</f>
        <v>9.6085937500000043</v>
      </c>
      <c r="CC586" s="51"/>
      <c r="CD586" s="51"/>
      <c r="CE586" s="51"/>
      <c r="CF586" s="51"/>
      <c r="CG586" s="51"/>
      <c r="CH586" s="51"/>
      <c r="CI586" s="60"/>
    </row>
    <row r="587" spans="32:87">
      <c r="AF587" s="33"/>
      <c r="AG587" s="26"/>
      <c r="AH587" s="26"/>
      <c r="AI587" s="26"/>
      <c r="AJ587" s="26"/>
      <c r="AK587" s="26"/>
      <c r="AL587" s="26"/>
      <c r="AM587" s="26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26"/>
      <c r="BJ587" s="61"/>
      <c r="BK587" s="62" t="s">
        <v>6</v>
      </c>
      <c r="BL587" s="63">
        <f>AVERAGE(BL446:BL455)</f>
        <v>0.53100000000000003</v>
      </c>
      <c r="BM587" s="63">
        <f>AVERAGE(BM446:BM455)</f>
        <v>0.44806499999999999</v>
      </c>
      <c r="BN587" s="63">
        <f>AVERAGE(BN446:BN455)</f>
        <v>2.3535000000000004</v>
      </c>
      <c r="BO587" s="63">
        <f>AVERAGE(BO446:BO455)</f>
        <v>3.3810000000000002</v>
      </c>
      <c r="BP587" s="64"/>
      <c r="BQ587" s="64"/>
      <c r="BR587" s="64"/>
      <c r="BS587" s="64"/>
      <c r="BT587" s="64"/>
      <c r="BU587" s="63">
        <f>AVERAGE(BU446:BU455)</f>
        <v>8.0460000000000012</v>
      </c>
      <c r="BV587" s="64"/>
      <c r="BW587" s="64"/>
      <c r="BX587" s="64"/>
      <c r="BY587" s="64"/>
      <c r="BZ587" s="63">
        <f>AVERAGE(BZ446:BZ455)</f>
        <v>5.8725000000000005</v>
      </c>
      <c r="CA587" s="64"/>
      <c r="CB587" s="63">
        <f>AVERAGE(CB446:CB455)</f>
        <v>7.5068749999999991</v>
      </c>
      <c r="CC587" s="64"/>
      <c r="CD587" s="64"/>
      <c r="CE587" s="64"/>
      <c r="CF587" s="64"/>
      <c r="CG587" s="64"/>
      <c r="CH587" s="64"/>
      <c r="CI587" s="65"/>
    </row>
    <row r="588" spans="32:87">
      <c r="AF588" s="33"/>
      <c r="AG588" s="26"/>
      <c r="AH588" s="26"/>
      <c r="AI588" s="26"/>
      <c r="AJ588" s="26"/>
      <c r="AK588" s="26"/>
      <c r="AL588" s="26"/>
      <c r="AM588" s="26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</row>
    <row r="589" spans="32:87"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</row>
    <row r="590" spans="32:87"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  <c r="BG590" s="33"/>
      <c r="BH590" s="33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</row>
  </sheetData>
  <mergeCells count="2">
    <mergeCell ref="CG3:CH3"/>
    <mergeCell ref="BJ575:CI575"/>
  </mergeCells>
  <phoneticPr fontId="1" type="noConversion"/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6" sqref="A26"/>
    </sheetView>
  </sheetViews>
  <sheetFormatPr baseColWidth="10" defaultColWidth="8.83203125" defaultRowHeight="13" x14ac:dyDescent="0"/>
  <cols>
    <col min="1" max="1" width="5.83203125" style="71" customWidth="1"/>
    <col min="2" max="3" width="11.6640625" customWidth="1"/>
    <col min="5" max="5" width="10.83203125" customWidth="1"/>
    <col min="6" max="6" width="4.33203125" customWidth="1"/>
    <col min="8" max="8" width="11" customWidth="1"/>
  </cols>
  <sheetData>
    <row r="1" spans="1:8" ht="30" customHeight="1">
      <c r="A1" s="78" t="s">
        <v>123</v>
      </c>
      <c r="D1" s="77" t="s">
        <v>121</v>
      </c>
    </row>
    <row r="2" spans="1:8" s="93" customFormat="1" ht="30" customHeight="1">
      <c r="C2" s="92" t="s">
        <v>37</v>
      </c>
      <c r="G2" s="92" t="s">
        <v>86</v>
      </c>
    </row>
    <row r="3" spans="1:8" ht="15">
      <c r="A3" s="72"/>
      <c r="B3" s="36"/>
      <c r="C3" s="22"/>
      <c r="D3" s="22"/>
      <c r="E3" s="22"/>
      <c r="F3" s="22"/>
      <c r="G3" s="22"/>
      <c r="H3" s="22"/>
    </row>
    <row r="4" spans="1:8" ht="15">
      <c r="A4" s="72"/>
      <c r="B4" s="4" t="s">
        <v>9</v>
      </c>
      <c r="C4" s="75" t="s">
        <v>36</v>
      </c>
      <c r="D4" s="75" t="s">
        <v>36</v>
      </c>
      <c r="E4" s="75" t="s">
        <v>36</v>
      </c>
      <c r="F4" s="22"/>
      <c r="G4" s="37" t="s">
        <v>36</v>
      </c>
      <c r="H4" s="37" t="s">
        <v>36</v>
      </c>
    </row>
    <row r="5" spans="1:8" ht="15">
      <c r="A5" s="72"/>
      <c r="B5" s="5" t="s">
        <v>10</v>
      </c>
      <c r="C5" s="75" t="s">
        <v>45</v>
      </c>
      <c r="D5" s="75" t="s">
        <v>45</v>
      </c>
      <c r="E5" s="75" t="s">
        <v>45</v>
      </c>
      <c r="F5" s="22"/>
      <c r="G5" s="37" t="s">
        <v>45</v>
      </c>
      <c r="H5" s="37" t="s">
        <v>45</v>
      </c>
    </row>
    <row r="6" spans="1:8" ht="15">
      <c r="A6" s="72"/>
      <c r="B6" s="4" t="s">
        <v>12</v>
      </c>
      <c r="C6" s="75" t="s">
        <v>41</v>
      </c>
      <c r="D6" s="75" t="s">
        <v>42</v>
      </c>
      <c r="E6" s="75" t="s">
        <v>43</v>
      </c>
      <c r="F6" s="38"/>
      <c r="G6" s="37" t="s">
        <v>42</v>
      </c>
      <c r="H6" s="37" t="s">
        <v>43</v>
      </c>
    </row>
    <row r="7" spans="1:8" ht="15">
      <c r="A7" s="72"/>
      <c r="B7" s="4" t="s">
        <v>33</v>
      </c>
      <c r="C7" s="76" t="s">
        <v>38</v>
      </c>
      <c r="D7" s="76" t="s">
        <v>39</v>
      </c>
      <c r="E7" s="76" t="s">
        <v>40</v>
      </c>
      <c r="F7" s="39"/>
      <c r="G7" s="40" t="s">
        <v>39</v>
      </c>
      <c r="H7" s="40" t="s">
        <v>40</v>
      </c>
    </row>
    <row r="8" spans="1:8" ht="15">
      <c r="A8" s="73" t="s">
        <v>14</v>
      </c>
      <c r="B8" s="22"/>
      <c r="C8" s="22"/>
      <c r="D8" s="22"/>
      <c r="E8" s="22"/>
      <c r="F8" s="22"/>
      <c r="G8" s="22"/>
      <c r="H8" s="22"/>
    </row>
    <row r="9" spans="1:8" ht="15">
      <c r="A9" s="74">
        <v>1313</v>
      </c>
      <c r="B9" s="22"/>
      <c r="C9" s="22"/>
      <c r="D9" s="22"/>
      <c r="E9" s="22"/>
      <c r="F9" s="22"/>
      <c r="G9" s="22"/>
      <c r="H9" s="22"/>
    </row>
    <row r="10" spans="1:8" ht="15">
      <c r="A10" s="74">
        <v>1314</v>
      </c>
      <c r="B10" s="22"/>
      <c r="C10" s="22"/>
      <c r="D10" s="22"/>
      <c r="E10" s="22"/>
      <c r="F10" s="22"/>
      <c r="G10" s="22"/>
      <c r="H10" s="22"/>
    </row>
    <row r="11" spans="1:8" ht="15">
      <c r="A11" s="74">
        <v>1315</v>
      </c>
      <c r="B11" s="22"/>
      <c r="C11" s="22"/>
      <c r="D11" s="22"/>
      <c r="E11" s="22"/>
      <c r="F11" s="22"/>
      <c r="G11" s="22"/>
      <c r="H11" s="22"/>
    </row>
    <row r="12" spans="1:8" ht="15">
      <c r="A12" s="74">
        <v>1316</v>
      </c>
      <c r="B12" s="22"/>
      <c r="C12" s="22"/>
      <c r="D12" s="22"/>
      <c r="E12" s="22"/>
      <c r="F12" s="22"/>
      <c r="G12" s="22"/>
      <c r="H12" s="22"/>
    </row>
    <row r="13" spans="1:8" ht="15">
      <c r="A13" s="74">
        <v>1317</v>
      </c>
      <c r="B13" s="22"/>
      <c r="C13" s="22"/>
      <c r="D13" s="22"/>
      <c r="E13" s="22"/>
      <c r="F13" s="22"/>
      <c r="G13" s="22"/>
      <c r="H13" s="22"/>
    </row>
    <row r="14" spans="1:8" ht="15">
      <c r="A14" s="74">
        <v>1318</v>
      </c>
      <c r="B14" s="22"/>
      <c r="C14" s="22"/>
      <c r="D14" s="22"/>
      <c r="E14" s="22"/>
      <c r="F14" s="22"/>
      <c r="G14" s="22"/>
      <c r="H14" s="22"/>
    </row>
    <row r="15" spans="1:8" ht="15">
      <c r="A15" s="74">
        <v>1319</v>
      </c>
      <c r="B15" s="22"/>
      <c r="C15" s="22"/>
      <c r="D15" s="22"/>
      <c r="E15" s="22"/>
      <c r="F15" s="22"/>
      <c r="G15" s="22"/>
      <c r="H15" s="22"/>
    </row>
    <row r="16" spans="1:8" ht="15">
      <c r="A16" s="74">
        <v>1320</v>
      </c>
      <c r="B16" s="22"/>
      <c r="C16" s="22"/>
      <c r="D16" s="22"/>
      <c r="E16" s="22"/>
      <c r="F16" s="22"/>
      <c r="G16" s="22"/>
      <c r="H16" s="22"/>
    </row>
    <row r="17" spans="1:8" ht="15">
      <c r="A17" s="74">
        <v>1321</v>
      </c>
      <c r="B17" s="22"/>
      <c r="C17" s="22"/>
      <c r="D17" s="22"/>
      <c r="E17" s="22"/>
      <c r="F17" s="22"/>
      <c r="G17" s="22"/>
      <c r="H17" s="22"/>
    </row>
    <row r="18" spans="1:8" ht="15">
      <c r="A18" s="74">
        <v>1322</v>
      </c>
      <c r="B18" s="22"/>
      <c r="C18" s="22"/>
      <c r="D18" s="22"/>
      <c r="E18" s="22"/>
      <c r="F18" s="22"/>
      <c r="G18" s="22"/>
      <c r="H18" s="22"/>
    </row>
    <row r="19" spans="1:8" ht="15">
      <c r="A19" s="74">
        <v>1323</v>
      </c>
      <c r="B19" s="22"/>
      <c r="C19" s="22"/>
      <c r="D19" s="22"/>
      <c r="E19" s="22"/>
      <c r="F19" s="22"/>
      <c r="G19" s="22"/>
      <c r="H19" s="22"/>
    </row>
    <row r="20" spans="1:8" ht="15">
      <c r="A20" s="74">
        <v>1324</v>
      </c>
      <c r="B20" s="22"/>
      <c r="C20" s="22"/>
      <c r="D20" s="22"/>
      <c r="E20" s="22"/>
      <c r="F20" s="22"/>
      <c r="G20" s="22"/>
      <c r="H20" s="22"/>
    </row>
    <row r="21" spans="1:8" ht="15">
      <c r="A21" s="74">
        <v>1325</v>
      </c>
      <c r="B21" s="22"/>
      <c r="C21" s="22"/>
      <c r="D21" s="22"/>
      <c r="E21" s="22"/>
      <c r="F21" s="22"/>
      <c r="G21" s="22"/>
      <c r="H21" s="22"/>
    </row>
    <row r="22" spans="1:8" ht="15">
      <c r="A22" s="74">
        <v>1326</v>
      </c>
      <c r="B22" s="22"/>
      <c r="C22" s="22"/>
      <c r="D22" s="22"/>
      <c r="E22" s="22"/>
      <c r="F22" s="22"/>
      <c r="G22" s="22"/>
      <c r="H22" s="22"/>
    </row>
    <row r="23" spans="1:8" ht="15">
      <c r="A23" s="74">
        <v>1327</v>
      </c>
      <c r="B23" s="22"/>
      <c r="C23" s="22"/>
      <c r="D23" s="22"/>
      <c r="E23" s="22"/>
      <c r="F23" s="22"/>
      <c r="G23" s="22"/>
      <c r="H23" s="22"/>
    </row>
    <row r="24" spans="1:8" ht="15">
      <c r="A24" s="74">
        <v>1328</v>
      </c>
      <c r="B24" s="22"/>
      <c r="C24" s="22"/>
      <c r="D24" s="22"/>
      <c r="E24" s="22"/>
      <c r="F24" s="22"/>
      <c r="G24" s="22"/>
      <c r="H24" s="22"/>
    </row>
    <row r="25" spans="1:8" ht="15">
      <c r="A25" s="74">
        <v>1329</v>
      </c>
      <c r="B25" s="22"/>
      <c r="C25" s="22"/>
      <c r="D25" s="22"/>
      <c r="E25" s="22"/>
      <c r="F25" s="22"/>
      <c r="G25" s="22"/>
      <c r="H25" s="22"/>
    </row>
    <row r="26" spans="1:8" ht="15">
      <c r="A26" s="74">
        <v>1330</v>
      </c>
      <c r="B26" s="22"/>
      <c r="C26" s="22"/>
      <c r="D26" s="22"/>
      <c r="E26" s="22"/>
      <c r="F26" s="22"/>
      <c r="G26" s="22"/>
      <c r="H26" s="22"/>
    </row>
    <row r="27" spans="1:8" ht="15">
      <c r="A27" s="74">
        <v>1331</v>
      </c>
      <c r="B27" s="22"/>
      <c r="C27" s="22"/>
      <c r="D27" s="22"/>
      <c r="E27" s="22"/>
      <c r="F27" s="22"/>
      <c r="G27" s="22"/>
      <c r="H27" s="22"/>
    </row>
    <row r="28" spans="1:8" ht="15">
      <c r="A28" s="74">
        <v>1332</v>
      </c>
      <c r="B28" s="22"/>
      <c r="C28" s="22"/>
      <c r="D28" s="22"/>
      <c r="E28" s="22"/>
      <c r="F28" s="22"/>
      <c r="G28" s="22"/>
      <c r="H28" s="22"/>
    </row>
    <row r="29" spans="1:8" ht="15">
      <c r="A29" s="74">
        <v>1333</v>
      </c>
      <c r="B29" s="22"/>
      <c r="C29" s="22"/>
      <c r="D29" s="22"/>
      <c r="E29" s="22"/>
      <c r="F29" s="22"/>
      <c r="G29" s="22"/>
      <c r="H29" s="22"/>
    </row>
    <row r="30" spans="1:8" ht="15">
      <c r="A30" s="74">
        <v>1334</v>
      </c>
      <c r="B30" s="22"/>
      <c r="C30" s="22"/>
      <c r="D30" s="22"/>
      <c r="E30" s="22"/>
      <c r="F30" s="22"/>
      <c r="G30" s="22"/>
      <c r="H30" s="22"/>
    </row>
    <row r="31" spans="1:8" ht="15">
      <c r="A31" s="74">
        <v>1335</v>
      </c>
      <c r="B31" s="22"/>
      <c r="C31" s="22"/>
      <c r="D31" s="22"/>
      <c r="E31" s="22"/>
      <c r="F31" s="22"/>
      <c r="G31" s="22"/>
      <c r="H31" s="22"/>
    </row>
    <row r="32" spans="1:8" ht="15">
      <c r="A32" s="74">
        <v>1336</v>
      </c>
      <c r="B32" s="22"/>
      <c r="C32" s="22"/>
      <c r="D32" s="22"/>
      <c r="E32" s="22"/>
      <c r="F32" s="22"/>
      <c r="G32" s="22"/>
      <c r="H32" s="22"/>
    </row>
    <row r="33" spans="1:8" ht="15">
      <c r="A33" s="74">
        <v>1337</v>
      </c>
      <c r="B33" s="22"/>
      <c r="C33" s="22"/>
      <c r="D33" s="22"/>
      <c r="E33" s="22"/>
      <c r="F33" s="22"/>
      <c r="G33" s="22"/>
      <c r="H33" s="22"/>
    </row>
    <row r="34" spans="1:8" ht="15">
      <c r="A34" s="74">
        <v>1338</v>
      </c>
      <c r="B34" s="22"/>
      <c r="C34" s="22"/>
      <c r="D34" s="22"/>
      <c r="E34" s="22"/>
      <c r="F34" s="22"/>
      <c r="G34" s="22"/>
      <c r="H34" s="22"/>
    </row>
    <row r="35" spans="1:8" ht="15">
      <c r="A35" s="74">
        <v>1339</v>
      </c>
      <c r="B35" s="22"/>
      <c r="C35" s="22"/>
      <c r="D35" s="22"/>
      <c r="E35" s="22"/>
      <c r="F35" s="22"/>
      <c r="G35" s="22"/>
      <c r="H35" s="22"/>
    </row>
    <row r="36" spans="1:8" ht="15">
      <c r="A36" s="74">
        <v>1340</v>
      </c>
      <c r="B36" s="22"/>
      <c r="C36" s="22"/>
      <c r="D36" s="22"/>
      <c r="E36" s="22"/>
      <c r="F36" s="22"/>
      <c r="G36" s="22"/>
      <c r="H36" s="22"/>
    </row>
    <row r="37" spans="1:8" ht="15">
      <c r="A37" s="74">
        <v>1341</v>
      </c>
      <c r="B37" s="22"/>
      <c r="C37" s="22"/>
      <c r="D37" s="22"/>
      <c r="E37" s="22"/>
      <c r="F37" s="22"/>
      <c r="G37" s="22"/>
      <c r="H37" s="22"/>
    </row>
    <row r="38" spans="1:8" ht="15">
      <c r="A38" s="74">
        <v>1342</v>
      </c>
      <c r="B38" s="22"/>
      <c r="C38" s="22"/>
      <c r="D38" s="22"/>
      <c r="E38" s="22"/>
      <c r="F38" s="22"/>
      <c r="G38" s="22"/>
      <c r="H38" s="22"/>
    </row>
    <row r="39" spans="1:8" ht="15">
      <c r="A39" s="74">
        <v>1343</v>
      </c>
      <c r="B39" s="22"/>
      <c r="C39" s="22"/>
      <c r="D39" s="22"/>
      <c r="E39" s="22"/>
      <c r="F39" s="22"/>
      <c r="G39" s="22"/>
      <c r="H39" s="22"/>
    </row>
    <row r="40" spans="1:8" ht="15">
      <c r="A40" s="74">
        <v>1344</v>
      </c>
      <c r="B40" s="22"/>
      <c r="C40" s="22"/>
      <c r="D40" s="22"/>
      <c r="E40" s="22"/>
      <c r="F40" s="22"/>
      <c r="G40" s="22"/>
      <c r="H40" s="22"/>
    </row>
    <row r="41" spans="1:8" ht="15">
      <c r="A41" s="74">
        <v>1345</v>
      </c>
      <c r="B41" s="22"/>
      <c r="C41" s="22"/>
      <c r="D41" s="22"/>
      <c r="E41" s="22"/>
      <c r="F41" s="22"/>
      <c r="G41" s="22"/>
      <c r="H41" s="22"/>
    </row>
    <row r="42" spans="1:8" ht="15">
      <c r="A42" s="74">
        <v>1346</v>
      </c>
      <c r="B42" s="22"/>
      <c r="C42" s="22"/>
      <c r="D42" s="22"/>
      <c r="E42" s="22"/>
      <c r="F42" s="22"/>
      <c r="G42" s="22"/>
      <c r="H42" s="22"/>
    </row>
    <row r="43" spans="1:8" ht="15">
      <c r="A43" s="74">
        <v>1347</v>
      </c>
      <c r="B43" s="22"/>
      <c r="C43" s="22"/>
      <c r="D43" s="22"/>
      <c r="E43" s="22"/>
      <c r="F43" s="22"/>
      <c r="G43" s="22"/>
      <c r="H43" s="22"/>
    </row>
    <row r="44" spans="1:8" ht="15">
      <c r="A44" s="74">
        <v>1348</v>
      </c>
      <c r="B44" s="22"/>
      <c r="C44" s="22"/>
      <c r="D44" s="22"/>
      <c r="E44" s="22"/>
      <c r="F44" s="22"/>
      <c r="G44" s="22"/>
      <c r="H44" s="22"/>
    </row>
    <row r="45" spans="1:8" ht="15">
      <c r="A45" s="74">
        <v>1349</v>
      </c>
      <c r="B45" s="22"/>
      <c r="C45" s="22"/>
      <c r="D45" s="22"/>
      <c r="E45" s="22"/>
      <c r="F45" s="22"/>
      <c r="G45" s="22"/>
      <c r="H45" s="22"/>
    </row>
    <row r="46" spans="1:8" ht="15">
      <c r="A46" s="74">
        <v>1350</v>
      </c>
      <c r="B46" s="34"/>
      <c r="C46" s="22"/>
      <c r="D46" s="22"/>
      <c r="E46" s="22"/>
      <c r="F46" s="22"/>
      <c r="G46" s="22"/>
      <c r="H46" s="22"/>
    </row>
    <row r="47" spans="1:8" ht="15">
      <c r="A47" s="74">
        <v>1351</v>
      </c>
      <c r="B47" s="22"/>
      <c r="C47" s="22"/>
      <c r="D47" s="22"/>
      <c r="E47" s="22"/>
      <c r="F47" s="22"/>
      <c r="G47" s="22"/>
      <c r="H47" s="22"/>
    </row>
    <row r="48" spans="1:8" ht="15">
      <c r="A48" s="74">
        <v>1352</v>
      </c>
      <c r="B48" s="22"/>
      <c r="C48" s="22"/>
      <c r="D48" s="22"/>
      <c r="E48" s="22"/>
      <c r="F48" s="22"/>
      <c r="G48" s="22"/>
      <c r="H48" s="22"/>
    </row>
    <row r="49" spans="1:8" ht="15">
      <c r="A49" s="74">
        <v>1353</v>
      </c>
      <c r="B49" s="22"/>
      <c r="C49" s="22"/>
      <c r="D49" s="22"/>
      <c r="E49" s="22"/>
      <c r="F49" s="22"/>
      <c r="G49" s="22"/>
      <c r="H49" s="22"/>
    </row>
    <row r="50" spans="1:8" ht="15">
      <c r="A50" s="74">
        <v>1354</v>
      </c>
      <c r="B50" s="22"/>
      <c r="C50" s="22"/>
      <c r="D50" s="22"/>
      <c r="E50" s="22"/>
      <c r="F50" s="22"/>
      <c r="G50" s="22"/>
      <c r="H50" s="22"/>
    </row>
    <row r="51" spans="1:8" ht="15">
      <c r="A51" s="74">
        <v>1355</v>
      </c>
      <c r="B51" s="22"/>
      <c r="C51" s="22"/>
      <c r="D51" s="22"/>
      <c r="E51" s="22"/>
      <c r="F51" s="22"/>
      <c r="G51" s="22"/>
      <c r="H51" s="22"/>
    </row>
    <row r="52" spans="1:8" ht="15">
      <c r="A52" s="74">
        <v>1356</v>
      </c>
      <c r="B52" s="22"/>
      <c r="C52" s="22"/>
      <c r="D52" s="22"/>
      <c r="E52" s="22"/>
      <c r="F52" s="22"/>
      <c r="G52" s="22"/>
      <c r="H52" s="22"/>
    </row>
    <row r="53" spans="1:8" ht="15">
      <c r="A53" s="74">
        <v>1357</v>
      </c>
      <c r="B53" s="22"/>
      <c r="C53" s="22"/>
      <c r="D53" s="22"/>
      <c r="E53" s="22"/>
      <c r="F53" s="22"/>
      <c r="G53" s="22"/>
      <c r="H53" s="22"/>
    </row>
    <row r="54" spans="1:8" ht="15">
      <c r="A54" s="74">
        <v>1358</v>
      </c>
      <c r="B54" s="22"/>
      <c r="C54" s="22"/>
      <c r="D54" s="22"/>
      <c r="E54" s="22"/>
      <c r="F54" s="22"/>
      <c r="G54" s="22"/>
      <c r="H54" s="22"/>
    </row>
    <row r="55" spans="1:8" ht="15">
      <c r="A55" s="74">
        <v>1359</v>
      </c>
      <c r="B55" s="22"/>
      <c r="C55" s="22"/>
      <c r="D55" s="22"/>
      <c r="E55" s="22"/>
      <c r="F55" s="22"/>
      <c r="G55" s="22"/>
      <c r="H55" s="22"/>
    </row>
    <row r="56" spans="1:8" ht="15">
      <c r="A56" s="74">
        <v>1360</v>
      </c>
      <c r="B56" s="22"/>
      <c r="C56" s="22"/>
      <c r="D56" s="22"/>
      <c r="E56" s="22"/>
      <c r="F56" s="22"/>
      <c r="G56" s="22"/>
      <c r="H56" s="22"/>
    </row>
    <row r="57" spans="1:8" ht="15">
      <c r="A57" s="74">
        <v>1361</v>
      </c>
      <c r="B57" s="22"/>
      <c r="C57" s="22"/>
      <c r="D57" s="22"/>
      <c r="E57" s="22"/>
      <c r="F57" s="22"/>
      <c r="G57" s="22"/>
      <c r="H57" s="22"/>
    </row>
    <row r="58" spans="1:8" ht="15">
      <c r="A58" s="74">
        <v>1362</v>
      </c>
      <c r="B58" s="22"/>
      <c r="C58" s="22"/>
      <c r="D58" s="22"/>
      <c r="E58" s="22"/>
      <c r="F58" s="22"/>
      <c r="G58" s="22"/>
      <c r="H58" s="22"/>
    </row>
    <row r="59" spans="1:8" ht="15">
      <c r="A59" s="74">
        <v>1363</v>
      </c>
      <c r="B59" s="22"/>
      <c r="C59" s="22"/>
      <c r="D59" s="22"/>
      <c r="E59" s="22"/>
      <c r="F59" s="22"/>
      <c r="G59" s="22"/>
      <c r="H59" s="22"/>
    </row>
    <row r="60" spans="1:8" ht="15">
      <c r="A60" s="74">
        <v>1364</v>
      </c>
      <c r="B60" s="22"/>
      <c r="C60" s="22"/>
      <c r="D60" s="22"/>
      <c r="E60" s="22"/>
      <c r="F60" s="22"/>
      <c r="G60" s="22"/>
      <c r="H60" s="22"/>
    </row>
    <row r="61" spans="1:8" ht="15">
      <c r="A61" s="74">
        <v>1365</v>
      </c>
      <c r="B61" s="22"/>
      <c r="C61" s="22"/>
      <c r="D61" s="22"/>
      <c r="E61" s="22"/>
      <c r="F61" s="22"/>
      <c r="G61" s="22"/>
      <c r="H61" s="22"/>
    </row>
    <row r="62" spans="1:8" ht="15">
      <c r="A62" s="74">
        <v>1366</v>
      </c>
      <c r="B62" s="22"/>
      <c r="C62" s="22"/>
      <c r="D62" s="22"/>
      <c r="E62" s="22"/>
      <c r="F62" s="22"/>
      <c r="G62" s="22"/>
      <c r="H62" s="22"/>
    </row>
    <row r="63" spans="1:8" ht="15">
      <c r="A63" s="74">
        <v>1367</v>
      </c>
      <c r="B63" s="22"/>
      <c r="C63" s="22"/>
      <c r="D63" s="22"/>
      <c r="E63" s="22"/>
      <c r="F63" s="22"/>
      <c r="G63" s="22"/>
      <c r="H63" s="22"/>
    </row>
    <row r="64" spans="1:8" ht="15">
      <c r="A64" s="74">
        <v>1368</v>
      </c>
      <c r="B64" s="22"/>
      <c r="C64" s="22"/>
      <c r="D64" s="22"/>
      <c r="E64" s="22"/>
      <c r="F64" s="22"/>
      <c r="G64" s="22"/>
      <c r="H64" s="22"/>
    </row>
    <row r="65" spans="1:8" ht="15">
      <c r="A65" s="74">
        <v>1369</v>
      </c>
      <c r="B65" s="22"/>
      <c r="C65" s="22"/>
      <c r="D65" s="22"/>
      <c r="E65" s="22"/>
      <c r="F65" s="22"/>
      <c r="G65" s="22"/>
      <c r="H65" s="22"/>
    </row>
    <row r="66" spans="1:8" ht="15">
      <c r="A66" s="74">
        <v>1370</v>
      </c>
      <c r="B66" s="22"/>
      <c r="C66" s="22"/>
      <c r="D66" s="22"/>
      <c r="E66" s="22"/>
      <c r="F66" s="22"/>
      <c r="G66" s="22"/>
      <c r="H66" s="22"/>
    </row>
    <row r="67" spans="1:8" ht="15">
      <c r="A67" s="74">
        <v>1371</v>
      </c>
      <c r="B67" s="22"/>
      <c r="C67" s="22"/>
      <c r="D67" s="22"/>
      <c r="E67" s="22"/>
      <c r="F67" s="22"/>
      <c r="G67" s="22"/>
      <c r="H67" s="22"/>
    </row>
    <row r="68" spans="1:8" ht="15">
      <c r="A68" s="74">
        <v>1372</v>
      </c>
      <c r="B68" s="22"/>
      <c r="C68" s="22"/>
      <c r="D68" s="22"/>
      <c r="E68" s="22"/>
      <c r="F68" s="22"/>
      <c r="G68" s="22"/>
      <c r="H68" s="22"/>
    </row>
    <row r="69" spans="1:8" ht="15">
      <c r="A69" s="74">
        <v>1373</v>
      </c>
      <c r="B69" s="22"/>
      <c r="C69" s="22"/>
      <c r="D69" s="22"/>
      <c r="E69" s="22"/>
      <c r="F69" s="22"/>
      <c r="G69" s="22"/>
      <c r="H69" s="22"/>
    </row>
    <row r="70" spans="1:8" ht="15">
      <c r="A70" s="74">
        <v>1374</v>
      </c>
      <c r="B70" s="22"/>
      <c r="C70" s="22"/>
      <c r="D70" s="22"/>
      <c r="E70" s="22"/>
      <c r="F70" s="22"/>
      <c r="G70" s="22"/>
      <c r="H70" s="22"/>
    </row>
    <row r="71" spans="1:8" ht="15">
      <c r="A71" s="74">
        <v>1375</v>
      </c>
      <c r="B71" s="22"/>
      <c r="C71" s="22"/>
      <c r="D71" s="22"/>
      <c r="E71" s="22"/>
      <c r="F71" s="22"/>
      <c r="G71" s="22"/>
      <c r="H71" s="22"/>
    </row>
    <row r="72" spans="1:8" ht="15">
      <c r="A72" s="74">
        <v>1376</v>
      </c>
      <c r="B72" s="22"/>
      <c r="C72" s="22"/>
      <c r="D72" s="22"/>
      <c r="E72" s="22"/>
      <c r="F72" s="22"/>
      <c r="G72" s="22"/>
      <c r="H72" s="22"/>
    </row>
    <row r="73" spans="1:8" ht="15">
      <c r="A73" s="74">
        <v>1377</v>
      </c>
      <c r="B73" s="22"/>
      <c r="C73" s="22"/>
      <c r="D73" s="22"/>
      <c r="E73" s="22"/>
      <c r="F73" s="22"/>
      <c r="G73" s="22"/>
      <c r="H73" s="22"/>
    </row>
    <row r="74" spans="1:8" ht="15">
      <c r="A74" s="74">
        <v>1378</v>
      </c>
      <c r="B74" s="22"/>
      <c r="C74" s="22"/>
      <c r="D74" s="22"/>
      <c r="E74" s="22"/>
      <c r="F74" s="22"/>
      <c r="G74" s="22"/>
      <c r="H74" s="22"/>
    </row>
    <row r="75" spans="1:8" ht="15">
      <c r="A75" s="74">
        <v>1379</v>
      </c>
      <c r="B75" s="22"/>
      <c r="C75" s="22"/>
      <c r="D75" s="22"/>
      <c r="E75" s="22"/>
      <c r="F75" s="22"/>
      <c r="G75" s="22"/>
      <c r="H75" s="22"/>
    </row>
    <row r="76" spans="1:8" ht="15">
      <c r="A76" s="74">
        <v>1380</v>
      </c>
      <c r="B76" s="22"/>
      <c r="C76" s="22"/>
      <c r="D76" s="22"/>
      <c r="E76" s="22"/>
      <c r="F76" s="22"/>
      <c r="G76" s="22"/>
      <c r="H76" s="22"/>
    </row>
    <row r="77" spans="1:8" ht="15">
      <c r="A77" s="74">
        <v>1381</v>
      </c>
      <c r="B77" s="22"/>
      <c r="C77" s="22"/>
      <c r="D77" s="22"/>
      <c r="E77" s="22"/>
      <c r="F77" s="22"/>
      <c r="G77" s="22"/>
      <c r="H77" s="22"/>
    </row>
    <row r="78" spans="1:8" ht="15">
      <c r="A78" s="74">
        <v>1382</v>
      </c>
      <c r="B78" s="22"/>
      <c r="C78" s="22"/>
      <c r="D78" s="22"/>
      <c r="E78" s="22"/>
      <c r="F78" s="22"/>
      <c r="G78" s="22"/>
      <c r="H78" s="22"/>
    </row>
    <row r="79" spans="1:8" ht="15">
      <c r="A79" s="74">
        <v>1383</v>
      </c>
      <c r="B79" s="22"/>
      <c r="C79" s="22"/>
      <c r="D79" s="22"/>
      <c r="E79" s="22"/>
      <c r="F79" s="22"/>
      <c r="G79" s="22"/>
      <c r="H79" s="22"/>
    </row>
    <row r="80" spans="1:8" ht="15">
      <c r="A80" s="74">
        <v>1384</v>
      </c>
      <c r="B80" s="22"/>
      <c r="C80" s="22"/>
      <c r="D80" s="22"/>
      <c r="E80" s="22"/>
      <c r="F80" s="22"/>
      <c r="G80" s="22"/>
      <c r="H80" s="22"/>
    </row>
    <row r="81" spans="1:8" ht="15">
      <c r="A81" s="74">
        <v>1385</v>
      </c>
      <c r="B81" s="22"/>
      <c r="C81" s="22"/>
      <c r="D81" s="22"/>
      <c r="E81" s="22"/>
      <c r="F81" s="22"/>
      <c r="G81" s="22"/>
      <c r="H81" s="22"/>
    </row>
    <row r="82" spans="1:8" ht="15">
      <c r="A82" s="74">
        <v>1386</v>
      </c>
      <c r="B82" s="22"/>
      <c r="C82" s="22"/>
      <c r="D82" s="22"/>
      <c r="E82" s="22"/>
      <c r="F82" s="22"/>
      <c r="G82" s="22"/>
      <c r="H82" s="22"/>
    </row>
    <row r="83" spans="1:8" ht="15">
      <c r="A83" s="74">
        <v>1387</v>
      </c>
      <c r="B83" s="22"/>
      <c r="C83" s="22"/>
      <c r="D83" s="22"/>
      <c r="E83" s="22"/>
      <c r="F83" s="22"/>
      <c r="G83" s="22"/>
      <c r="H83" s="22"/>
    </row>
    <row r="84" spans="1:8" ht="15">
      <c r="A84" s="74">
        <v>1388</v>
      </c>
      <c r="B84" s="22"/>
      <c r="C84" s="22"/>
      <c r="D84" s="22"/>
      <c r="E84" s="22"/>
      <c r="F84" s="22"/>
      <c r="G84" s="22"/>
      <c r="H84" s="22"/>
    </row>
    <row r="85" spans="1:8" ht="15">
      <c r="A85" s="74">
        <v>1389</v>
      </c>
      <c r="B85" s="22"/>
      <c r="C85" s="34">
        <v>1.68</v>
      </c>
      <c r="D85" s="22"/>
      <c r="E85" s="22"/>
      <c r="F85" s="22"/>
      <c r="G85" s="22"/>
      <c r="H85" s="22"/>
    </row>
    <row r="86" spans="1:8" ht="15">
      <c r="A86" s="74">
        <v>1390</v>
      </c>
      <c r="B86" s="22"/>
      <c r="C86" s="22"/>
      <c r="D86" s="22"/>
      <c r="E86" s="22"/>
      <c r="F86" s="22"/>
      <c r="G86" s="22"/>
      <c r="H86" s="22"/>
    </row>
    <row r="87" spans="1:8" ht="15">
      <c r="A87" s="74">
        <v>1391</v>
      </c>
      <c r="B87" s="22"/>
      <c r="C87" s="22"/>
      <c r="D87" s="22"/>
      <c r="E87" s="22"/>
      <c r="F87" s="22"/>
      <c r="G87" s="22"/>
      <c r="H87" s="22"/>
    </row>
    <row r="88" spans="1:8" ht="15">
      <c r="A88" s="74">
        <v>1392</v>
      </c>
      <c r="B88" s="22"/>
      <c r="C88" s="34">
        <v>1.82</v>
      </c>
      <c r="D88" s="22"/>
      <c r="E88" s="22"/>
      <c r="F88" s="22"/>
      <c r="G88" s="22"/>
      <c r="H88" s="22"/>
    </row>
    <row r="89" spans="1:8" ht="15">
      <c r="A89" s="74">
        <v>1393</v>
      </c>
      <c r="B89" s="22"/>
      <c r="C89" s="22"/>
      <c r="D89" s="22"/>
      <c r="E89" s="22"/>
      <c r="F89" s="22"/>
      <c r="G89" s="22"/>
      <c r="H89" s="22"/>
    </row>
    <row r="90" spans="1:8" ht="15">
      <c r="A90" s="74">
        <v>1394</v>
      </c>
      <c r="B90" s="22"/>
      <c r="C90" s="22"/>
      <c r="D90" s="22"/>
      <c r="E90" s="22"/>
      <c r="F90" s="22"/>
      <c r="G90" s="22"/>
      <c r="H90" s="22"/>
    </row>
    <row r="91" spans="1:8" ht="15">
      <c r="A91" s="74">
        <v>1395</v>
      </c>
      <c r="B91" s="22"/>
      <c r="C91" s="34">
        <v>1.56</v>
      </c>
      <c r="D91" s="34">
        <v>1.56</v>
      </c>
      <c r="E91" s="22"/>
      <c r="F91" s="22"/>
      <c r="G91" s="34">
        <f>4.5*Wages!D91</f>
        <v>7.0200000000000005</v>
      </c>
      <c r="H91" s="22"/>
    </row>
    <row r="92" spans="1:8" ht="15">
      <c r="A92" s="74">
        <v>1396</v>
      </c>
      <c r="B92" s="22"/>
      <c r="C92" s="22"/>
      <c r="D92" s="22"/>
      <c r="E92" s="22"/>
      <c r="F92" s="22"/>
      <c r="G92" s="22"/>
      <c r="H92" s="22"/>
    </row>
    <row r="93" spans="1:8" ht="15">
      <c r="A93" s="74">
        <v>1397</v>
      </c>
      <c r="B93" s="22"/>
      <c r="C93" s="22"/>
      <c r="D93" s="22"/>
      <c r="E93" s="22"/>
      <c r="F93" s="22"/>
      <c r="G93" s="22"/>
      <c r="H93" s="22"/>
    </row>
    <row r="94" spans="1:8" ht="15">
      <c r="A94" s="74">
        <v>1398</v>
      </c>
      <c r="B94" s="22"/>
      <c r="C94" s="22"/>
      <c r="D94" s="22"/>
      <c r="E94" s="22"/>
      <c r="F94" s="22"/>
      <c r="G94" s="22"/>
      <c r="H94" s="22"/>
    </row>
    <row r="95" spans="1:8" ht="15">
      <c r="A95" s="74">
        <v>1399</v>
      </c>
      <c r="B95" s="22"/>
      <c r="C95" s="22"/>
      <c r="D95" s="22"/>
      <c r="E95" s="22"/>
      <c r="F95" s="22"/>
      <c r="G95" s="22"/>
      <c r="H95" s="22"/>
    </row>
    <row r="96" spans="1:8" ht="15">
      <c r="A96" s="74">
        <v>1400</v>
      </c>
      <c r="B96" s="34"/>
      <c r="C96" s="22"/>
      <c r="D96" s="22"/>
      <c r="E96" s="22"/>
      <c r="F96" s="22"/>
      <c r="G96" s="22"/>
      <c r="H96" s="22"/>
    </row>
    <row r="97" spans="1:8" ht="15">
      <c r="A97" s="74">
        <v>1401</v>
      </c>
      <c r="B97" s="22"/>
      <c r="C97" s="22"/>
      <c r="D97" s="22"/>
      <c r="E97" s="22"/>
      <c r="F97" s="22"/>
      <c r="G97" s="22"/>
      <c r="H97" s="22"/>
    </row>
    <row r="98" spans="1:8" ht="15">
      <c r="A98" s="74">
        <v>1402</v>
      </c>
      <c r="B98" s="22"/>
      <c r="C98" s="22"/>
      <c r="D98" s="22"/>
      <c r="E98" s="22"/>
      <c r="F98" s="22"/>
      <c r="G98" s="22"/>
      <c r="H98" s="22"/>
    </row>
    <row r="99" spans="1:8" ht="15">
      <c r="A99" s="74">
        <v>1403</v>
      </c>
      <c r="B99" s="22"/>
      <c r="C99" s="22"/>
      <c r="D99" s="22"/>
      <c r="E99" s="22"/>
      <c r="F99" s="22"/>
      <c r="G99" s="22"/>
      <c r="H99" s="22"/>
    </row>
    <row r="100" spans="1:8" ht="15">
      <c r="A100" s="74">
        <v>1404</v>
      </c>
      <c r="B100" s="22"/>
      <c r="C100" s="22"/>
      <c r="D100" s="22"/>
      <c r="E100" s="22"/>
      <c r="F100" s="22"/>
      <c r="G100" s="22"/>
      <c r="H100" s="22"/>
    </row>
    <row r="101" spans="1:8" ht="15">
      <c r="A101" s="74">
        <v>1405</v>
      </c>
      <c r="B101" s="22"/>
      <c r="C101" s="22"/>
      <c r="D101" s="22"/>
      <c r="E101" s="22"/>
      <c r="F101" s="22"/>
      <c r="G101" s="22"/>
      <c r="H101" s="22"/>
    </row>
    <row r="102" spans="1:8" ht="15">
      <c r="A102" s="74">
        <v>1406</v>
      </c>
      <c r="B102" s="22"/>
      <c r="C102" s="22"/>
      <c r="D102" s="22"/>
      <c r="E102" s="22"/>
      <c r="F102" s="22"/>
      <c r="G102" s="22"/>
      <c r="H102" s="22"/>
    </row>
    <row r="103" spans="1:8" ht="15">
      <c r="A103" s="74">
        <v>1407</v>
      </c>
      <c r="B103" s="22"/>
      <c r="C103" s="22"/>
      <c r="D103" s="34">
        <v>1.64</v>
      </c>
      <c r="E103" s="34">
        <v>0.96</v>
      </c>
      <c r="F103" s="34"/>
      <c r="G103" s="34">
        <f>4.5*Wages!D103</f>
        <v>7.38</v>
      </c>
      <c r="H103" s="34">
        <f>4.5*Wages!E103</f>
        <v>4.32</v>
      </c>
    </row>
    <row r="104" spans="1:8" ht="15">
      <c r="A104" s="74">
        <v>1408</v>
      </c>
      <c r="B104" s="22"/>
      <c r="C104" s="22"/>
      <c r="D104" s="22"/>
      <c r="E104" s="22"/>
      <c r="F104" s="22"/>
      <c r="G104" s="22"/>
      <c r="H104" s="22"/>
    </row>
    <row r="105" spans="1:8" ht="15">
      <c r="A105" s="74">
        <v>1409</v>
      </c>
      <c r="B105" s="22"/>
      <c r="C105" s="22"/>
      <c r="D105" s="22"/>
      <c r="E105" s="22"/>
      <c r="F105" s="22"/>
      <c r="G105" s="22"/>
      <c r="H105" s="22"/>
    </row>
    <row r="106" spans="1:8" ht="15">
      <c r="A106" s="74">
        <v>1410</v>
      </c>
      <c r="B106" s="22"/>
      <c r="C106" s="22"/>
      <c r="D106" s="22"/>
      <c r="E106" s="22"/>
      <c r="F106" s="22"/>
      <c r="G106" s="22"/>
      <c r="H106" s="22"/>
    </row>
    <row r="107" spans="1:8" ht="15">
      <c r="A107" s="74">
        <v>1411</v>
      </c>
      <c r="B107" s="22"/>
      <c r="C107" s="22"/>
      <c r="D107" s="22"/>
      <c r="E107" s="22"/>
      <c r="F107" s="22"/>
      <c r="G107" s="22"/>
      <c r="H107" s="22"/>
    </row>
    <row r="108" spans="1:8" ht="15">
      <c r="A108" s="74">
        <v>1412</v>
      </c>
      <c r="B108" s="22"/>
      <c r="C108" s="22"/>
      <c r="D108" s="22"/>
      <c r="E108" s="22"/>
      <c r="F108" s="22"/>
      <c r="G108" s="22"/>
      <c r="H108" s="22"/>
    </row>
    <row r="109" spans="1:8" ht="15">
      <c r="A109" s="74">
        <v>1413</v>
      </c>
      <c r="B109" s="22"/>
      <c r="C109" s="22"/>
      <c r="D109" s="22"/>
      <c r="E109" s="22"/>
      <c r="F109" s="22"/>
      <c r="G109" s="22"/>
      <c r="H109" s="22"/>
    </row>
    <row r="110" spans="1:8" ht="15">
      <c r="A110" s="74">
        <v>1414</v>
      </c>
      <c r="B110" s="22"/>
      <c r="C110" s="22"/>
      <c r="D110" s="34">
        <v>1.64</v>
      </c>
      <c r="E110" s="34">
        <v>0.96</v>
      </c>
      <c r="F110" s="34"/>
      <c r="G110" s="34">
        <f>4.5*Wages!D110</f>
        <v>7.38</v>
      </c>
      <c r="H110" s="34">
        <f>4.5*Wages!E110</f>
        <v>4.32</v>
      </c>
    </row>
    <row r="111" spans="1:8" ht="15">
      <c r="A111" s="74">
        <v>1415</v>
      </c>
      <c r="B111" s="22"/>
      <c r="C111" s="34">
        <v>1.64</v>
      </c>
      <c r="D111" s="22"/>
      <c r="E111" s="22"/>
      <c r="F111" s="22"/>
      <c r="G111" s="22"/>
      <c r="H111" s="22"/>
    </row>
    <row r="112" spans="1:8" ht="15">
      <c r="A112" s="74">
        <v>1416</v>
      </c>
      <c r="B112" s="22"/>
      <c r="C112" s="22"/>
      <c r="D112" s="22"/>
      <c r="E112" s="22"/>
      <c r="F112" s="22"/>
      <c r="G112" s="22"/>
      <c r="H112" s="22"/>
    </row>
    <row r="113" spans="1:8" ht="15">
      <c r="A113" s="74">
        <v>1417</v>
      </c>
      <c r="B113" s="22"/>
      <c r="C113" s="34">
        <v>1.64</v>
      </c>
      <c r="D113" s="22"/>
      <c r="E113" s="22"/>
      <c r="F113" s="22"/>
      <c r="G113" s="22"/>
      <c r="H113" s="22"/>
    </row>
    <row r="114" spans="1:8" ht="15">
      <c r="A114" s="74">
        <v>1418</v>
      </c>
      <c r="B114" s="22"/>
      <c r="C114" s="22"/>
      <c r="D114" s="22"/>
      <c r="E114" s="22"/>
      <c r="F114" s="22"/>
      <c r="G114" s="22"/>
      <c r="H114" s="22"/>
    </row>
    <row r="115" spans="1:8" ht="15">
      <c r="A115" s="74">
        <v>1419</v>
      </c>
      <c r="B115" s="22"/>
      <c r="C115" s="34">
        <v>1.64</v>
      </c>
      <c r="D115" s="22"/>
      <c r="E115" s="22"/>
      <c r="F115" s="22"/>
      <c r="G115" s="22"/>
      <c r="H115" s="22"/>
    </row>
    <row r="116" spans="1:8" ht="15">
      <c r="A116" s="74">
        <v>1420</v>
      </c>
      <c r="B116" s="22"/>
      <c r="C116" s="34">
        <v>1.64</v>
      </c>
      <c r="D116" s="34">
        <v>1.64</v>
      </c>
      <c r="E116" s="34">
        <v>0.96</v>
      </c>
      <c r="F116" s="34"/>
      <c r="G116" s="34">
        <f>4.5*Wages!D116</f>
        <v>7.38</v>
      </c>
      <c r="H116" s="34">
        <f>4.5*Wages!E116</f>
        <v>4.32</v>
      </c>
    </row>
    <row r="117" spans="1:8" ht="15">
      <c r="A117" s="74">
        <v>1421</v>
      </c>
      <c r="B117" s="22"/>
      <c r="C117" s="22"/>
      <c r="D117" s="22"/>
      <c r="E117" s="22"/>
      <c r="F117" s="22"/>
      <c r="G117" s="22"/>
      <c r="H117" s="22"/>
    </row>
    <row r="118" spans="1:8" ht="15">
      <c r="A118" s="74">
        <v>1422</v>
      </c>
      <c r="B118" s="22"/>
      <c r="C118" s="22"/>
      <c r="D118" s="22"/>
      <c r="E118" s="22"/>
      <c r="F118" s="22"/>
      <c r="G118" s="22"/>
      <c r="H118" s="22"/>
    </row>
    <row r="119" spans="1:8" ht="15">
      <c r="A119" s="74">
        <v>1423</v>
      </c>
      <c r="B119" s="22"/>
      <c r="C119" s="22"/>
      <c r="D119" s="22"/>
      <c r="E119" s="22"/>
      <c r="F119" s="22"/>
      <c r="G119" s="22"/>
      <c r="H119" s="22"/>
    </row>
    <row r="120" spans="1:8" ht="15">
      <c r="A120" s="74">
        <v>1424</v>
      </c>
      <c r="B120" s="22"/>
      <c r="C120" s="22"/>
      <c r="D120" s="22"/>
      <c r="E120" s="22"/>
      <c r="F120" s="22"/>
      <c r="G120" s="22"/>
      <c r="H120" s="22"/>
    </row>
    <row r="121" spans="1:8" ht="15">
      <c r="A121" s="74">
        <v>1425</v>
      </c>
      <c r="B121" s="22"/>
      <c r="C121" s="22"/>
      <c r="D121" s="22"/>
      <c r="E121" s="22"/>
      <c r="F121" s="22"/>
      <c r="G121" s="22"/>
      <c r="H121" s="22"/>
    </row>
    <row r="122" spans="1:8" ht="15">
      <c r="A122" s="74">
        <v>1426</v>
      </c>
      <c r="B122" s="22"/>
      <c r="C122" s="34">
        <v>1.52</v>
      </c>
      <c r="D122" s="34">
        <v>1.34</v>
      </c>
      <c r="E122" s="34">
        <v>0.87</v>
      </c>
      <c r="F122" s="34"/>
      <c r="G122" s="34">
        <f>4.5*Wages!D122</f>
        <v>6.03</v>
      </c>
      <c r="H122" s="34">
        <f>4.5*Wages!E122</f>
        <v>3.915</v>
      </c>
    </row>
    <row r="123" spans="1:8" ht="15">
      <c r="A123" s="74">
        <v>1427</v>
      </c>
      <c r="B123" s="22"/>
      <c r="C123" s="34">
        <v>1.49</v>
      </c>
      <c r="D123" s="34">
        <v>1.49</v>
      </c>
      <c r="E123" s="22"/>
      <c r="F123" s="22"/>
      <c r="G123" s="34">
        <f>4.5*Wages!D123</f>
        <v>6.7050000000000001</v>
      </c>
      <c r="H123" s="22"/>
    </row>
    <row r="124" spans="1:8" ht="15">
      <c r="A124" s="74">
        <v>1428</v>
      </c>
      <c r="B124" s="22"/>
      <c r="C124" s="34">
        <v>1.49</v>
      </c>
      <c r="D124" s="34">
        <v>1.49</v>
      </c>
      <c r="E124" s="34">
        <v>0.86</v>
      </c>
      <c r="F124" s="34"/>
      <c r="G124" s="34">
        <f>4.5*Wages!D124</f>
        <v>6.7050000000000001</v>
      </c>
      <c r="H124" s="34">
        <f>4.5*Wages!E124</f>
        <v>3.87</v>
      </c>
    </row>
    <row r="125" spans="1:8" ht="15">
      <c r="A125" s="74">
        <v>1429</v>
      </c>
      <c r="B125" s="22"/>
      <c r="C125" s="34">
        <v>1.49</v>
      </c>
      <c r="D125" s="22"/>
      <c r="E125" s="22"/>
      <c r="F125" s="22"/>
      <c r="G125" s="22"/>
      <c r="H125" s="22"/>
    </row>
    <row r="126" spans="1:8" ht="15">
      <c r="A126" s="74">
        <v>1430</v>
      </c>
      <c r="B126" s="22"/>
      <c r="C126" s="34">
        <v>1.44</v>
      </c>
      <c r="D126" s="22"/>
      <c r="E126" s="22"/>
      <c r="F126" s="22"/>
      <c r="G126" s="22"/>
      <c r="H126" s="22"/>
    </row>
    <row r="127" spans="1:8" ht="15">
      <c r="A127" s="74">
        <v>1431</v>
      </c>
      <c r="B127" s="22"/>
      <c r="C127" s="22"/>
      <c r="D127" s="34">
        <v>1.44</v>
      </c>
      <c r="E127" s="22"/>
      <c r="F127" s="22"/>
      <c r="G127" s="34">
        <f>4.5*Wages!D127</f>
        <v>6.4799999999999995</v>
      </c>
      <c r="H127" s="22"/>
    </row>
    <row r="128" spans="1:8" ht="15">
      <c r="A128" s="74">
        <v>1432</v>
      </c>
      <c r="B128" s="22"/>
      <c r="C128" s="22"/>
      <c r="D128" s="34">
        <v>1.44</v>
      </c>
      <c r="E128" s="34">
        <v>0.9</v>
      </c>
      <c r="F128" s="34"/>
      <c r="G128" s="34">
        <f>4.5*Wages!D128</f>
        <v>6.4799999999999995</v>
      </c>
      <c r="H128" s="34">
        <f>4.5*Wages!E128</f>
        <v>4.05</v>
      </c>
    </row>
    <row r="129" spans="1:8" ht="15">
      <c r="A129" s="74">
        <v>1433</v>
      </c>
      <c r="B129" s="22"/>
      <c r="C129" s="22"/>
      <c r="D129" s="22"/>
      <c r="E129" s="22"/>
      <c r="F129" s="22"/>
      <c r="G129" s="22"/>
      <c r="H129" s="22"/>
    </row>
    <row r="130" spans="1:8" ht="15">
      <c r="A130" s="74">
        <v>1434</v>
      </c>
      <c r="B130" s="22"/>
      <c r="C130" s="22"/>
      <c r="D130" s="22"/>
      <c r="E130" s="22"/>
      <c r="F130" s="22"/>
      <c r="G130" s="22"/>
      <c r="H130" s="22"/>
    </row>
    <row r="131" spans="1:8" ht="15">
      <c r="A131" s="74">
        <v>1435</v>
      </c>
      <c r="B131" s="22"/>
      <c r="C131" s="22"/>
      <c r="D131" s="34">
        <v>1.44</v>
      </c>
      <c r="E131" s="34">
        <v>0.84</v>
      </c>
      <c r="F131" s="34"/>
      <c r="G131" s="34">
        <f>4.5*Wages!D131</f>
        <v>6.4799999999999995</v>
      </c>
      <c r="H131" s="34">
        <f>4.5*Wages!E131</f>
        <v>3.78</v>
      </c>
    </row>
    <row r="132" spans="1:8" ht="15">
      <c r="A132" s="74">
        <v>1436</v>
      </c>
      <c r="B132" s="22"/>
      <c r="C132" s="22"/>
      <c r="D132" s="22"/>
      <c r="E132" s="22"/>
      <c r="F132" s="22"/>
      <c r="G132" s="22"/>
      <c r="H132" s="22"/>
    </row>
    <row r="133" spans="1:8" ht="15">
      <c r="A133" s="74">
        <v>1437</v>
      </c>
      <c r="B133" s="22"/>
      <c r="C133" s="22"/>
      <c r="D133" s="22"/>
      <c r="E133" s="22"/>
      <c r="F133" s="22"/>
      <c r="G133" s="22"/>
      <c r="H133" s="22"/>
    </row>
    <row r="134" spans="1:8" ht="15">
      <c r="A134" s="74">
        <v>1438</v>
      </c>
      <c r="B134" s="22"/>
      <c r="C134" s="22"/>
      <c r="D134" s="34">
        <v>1.44</v>
      </c>
      <c r="E134" s="22"/>
      <c r="F134" s="22"/>
      <c r="G134" s="34">
        <f>4.5*Wages!D134</f>
        <v>6.4799999999999995</v>
      </c>
      <c r="H134" s="22"/>
    </row>
    <row r="135" spans="1:8" ht="15">
      <c r="A135" s="74">
        <v>1439</v>
      </c>
      <c r="B135" s="22"/>
      <c r="C135" s="34">
        <v>1.44</v>
      </c>
      <c r="D135" s="34">
        <v>1.44</v>
      </c>
      <c r="E135" s="22"/>
      <c r="F135" s="22"/>
      <c r="G135" s="34">
        <f>4.5*Wages!D135</f>
        <v>6.4799999999999995</v>
      </c>
      <c r="H135" s="22"/>
    </row>
    <row r="136" spans="1:8" ht="15">
      <c r="A136" s="74">
        <v>1440</v>
      </c>
      <c r="B136" s="22"/>
      <c r="C136" s="22"/>
      <c r="D136" s="34">
        <v>1.44</v>
      </c>
      <c r="E136" s="34">
        <v>0.96</v>
      </c>
      <c r="F136" s="34"/>
      <c r="G136" s="34">
        <f>4.5*Wages!D136</f>
        <v>6.4799999999999995</v>
      </c>
      <c r="H136" s="34">
        <f>4.5*Wages!E136</f>
        <v>4.32</v>
      </c>
    </row>
    <row r="137" spans="1:8" ht="15">
      <c r="A137" s="74">
        <v>1441</v>
      </c>
      <c r="B137" s="22"/>
      <c r="C137" s="22"/>
      <c r="D137" s="34">
        <v>1.44</v>
      </c>
      <c r="E137" s="34">
        <v>0.96</v>
      </c>
      <c r="F137" s="34"/>
      <c r="G137" s="34">
        <f>4.5*Wages!D137</f>
        <v>6.4799999999999995</v>
      </c>
      <c r="H137" s="34">
        <f>4.5*Wages!E137</f>
        <v>4.32</v>
      </c>
    </row>
    <row r="138" spans="1:8" ht="15">
      <c r="A138" s="74">
        <v>1442</v>
      </c>
      <c r="B138" s="22"/>
      <c r="C138" s="34">
        <v>1.44</v>
      </c>
      <c r="D138" s="34">
        <v>1.44</v>
      </c>
      <c r="E138" s="34">
        <v>0.96</v>
      </c>
      <c r="F138" s="34"/>
      <c r="G138" s="34">
        <f>4.5*Wages!D138</f>
        <v>6.4799999999999995</v>
      </c>
      <c r="H138" s="34">
        <f>4.5*Wages!E138</f>
        <v>4.32</v>
      </c>
    </row>
    <row r="139" spans="1:8" ht="15">
      <c r="A139" s="74">
        <v>1443</v>
      </c>
      <c r="B139" s="22"/>
      <c r="C139" s="34">
        <v>1.76</v>
      </c>
      <c r="D139" s="34">
        <v>1.76</v>
      </c>
      <c r="E139" s="34">
        <v>1.32</v>
      </c>
      <c r="F139" s="34"/>
      <c r="G139" s="34">
        <f>4.5*Wages!D139</f>
        <v>7.92</v>
      </c>
      <c r="H139" s="34">
        <f>4.5*Wages!E139</f>
        <v>5.94</v>
      </c>
    </row>
    <row r="140" spans="1:8" ht="15">
      <c r="A140" s="74">
        <v>1444</v>
      </c>
      <c r="B140" s="22"/>
      <c r="C140" s="22"/>
      <c r="D140" s="34">
        <v>1.44</v>
      </c>
      <c r="E140" s="34">
        <v>0.96</v>
      </c>
      <c r="F140" s="34"/>
      <c r="G140" s="34">
        <f>4.5*Wages!D140</f>
        <v>6.4799999999999995</v>
      </c>
      <c r="H140" s="34">
        <f>4.5*Wages!E140</f>
        <v>4.32</v>
      </c>
    </row>
    <row r="141" spans="1:8" ht="15">
      <c r="A141" s="74">
        <v>1445</v>
      </c>
      <c r="B141" s="22"/>
      <c r="C141" s="34">
        <v>1.32</v>
      </c>
      <c r="D141" s="34">
        <v>1.44</v>
      </c>
      <c r="E141" s="34">
        <v>0.9</v>
      </c>
      <c r="F141" s="34"/>
      <c r="G141" s="34">
        <f>4.5*Wages!D141</f>
        <v>6.4799999999999995</v>
      </c>
      <c r="H141" s="34">
        <f>4.5*Wages!E141</f>
        <v>4.05</v>
      </c>
    </row>
    <row r="142" spans="1:8" ht="15">
      <c r="A142" s="74">
        <v>1446</v>
      </c>
      <c r="B142" s="22"/>
      <c r="C142" s="22"/>
      <c r="D142" s="34">
        <v>1.44</v>
      </c>
      <c r="E142" s="34">
        <v>0.96</v>
      </c>
      <c r="F142" s="34"/>
      <c r="G142" s="34">
        <f>4.5*Wages!D142</f>
        <v>6.4799999999999995</v>
      </c>
      <c r="H142" s="34">
        <f>4.5*Wages!E142</f>
        <v>4.32</v>
      </c>
    </row>
    <row r="143" spans="1:8" ht="15">
      <c r="A143" s="74">
        <v>1447</v>
      </c>
      <c r="B143" s="22"/>
      <c r="C143" s="22"/>
      <c r="D143" s="22"/>
      <c r="E143" s="22"/>
      <c r="F143" s="22"/>
      <c r="G143" s="22"/>
      <c r="H143" s="22"/>
    </row>
    <row r="144" spans="1:8" ht="15">
      <c r="A144" s="74">
        <v>1448</v>
      </c>
      <c r="B144" s="22"/>
      <c r="C144" s="22"/>
      <c r="D144" s="34">
        <v>1.2</v>
      </c>
      <c r="E144" s="22"/>
      <c r="F144" s="22"/>
      <c r="G144" s="34">
        <f>4.5*Wages!D144</f>
        <v>5.3999999999999995</v>
      </c>
      <c r="H144" s="22"/>
    </row>
    <row r="145" spans="1:8" ht="15">
      <c r="A145" s="74">
        <v>1449</v>
      </c>
      <c r="B145" s="22"/>
      <c r="C145" s="34">
        <v>1.44</v>
      </c>
      <c r="D145" s="22"/>
      <c r="E145" s="22"/>
      <c r="F145" s="22"/>
      <c r="G145" s="22"/>
      <c r="H145" s="22"/>
    </row>
    <row r="146" spans="1:8" ht="15">
      <c r="A146" s="74">
        <v>1450</v>
      </c>
      <c r="B146" s="34"/>
      <c r="C146" s="22"/>
      <c r="D146" s="22"/>
      <c r="E146" s="22"/>
      <c r="F146" s="22"/>
      <c r="G146" s="22"/>
      <c r="H146" s="22"/>
    </row>
    <row r="147" spans="1:8" ht="15">
      <c r="A147" s="74">
        <v>1451</v>
      </c>
      <c r="B147" s="22"/>
      <c r="C147" s="22"/>
      <c r="D147" s="34">
        <v>1.44</v>
      </c>
      <c r="E147" s="34">
        <v>0.96</v>
      </c>
      <c r="F147" s="34"/>
      <c r="G147" s="34">
        <f>4.5*Wages!D147</f>
        <v>6.4799999999999995</v>
      </c>
      <c r="H147" s="34">
        <f>4.5*Wages!E147</f>
        <v>4.32</v>
      </c>
    </row>
    <row r="148" spans="1:8" ht="15">
      <c r="A148" s="74">
        <v>1452</v>
      </c>
      <c r="B148" s="22"/>
      <c r="C148" s="22"/>
      <c r="D148" s="22"/>
      <c r="E148" s="22"/>
      <c r="F148" s="22"/>
      <c r="G148" s="22"/>
      <c r="H148" s="22"/>
    </row>
    <row r="149" spans="1:8" ht="15">
      <c r="A149" s="74">
        <v>1453</v>
      </c>
      <c r="B149" s="22"/>
      <c r="C149" s="22"/>
      <c r="D149" s="22"/>
      <c r="E149" s="22"/>
      <c r="F149" s="22"/>
      <c r="G149" s="22"/>
      <c r="H149" s="22"/>
    </row>
    <row r="150" spans="1:8" ht="15">
      <c r="A150" s="74">
        <v>1454</v>
      </c>
      <c r="B150" s="22"/>
      <c r="C150" s="22"/>
      <c r="D150" s="22"/>
      <c r="E150" s="22"/>
      <c r="F150" s="22"/>
      <c r="G150" s="22"/>
      <c r="H150" s="22"/>
    </row>
    <row r="151" spans="1:8" ht="15">
      <c r="A151" s="74">
        <v>1455</v>
      </c>
      <c r="B151" s="22"/>
      <c r="C151" s="22"/>
      <c r="D151" s="34">
        <v>1.2</v>
      </c>
      <c r="E151" s="22"/>
      <c r="F151" s="22"/>
      <c r="G151" s="34">
        <f>4.5*Wages!D151</f>
        <v>5.3999999999999995</v>
      </c>
      <c r="H151" s="22"/>
    </row>
    <row r="152" spans="1:8" ht="15">
      <c r="A152" s="74">
        <v>1456</v>
      </c>
      <c r="B152" s="22"/>
      <c r="C152" s="22"/>
      <c r="D152" s="22"/>
      <c r="E152" s="22"/>
      <c r="F152" s="22"/>
      <c r="G152" s="22"/>
      <c r="H152" s="22"/>
    </row>
    <row r="153" spans="1:8" ht="15">
      <c r="A153" s="74">
        <v>1457</v>
      </c>
      <c r="B153" s="22"/>
      <c r="C153" s="22"/>
      <c r="D153" s="22"/>
      <c r="E153" s="22"/>
      <c r="F153" s="22"/>
      <c r="G153" s="22"/>
      <c r="H153" s="22"/>
    </row>
    <row r="154" spans="1:8" ht="15">
      <c r="A154" s="74">
        <v>1458</v>
      </c>
      <c r="B154" s="22"/>
      <c r="C154" s="22"/>
      <c r="D154" s="34">
        <v>1.2</v>
      </c>
      <c r="E154" s="22"/>
      <c r="F154" s="22"/>
      <c r="G154" s="34">
        <f>4.5*Wages!D154</f>
        <v>5.3999999999999995</v>
      </c>
      <c r="H154" s="22"/>
    </row>
    <row r="155" spans="1:8" ht="15">
      <c r="A155" s="74">
        <v>1459</v>
      </c>
      <c r="B155" s="22"/>
      <c r="C155" s="34">
        <v>1.44</v>
      </c>
      <c r="D155" s="22"/>
      <c r="E155" s="22"/>
      <c r="F155" s="22"/>
      <c r="G155" s="22"/>
      <c r="H155" s="22"/>
    </row>
    <row r="156" spans="1:8" ht="15">
      <c r="A156" s="74">
        <v>1460</v>
      </c>
      <c r="B156" s="22"/>
      <c r="C156" s="34">
        <v>1.2</v>
      </c>
      <c r="D156" s="34">
        <v>1.2</v>
      </c>
      <c r="E156" s="34">
        <v>0.96</v>
      </c>
      <c r="F156" s="34"/>
      <c r="G156" s="34">
        <f>4.5*Wages!D156</f>
        <v>5.3999999999999995</v>
      </c>
      <c r="H156" s="34">
        <f>4.5*Wages!E156</f>
        <v>4.32</v>
      </c>
    </row>
    <row r="157" spans="1:8" ht="15">
      <c r="A157" s="74">
        <v>1461</v>
      </c>
      <c r="B157" s="22"/>
      <c r="C157" s="22"/>
      <c r="D157" s="22"/>
      <c r="E157" s="22"/>
      <c r="F157" s="22"/>
      <c r="G157" s="22"/>
      <c r="H157" s="22"/>
    </row>
    <row r="158" spans="1:8" ht="15">
      <c r="A158" s="74">
        <v>1462</v>
      </c>
      <c r="B158" s="22"/>
      <c r="C158" s="22"/>
      <c r="D158" s="34">
        <v>1.44</v>
      </c>
      <c r="E158" s="34">
        <v>0.96</v>
      </c>
      <c r="F158" s="34"/>
      <c r="G158" s="34">
        <f>4.5*Wages!D158</f>
        <v>6.4799999999999995</v>
      </c>
      <c r="H158" s="34">
        <f>4.5*Wages!E158</f>
        <v>4.32</v>
      </c>
    </row>
    <row r="159" spans="1:8" ht="15">
      <c r="A159" s="74">
        <v>1463</v>
      </c>
      <c r="B159" s="22"/>
      <c r="C159" s="34">
        <v>1.2</v>
      </c>
      <c r="D159" s="34">
        <v>1.2</v>
      </c>
      <c r="E159" s="34">
        <v>0.96</v>
      </c>
      <c r="F159" s="34"/>
      <c r="G159" s="34">
        <f>4.5*Wages!D159</f>
        <v>5.3999999999999995</v>
      </c>
      <c r="H159" s="34">
        <f>4.5*Wages!E159</f>
        <v>4.32</v>
      </c>
    </row>
    <row r="160" spans="1:8" ht="15">
      <c r="A160" s="74">
        <v>1464</v>
      </c>
      <c r="B160" s="22"/>
      <c r="C160" s="22"/>
      <c r="D160" s="22"/>
      <c r="E160" s="22"/>
      <c r="F160" s="22"/>
      <c r="G160" s="22"/>
      <c r="H160" s="22"/>
    </row>
    <row r="161" spans="1:8" ht="15">
      <c r="A161" s="74">
        <v>1465</v>
      </c>
      <c r="B161" s="22"/>
      <c r="C161" s="22"/>
      <c r="D161" s="22"/>
      <c r="E161" s="22"/>
      <c r="F161" s="22"/>
      <c r="G161" s="22"/>
      <c r="H161" s="22"/>
    </row>
    <row r="162" spans="1:8" ht="15">
      <c r="A162" s="74">
        <v>1466</v>
      </c>
      <c r="B162" s="22"/>
      <c r="C162" s="34">
        <v>1.1499999999999999</v>
      </c>
      <c r="D162" s="34">
        <v>1.5</v>
      </c>
      <c r="E162" s="22"/>
      <c r="F162" s="22"/>
      <c r="G162" s="34">
        <f>4.5*Wages!D162</f>
        <v>6.75</v>
      </c>
      <c r="H162" s="22"/>
    </row>
    <row r="163" spans="1:8" ht="15">
      <c r="A163" s="74">
        <v>1467</v>
      </c>
      <c r="B163" s="22"/>
      <c r="C163" s="34">
        <v>1.38</v>
      </c>
      <c r="D163" s="34">
        <v>1.38</v>
      </c>
      <c r="E163" s="34">
        <v>0.92</v>
      </c>
      <c r="F163" s="34"/>
      <c r="G163" s="34">
        <f>4.5*Wages!D163</f>
        <v>6.2099999999999991</v>
      </c>
      <c r="H163" s="34">
        <f>4.5*Wages!E163</f>
        <v>4.1400000000000006</v>
      </c>
    </row>
    <row r="164" spans="1:8" ht="15">
      <c r="A164" s="74">
        <v>1468</v>
      </c>
      <c r="B164" s="22"/>
      <c r="C164" s="34">
        <v>1.38</v>
      </c>
      <c r="D164" s="34">
        <v>1.38</v>
      </c>
      <c r="E164" s="34">
        <v>0.92</v>
      </c>
      <c r="F164" s="34"/>
      <c r="G164" s="34">
        <f>4.5*Wages!D164</f>
        <v>6.2099999999999991</v>
      </c>
      <c r="H164" s="34">
        <f>4.5*Wages!E164</f>
        <v>4.1400000000000006</v>
      </c>
    </row>
    <row r="165" spans="1:8" ht="15">
      <c r="A165" s="74">
        <v>1469</v>
      </c>
      <c r="B165" s="22"/>
      <c r="C165" s="34">
        <v>1.38</v>
      </c>
      <c r="D165" s="34">
        <v>1.38</v>
      </c>
      <c r="E165" s="22"/>
      <c r="F165" s="22"/>
      <c r="G165" s="34">
        <f>4.5*Wages!D165</f>
        <v>6.2099999999999991</v>
      </c>
      <c r="H165" s="22"/>
    </row>
    <row r="166" spans="1:8" ht="15">
      <c r="A166" s="74">
        <v>1470</v>
      </c>
      <c r="B166" s="22"/>
      <c r="C166" s="22"/>
      <c r="D166" s="34">
        <v>1.38</v>
      </c>
      <c r="E166" s="34">
        <v>0.92</v>
      </c>
      <c r="F166" s="34"/>
      <c r="G166" s="34">
        <f>4.5*Wages!D166</f>
        <v>6.2099999999999991</v>
      </c>
      <c r="H166" s="34">
        <f>4.5*Wages!E166</f>
        <v>4.1400000000000006</v>
      </c>
    </row>
    <row r="167" spans="1:8" ht="15">
      <c r="A167" s="74">
        <v>1471</v>
      </c>
      <c r="B167" s="22"/>
      <c r="C167" s="22"/>
      <c r="D167" s="22"/>
      <c r="E167" s="22"/>
      <c r="F167" s="22"/>
      <c r="G167" s="22"/>
      <c r="H167" s="22"/>
    </row>
    <row r="168" spans="1:8" ht="15">
      <c r="A168" s="74">
        <v>1472</v>
      </c>
      <c r="B168" s="22"/>
      <c r="C168" s="34">
        <v>1.38</v>
      </c>
      <c r="D168" s="34">
        <v>1.38</v>
      </c>
      <c r="E168" s="34">
        <v>0.92</v>
      </c>
      <c r="F168" s="34"/>
      <c r="G168" s="34">
        <f>4.5*Wages!D168</f>
        <v>6.2099999999999991</v>
      </c>
      <c r="H168" s="34">
        <f>4.5*Wages!E168</f>
        <v>4.1400000000000006</v>
      </c>
    </row>
    <row r="169" spans="1:8" ht="15">
      <c r="A169" s="74">
        <v>1473</v>
      </c>
      <c r="B169" s="22"/>
      <c r="C169" s="22"/>
      <c r="D169" s="22"/>
      <c r="E169" s="22"/>
      <c r="F169" s="22"/>
      <c r="G169" s="22"/>
      <c r="H169" s="22"/>
    </row>
    <row r="170" spans="1:8" ht="15">
      <c r="A170" s="74">
        <v>1474</v>
      </c>
      <c r="B170" s="22"/>
      <c r="C170" s="34">
        <v>1.38</v>
      </c>
      <c r="D170" s="34">
        <v>1.38</v>
      </c>
      <c r="E170" s="34">
        <v>0.92</v>
      </c>
      <c r="F170" s="34"/>
      <c r="G170" s="34">
        <f>4.5*Wages!D170</f>
        <v>6.2099999999999991</v>
      </c>
      <c r="H170" s="34">
        <f>4.5*Wages!E170</f>
        <v>4.1400000000000006</v>
      </c>
    </row>
    <row r="171" spans="1:8" ht="15">
      <c r="A171" s="74">
        <v>1475</v>
      </c>
      <c r="B171" s="22"/>
      <c r="C171" s="22"/>
      <c r="D171" s="22"/>
      <c r="E171" s="22"/>
      <c r="F171" s="22"/>
      <c r="G171" s="22"/>
      <c r="H171" s="22"/>
    </row>
    <row r="172" spans="1:8" ht="15">
      <c r="A172" s="74">
        <v>1476</v>
      </c>
      <c r="B172" s="22"/>
      <c r="C172" s="22"/>
      <c r="D172" s="22"/>
      <c r="E172" s="22"/>
      <c r="F172" s="22"/>
      <c r="G172" s="22"/>
      <c r="H172" s="22"/>
    </row>
    <row r="173" spans="1:8" ht="15">
      <c r="A173" s="74">
        <v>1477</v>
      </c>
      <c r="B173" s="22"/>
      <c r="C173" s="22"/>
      <c r="D173" s="34">
        <v>1.1499999999999999</v>
      </c>
      <c r="E173" s="34">
        <v>0.92</v>
      </c>
      <c r="F173" s="34"/>
      <c r="G173" s="34">
        <f>4.5*Wages!D173</f>
        <v>5.1749999999999998</v>
      </c>
      <c r="H173" s="34">
        <f>4.5*Wages!E173</f>
        <v>4.1400000000000006</v>
      </c>
    </row>
    <row r="174" spans="1:8" ht="15">
      <c r="A174" s="74">
        <v>1478</v>
      </c>
      <c r="B174" s="22"/>
      <c r="C174" s="22"/>
      <c r="D174" s="34">
        <v>1.1499999999999999</v>
      </c>
      <c r="E174" s="22"/>
      <c r="F174" s="22"/>
      <c r="G174" s="34">
        <f>4.5*Wages!D174</f>
        <v>5.1749999999999998</v>
      </c>
      <c r="H174" s="22"/>
    </row>
    <row r="175" spans="1:8" ht="15">
      <c r="A175" s="74">
        <v>1479</v>
      </c>
      <c r="B175" s="22"/>
      <c r="C175" s="34">
        <v>1.1000000000000001</v>
      </c>
      <c r="D175" s="34">
        <v>1.1000000000000001</v>
      </c>
      <c r="E175" s="34">
        <v>0.88</v>
      </c>
      <c r="F175" s="34"/>
      <c r="G175" s="34">
        <f>4.5*Wages!D175</f>
        <v>4.95</v>
      </c>
      <c r="H175" s="34">
        <f>4.5*Wages!E175</f>
        <v>3.96</v>
      </c>
    </row>
    <row r="176" spans="1:8" ht="15">
      <c r="A176" s="74">
        <v>1480</v>
      </c>
      <c r="B176" s="22"/>
      <c r="C176" s="22"/>
      <c r="D176" s="34">
        <v>1.1000000000000001</v>
      </c>
      <c r="E176" s="34">
        <v>0.88</v>
      </c>
      <c r="F176" s="34"/>
      <c r="G176" s="34">
        <f>4.5*Wages!D176</f>
        <v>4.95</v>
      </c>
      <c r="H176" s="34">
        <f>4.5*Wages!E176</f>
        <v>3.96</v>
      </c>
    </row>
    <row r="177" spans="1:8" ht="15">
      <c r="A177" s="74">
        <v>1481</v>
      </c>
      <c r="B177" s="22"/>
      <c r="C177" s="22"/>
      <c r="D177" s="34">
        <v>1.1000000000000001</v>
      </c>
      <c r="E177" s="34">
        <v>0.88</v>
      </c>
      <c r="F177" s="34"/>
      <c r="G177" s="34">
        <f>4.5*Wages!D177</f>
        <v>4.95</v>
      </c>
      <c r="H177" s="34">
        <f>4.5*Wages!E177</f>
        <v>3.96</v>
      </c>
    </row>
    <row r="178" spans="1:8" ht="15">
      <c r="A178" s="74">
        <v>1482</v>
      </c>
      <c r="B178" s="22"/>
      <c r="C178" s="22"/>
      <c r="D178" s="34">
        <v>1.1000000000000001</v>
      </c>
      <c r="E178" s="34">
        <v>0.88</v>
      </c>
      <c r="F178" s="34"/>
      <c r="G178" s="34">
        <f>4.5*Wages!D178</f>
        <v>4.95</v>
      </c>
      <c r="H178" s="34">
        <f>4.5*Wages!E178</f>
        <v>3.96</v>
      </c>
    </row>
    <row r="179" spans="1:8" ht="15">
      <c r="A179" s="74">
        <v>1483</v>
      </c>
      <c r="B179" s="22"/>
      <c r="C179" s="34">
        <v>1.1000000000000001</v>
      </c>
      <c r="D179" s="22"/>
      <c r="E179" s="22"/>
      <c r="F179" s="22"/>
      <c r="G179" s="22"/>
      <c r="H179" s="22"/>
    </row>
    <row r="180" spans="1:8" ht="15">
      <c r="A180" s="74">
        <v>1484</v>
      </c>
      <c r="B180" s="22"/>
      <c r="C180" s="22"/>
      <c r="D180" s="34">
        <v>1.1000000000000001</v>
      </c>
      <c r="E180" s="34">
        <v>0.88</v>
      </c>
      <c r="F180" s="34"/>
      <c r="G180" s="34">
        <f>4.5*Wages!D180</f>
        <v>4.95</v>
      </c>
      <c r="H180" s="34">
        <f>4.5*Wages!E180</f>
        <v>3.96</v>
      </c>
    </row>
    <row r="181" spans="1:8" ht="15">
      <c r="A181" s="74">
        <v>1485</v>
      </c>
      <c r="B181" s="22"/>
      <c r="C181" s="34">
        <v>1.1000000000000001</v>
      </c>
      <c r="D181" s="22"/>
      <c r="E181" s="22"/>
      <c r="F181" s="22"/>
      <c r="G181" s="22"/>
      <c r="H181" s="22"/>
    </row>
    <row r="182" spans="1:8" ht="15">
      <c r="A182" s="74">
        <v>1486</v>
      </c>
      <c r="B182" s="22"/>
      <c r="C182" s="34">
        <v>1.1000000000000001</v>
      </c>
      <c r="D182" s="34">
        <v>1.1000000000000001</v>
      </c>
      <c r="E182" s="34">
        <v>0.88</v>
      </c>
      <c r="F182" s="34"/>
      <c r="G182" s="34">
        <f>4.5*Wages!D182</f>
        <v>4.95</v>
      </c>
      <c r="H182" s="34">
        <f>4.5*Wages!E182</f>
        <v>3.96</v>
      </c>
    </row>
    <row r="183" spans="1:8" ht="15">
      <c r="A183" s="74">
        <v>1487</v>
      </c>
      <c r="B183" s="22"/>
      <c r="C183" s="22"/>
      <c r="D183" s="34">
        <v>1.32</v>
      </c>
      <c r="E183" s="34">
        <v>0.88</v>
      </c>
      <c r="F183" s="34"/>
      <c r="G183" s="34">
        <f>4.5*Wages!D183</f>
        <v>5.94</v>
      </c>
      <c r="H183" s="34">
        <f>4.5*Wages!E183</f>
        <v>3.96</v>
      </c>
    </row>
    <row r="184" spans="1:8" ht="15">
      <c r="A184" s="74">
        <v>1488</v>
      </c>
      <c r="B184" s="22"/>
      <c r="C184" s="34">
        <v>1.32</v>
      </c>
      <c r="D184" s="34">
        <v>1.32</v>
      </c>
      <c r="E184" s="34">
        <v>0.88</v>
      </c>
      <c r="F184" s="34"/>
      <c r="G184" s="34">
        <f>4.5*Wages!D184</f>
        <v>5.94</v>
      </c>
      <c r="H184" s="34">
        <f>4.5*Wages!E184</f>
        <v>3.96</v>
      </c>
    </row>
    <row r="185" spans="1:8" ht="15">
      <c r="A185" s="74">
        <v>1489</v>
      </c>
      <c r="B185" s="22"/>
      <c r="C185" s="22"/>
      <c r="D185" s="34">
        <v>1.32</v>
      </c>
      <c r="E185" s="34">
        <v>0.88</v>
      </c>
      <c r="F185" s="34"/>
      <c r="G185" s="34">
        <f>4.5*Wages!D185</f>
        <v>5.94</v>
      </c>
      <c r="H185" s="34">
        <f>4.5*Wages!E185</f>
        <v>3.96</v>
      </c>
    </row>
    <row r="186" spans="1:8" ht="15">
      <c r="A186" s="74">
        <v>1490</v>
      </c>
      <c r="B186" s="22"/>
      <c r="C186" s="22"/>
      <c r="D186" s="34">
        <v>1.28</v>
      </c>
      <c r="E186" s="34">
        <v>0.85</v>
      </c>
      <c r="F186" s="34"/>
      <c r="G186" s="34">
        <f>4.5*Wages!D186</f>
        <v>5.76</v>
      </c>
      <c r="H186" s="34">
        <f>4.5*Wages!E186</f>
        <v>3.8249999999999997</v>
      </c>
    </row>
    <row r="187" spans="1:8" ht="15">
      <c r="A187" s="74">
        <v>1491</v>
      </c>
      <c r="B187" s="22"/>
      <c r="C187" s="22"/>
      <c r="D187" s="22"/>
      <c r="E187" s="22"/>
      <c r="F187" s="22"/>
      <c r="G187" s="22"/>
      <c r="H187" s="22"/>
    </row>
    <row r="188" spans="1:8" ht="15">
      <c r="A188" s="74">
        <v>1492</v>
      </c>
      <c r="B188" s="22"/>
      <c r="C188" s="34">
        <v>1.28</v>
      </c>
      <c r="D188" s="22"/>
      <c r="E188" s="22"/>
      <c r="F188" s="22"/>
      <c r="G188" s="22"/>
      <c r="H188" s="22"/>
    </row>
    <row r="189" spans="1:8" ht="15">
      <c r="A189" s="74">
        <v>1493</v>
      </c>
      <c r="B189" s="22"/>
      <c r="C189" s="22"/>
      <c r="D189" s="22"/>
      <c r="E189" s="22"/>
      <c r="F189" s="22"/>
      <c r="G189" s="22"/>
      <c r="H189" s="22"/>
    </row>
    <row r="190" spans="1:8" ht="15">
      <c r="A190" s="74">
        <v>1494</v>
      </c>
      <c r="B190" s="22"/>
      <c r="C190" s="34">
        <v>1.39</v>
      </c>
      <c r="D190" s="22"/>
      <c r="E190" s="22"/>
      <c r="F190" s="22"/>
      <c r="G190" s="22"/>
      <c r="H190" s="22"/>
    </row>
    <row r="191" spans="1:8" ht="15">
      <c r="A191" s="74">
        <v>1495</v>
      </c>
      <c r="B191" s="22"/>
      <c r="C191" s="34">
        <v>1.28</v>
      </c>
      <c r="D191" s="34">
        <v>1.28</v>
      </c>
      <c r="E191" s="34">
        <v>0.85</v>
      </c>
      <c r="F191" s="34"/>
      <c r="G191" s="34">
        <f>4.5*Wages!D191</f>
        <v>5.76</v>
      </c>
      <c r="H191" s="34">
        <f>4.5*Wages!E191</f>
        <v>3.8249999999999997</v>
      </c>
    </row>
    <row r="192" spans="1:8" ht="15">
      <c r="A192" s="74">
        <v>1496</v>
      </c>
      <c r="B192" s="22"/>
      <c r="C192" s="34">
        <v>1.28</v>
      </c>
      <c r="D192" s="34">
        <v>1.59</v>
      </c>
      <c r="E192" s="34">
        <v>0.96</v>
      </c>
      <c r="F192" s="34"/>
      <c r="G192" s="34">
        <f>4.5*Wages!D192</f>
        <v>7.1550000000000002</v>
      </c>
      <c r="H192" s="34">
        <f>4.5*Wages!E192</f>
        <v>4.32</v>
      </c>
    </row>
    <row r="193" spans="1:8" ht="15">
      <c r="A193" s="74">
        <v>1497</v>
      </c>
      <c r="B193" s="22"/>
      <c r="C193" s="34">
        <v>1.24</v>
      </c>
      <c r="D193" s="22"/>
      <c r="E193" s="22"/>
      <c r="F193" s="22"/>
      <c r="G193" s="22"/>
      <c r="H193" s="22"/>
    </row>
    <row r="194" spans="1:8" ht="15">
      <c r="A194" s="74">
        <v>1498</v>
      </c>
      <c r="B194" s="22"/>
      <c r="C194" s="34">
        <v>1.34</v>
      </c>
      <c r="D194" s="22"/>
      <c r="E194" s="22"/>
      <c r="F194" s="22"/>
      <c r="G194" s="22"/>
      <c r="H194" s="22"/>
    </row>
    <row r="195" spans="1:8" ht="15">
      <c r="A195" s="74">
        <v>1499</v>
      </c>
      <c r="B195" s="22"/>
      <c r="C195" s="34">
        <v>1.03</v>
      </c>
      <c r="D195" s="22"/>
      <c r="E195" s="22"/>
      <c r="F195" s="22"/>
      <c r="G195" s="22"/>
      <c r="H195" s="22"/>
    </row>
    <row r="196" spans="1:8" ht="15">
      <c r="A196" s="74">
        <v>1500</v>
      </c>
      <c r="B196" s="34"/>
      <c r="C196" s="34">
        <v>1.03</v>
      </c>
      <c r="D196" s="34">
        <v>1.03</v>
      </c>
      <c r="E196" s="34">
        <v>0.83</v>
      </c>
      <c r="F196" s="34"/>
      <c r="G196" s="34">
        <f>4.5*Wages!D196</f>
        <v>4.6349999999999998</v>
      </c>
      <c r="H196" s="34">
        <f>4.5*Wages!E196</f>
        <v>3.7349999999999999</v>
      </c>
    </row>
    <row r="197" spans="1:8" ht="15">
      <c r="A197" s="74">
        <v>1501</v>
      </c>
      <c r="B197" s="22"/>
      <c r="C197" s="34">
        <v>1.03</v>
      </c>
      <c r="D197" s="34">
        <v>0.83</v>
      </c>
      <c r="E197" s="22"/>
      <c r="F197" s="22"/>
      <c r="G197" s="34">
        <f>4.5*Wages!D197</f>
        <v>3.7349999999999999</v>
      </c>
      <c r="H197" s="22"/>
    </row>
    <row r="198" spans="1:8" ht="15">
      <c r="A198" s="74">
        <v>1502</v>
      </c>
      <c r="B198" s="22"/>
      <c r="C198" s="22"/>
      <c r="D198" s="34">
        <v>1.24</v>
      </c>
      <c r="E198" s="34">
        <v>0.83</v>
      </c>
      <c r="F198" s="34"/>
      <c r="G198" s="34">
        <f>4.5*Wages!D198</f>
        <v>5.58</v>
      </c>
      <c r="H198" s="34">
        <f>4.5*Wages!E198</f>
        <v>3.7349999999999999</v>
      </c>
    </row>
    <row r="199" spans="1:8" ht="15">
      <c r="A199" s="74">
        <v>1503</v>
      </c>
      <c r="B199" s="22"/>
      <c r="C199" s="34">
        <v>1.03</v>
      </c>
      <c r="D199" s="34">
        <v>1.03</v>
      </c>
      <c r="E199" s="34">
        <v>0.83</v>
      </c>
      <c r="F199" s="34"/>
      <c r="G199" s="34">
        <f>4.5*Wages!D199</f>
        <v>4.6349999999999998</v>
      </c>
      <c r="H199" s="34">
        <f>4.5*Wages!E199</f>
        <v>3.7349999999999999</v>
      </c>
    </row>
    <row r="200" spans="1:8" ht="15">
      <c r="A200" s="74">
        <v>1504</v>
      </c>
      <c r="B200" s="22"/>
      <c r="C200" s="34">
        <v>1</v>
      </c>
      <c r="D200" s="34">
        <v>1</v>
      </c>
      <c r="E200" s="34">
        <v>1</v>
      </c>
      <c r="F200" s="34"/>
      <c r="G200" s="34">
        <f>4.5*Wages!D200</f>
        <v>4.5</v>
      </c>
      <c r="H200" s="34">
        <f>4.5*Wages!E200</f>
        <v>4.5</v>
      </c>
    </row>
    <row r="201" spans="1:8" ht="15">
      <c r="A201" s="74">
        <v>1505</v>
      </c>
      <c r="B201" s="22"/>
      <c r="C201" s="22"/>
      <c r="D201" s="34">
        <v>1</v>
      </c>
      <c r="E201" s="34">
        <v>0.8</v>
      </c>
      <c r="F201" s="34"/>
      <c r="G201" s="34">
        <f>4.5*Wages!D201</f>
        <v>4.5</v>
      </c>
      <c r="H201" s="34">
        <f>4.5*Wages!E201</f>
        <v>3.6</v>
      </c>
    </row>
    <row r="202" spans="1:8" ht="15">
      <c r="A202" s="74">
        <v>1506</v>
      </c>
      <c r="B202" s="22"/>
      <c r="C202" s="34">
        <v>1</v>
      </c>
      <c r="D202" s="34">
        <v>1</v>
      </c>
      <c r="E202" s="34">
        <v>0.8</v>
      </c>
      <c r="F202" s="34"/>
      <c r="G202" s="34">
        <f>4.5*Wages!D202</f>
        <v>4.5</v>
      </c>
      <c r="H202" s="34">
        <f>4.5*Wages!E202</f>
        <v>3.6</v>
      </c>
    </row>
    <row r="203" spans="1:8" ht="15">
      <c r="A203" s="74">
        <v>1507</v>
      </c>
      <c r="B203" s="22"/>
      <c r="C203" s="22"/>
      <c r="D203" s="34">
        <v>1.2</v>
      </c>
      <c r="E203" s="34">
        <v>0.8</v>
      </c>
      <c r="F203" s="34"/>
      <c r="G203" s="34">
        <f>4.5*Wages!D203</f>
        <v>5.3999999999999995</v>
      </c>
      <c r="H203" s="34">
        <f>4.5*Wages!E203</f>
        <v>3.6</v>
      </c>
    </row>
    <row r="204" spans="1:8" ht="15">
      <c r="A204" s="74">
        <v>1508</v>
      </c>
      <c r="B204" s="22"/>
      <c r="C204" s="34">
        <v>1</v>
      </c>
      <c r="D204" s="34">
        <v>1</v>
      </c>
      <c r="E204" s="34">
        <v>0.8</v>
      </c>
      <c r="F204" s="34"/>
      <c r="G204" s="34">
        <f>4.5*Wages!D204</f>
        <v>4.5</v>
      </c>
      <c r="H204" s="34">
        <f>4.5*Wages!E204</f>
        <v>3.6</v>
      </c>
    </row>
    <row r="205" spans="1:8" ht="15">
      <c r="A205" s="74">
        <v>1509</v>
      </c>
      <c r="B205" s="22"/>
      <c r="C205" s="34">
        <v>1</v>
      </c>
      <c r="D205" s="34">
        <v>1</v>
      </c>
      <c r="E205" s="34">
        <v>0.8</v>
      </c>
      <c r="F205" s="34"/>
      <c r="G205" s="34">
        <f>4.5*Wages!D205</f>
        <v>4.5</v>
      </c>
      <c r="H205" s="34">
        <f>4.5*Wages!E205</f>
        <v>3.6</v>
      </c>
    </row>
    <row r="206" spans="1:8" ht="15">
      <c r="A206" s="74">
        <v>1510</v>
      </c>
      <c r="B206" s="22"/>
      <c r="C206" s="22"/>
      <c r="D206" s="34">
        <v>1</v>
      </c>
      <c r="E206" s="34">
        <v>1</v>
      </c>
      <c r="F206" s="34"/>
      <c r="G206" s="34">
        <f>4.5*Wages!D206</f>
        <v>4.5</v>
      </c>
      <c r="H206" s="34">
        <f>4.5*Wages!E206</f>
        <v>4.5</v>
      </c>
    </row>
    <row r="207" spans="1:8" ht="15">
      <c r="A207" s="74">
        <v>1511</v>
      </c>
      <c r="B207" s="22"/>
      <c r="C207" s="22"/>
      <c r="D207" s="34">
        <v>1.23</v>
      </c>
      <c r="E207" s="34">
        <v>0.87</v>
      </c>
      <c r="F207" s="34"/>
      <c r="G207" s="34">
        <f>4.5*Wages!D207</f>
        <v>5.5350000000000001</v>
      </c>
      <c r="H207" s="34">
        <f>4.5*Wages!E207</f>
        <v>3.915</v>
      </c>
    </row>
    <row r="208" spans="1:8" ht="15">
      <c r="A208" s="74">
        <v>1512</v>
      </c>
      <c r="B208" s="22"/>
      <c r="C208" s="34">
        <v>0.97</v>
      </c>
      <c r="D208" s="34">
        <v>0.97</v>
      </c>
      <c r="E208" s="34">
        <v>0.77</v>
      </c>
      <c r="F208" s="34"/>
      <c r="G208" s="34">
        <f>4.5*Wages!D208</f>
        <v>4.3650000000000002</v>
      </c>
      <c r="H208" s="34">
        <f>4.5*Wages!E208</f>
        <v>3.4649999999999999</v>
      </c>
    </row>
    <row r="209" spans="1:8" ht="15">
      <c r="A209" s="74">
        <v>1513</v>
      </c>
      <c r="B209" s="22"/>
      <c r="C209" s="34">
        <v>1.1599999999999999</v>
      </c>
      <c r="D209" s="34">
        <v>1.1599999999999999</v>
      </c>
      <c r="E209" s="34">
        <v>0.77</v>
      </c>
      <c r="F209" s="34"/>
      <c r="G209" s="34">
        <f>4.5*Wages!D209</f>
        <v>5.22</v>
      </c>
      <c r="H209" s="34">
        <f>4.5*Wages!E209</f>
        <v>3.4649999999999999</v>
      </c>
    </row>
    <row r="210" spans="1:8" ht="15">
      <c r="A210" s="74">
        <v>1514</v>
      </c>
      <c r="B210" s="22"/>
      <c r="C210" s="22"/>
      <c r="D210" s="34">
        <v>1.1599999999999999</v>
      </c>
      <c r="E210" s="34">
        <v>0.77</v>
      </c>
      <c r="F210" s="34"/>
      <c r="G210" s="34">
        <f>4.5*Wages!D210</f>
        <v>5.22</v>
      </c>
      <c r="H210" s="34">
        <f>4.5*Wages!E210</f>
        <v>3.4649999999999999</v>
      </c>
    </row>
    <row r="211" spans="1:8" ht="15">
      <c r="A211" s="74">
        <v>1515</v>
      </c>
      <c r="B211" s="22"/>
      <c r="C211" s="34">
        <v>1.47</v>
      </c>
      <c r="D211" s="34">
        <v>1.1599999999999999</v>
      </c>
      <c r="E211" s="34">
        <v>0.77</v>
      </c>
      <c r="F211" s="34"/>
      <c r="G211" s="34">
        <f>4.5*Wages!D211</f>
        <v>5.22</v>
      </c>
      <c r="H211" s="34">
        <f>4.5*Wages!E211</f>
        <v>3.4649999999999999</v>
      </c>
    </row>
    <row r="212" spans="1:8" ht="15">
      <c r="A212" s="74">
        <v>1516</v>
      </c>
      <c r="B212" s="22"/>
      <c r="C212" s="34">
        <v>1.26</v>
      </c>
      <c r="D212" s="22"/>
      <c r="E212" s="22"/>
      <c r="F212" s="22"/>
      <c r="G212" s="22"/>
      <c r="H212" s="22"/>
    </row>
    <row r="213" spans="1:8" ht="15">
      <c r="A213" s="74">
        <v>1517</v>
      </c>
      <c r="B213" s="22"/>
      <c r="C213" s="34">
        <v>0.97</v>
      </c>
      <c r="D213" s="34">
        <v>0.97</v>
      </c>
      <c r="E213" s="34">
        <v>0.77</v>
      </c>
      <c r="F213" s="34"/>
      <c r="G213" s="34">
        <f>4.5*Wages!D213</f>
        <v>4.3650000000000002</v>
      </c>
      <c r="H213" s="34">
        <f>4.5*Wages!E213</f>
        <v>3.4649999999999999</v>
      </c>
    </row>
    <row r="214" spans="1:8" ht="15">
      <c r="A214" s="74">
        <v>1518</v>
      </c>
      <c r="B214" s="22"/>
      <c r="C214" s="34">
        <v>1.1599999999999999</v>
      </c>
      <c r="D214" s="34">
        <v>1.1599999999999999</v>
      </c>
      <c r="E214" s="34">
        <v>0.77</v>
      </c>
      <c r="F214" s="34"/>
      <c r="G214" s="34">
        <f>4.5*Wages!D214</f>
        <v>5.22</v>
      </c>
      <c r="H214" s="34">
        <f>4.5*Wages!E214</f>
        <v>3.4649999999999999</v>
      </c>
    </row>
    <row r="215" spans="1:8" ht="15">
      <c r="A215" s="74">
        <v>1519</v>
      </c>
      <c r="B215" s="22"/>
      <c r="C215" s="34">
        <v>0.97</v>
      </c>
      <c r="D215" s="34">
        <v>0.97</v>
      </c>
      <c r="E215" s="34">
        <v>0.87</v>
      </c>
      <c r="F215" s="34"/>
      <c r="G215" s="34">
        <f>4.5*Wages!D215</f>
        <v>4.3650000000000002</v>
      </c>
      <c r="H215" s="34">
        <f>4.5*Wages!E215</f>
        <v>3.915</v>
      </c>
    </row>
    <row r="216" spans="1:8" ht="15">
      <c r="A216" s="74">
        <v>1520</v>
      </c>
      <c r="B216" s="22"/>
      <c r="C216" s="22"/>
      <c r="D216" s="22"/>
      <c r="E216" s="22"/>
      <c r="F216" s="22"/>
      <c r="G216" s="22"/>
      <c r="H216" s="22"/>
    </row>
    <row r="217" spans="1:8" ht="15">
      <c r="A217" s="74">
        <v>1521</v>
      </c>
      <c r="B217" s="22"/>
      <c r="C217" s="34">
        <v>0.97</v>
      </c>
      <c r="D217" s="34">
        <v>0.97</v>
      </c>
      <c r="E217" s="34">
        <v>0.77</v>
      </c>
      <c r="F217" s="34"/>
      <c r="G217" s="34">
        <f>4.5*Wages!D217</f>
        <v>4.3650000000000002</v>
      </c>
      <c r="H217" s="34">
        <f>4.5*Wages!E217</f>
        <v>3.4649999999999999</v>
      </c>
    </row>
    <row r="218" spans="1:8" ht="15">
      <c r="A218" s="74">
        <v>1522</v>
      </c>
      <c r="B218" s="22"/>
      <c r="C218" s="22"/>
      <c r="D218" s="34">
        <v>0.97</v>
      </c>
      <c r="E218" s="22"/>
      <c r="F218" s="22"/>
      <c r="G218" s="34">
        <f>4.5*Wages!D218</f>
        <v>4.3650000000000002</v>
      </c>
      <c r="H218" s="22"/>
    </row>
    <row r="219" spans="1:8" ht="15">
      <c r="A219" s="74">
        <v>1523</v>
      </c>
      <c r="B219" s="22"/>
      <c r="C219" s="34">
        <v>1.1599999999999999</v>
      </c>
      <c r="D219" s="34">
        <v>1.1599999999999999</v>
      </c>
      <c r="E219" s="34">
        <v>0.77</v>
      </c>
      <c r="F219" s="34"/>
      <c r="G219" s="34">
        <f>4.5*Wages!D219</f>
        <v>5.22</v>
      </c>
      <c r="H219" s="34">
        <f>4.5*Wages!E219</f>
        <v>3.4649999999999999</v>
      </c>
    </row>
    <row r="220" spans="1:8" ht="15">
      <c r="A220" s="74">
        <v>1524</v>
      </c>
      <c r="B220" s="22"/>
      <c r="C220" s="22"/>
      <c r="D220" s="34">
        <v>0.97</v>
      </c>
      <c r="E220" s="22"/>
      <c r="F220" s="22"/>
      <c r="G220" s="34">
        <f>4.5*Wages!D220</f>
        <v>4.3650000000000002</v>
      </c>
      <c r="H220" s="22"/>
    </row>
    <row r="221" spans="1:8" ht="15">
      <c r="A221" s="74">
        <v>1525</v>
      </c>
      <c r="B221" s="22"/>
      <c r="C221" s="22"/>
      <c r="D221" s="34">
        <v>1.03</v>
      </c>
      <c r="E221" s="34">
        <v>0.75</v>
      </c>
      <c r="F221" s="34"/>
      <c r="G221" s="34">
        <f>4.5*Wages!D221</f>
        <v>4.6349999999999998</v>
      </c>
      <c r="H221" s="34">
        <f>4.5*Wages!E221</f>
        <v>3.375</v>
      </c>
    </row>
    <row r="222" spans="1:8" ht="15">
      <c r="A222" s="74">
        <v>1526</v>
      </c>
      <c r="B222" s="22"/>
      <c r="C222" s="22"/>
      <c r="D222" s="22"/>
      <c r="E222" s="22"/>
      <c r="F222" s="22"/>
      <c r="G222" s="22"/>
      <c r="H222" s="22"/>
    </row>
    <row r="223" spans="1:8" ht="15">
      <c r="A223" s="74">
        <v>1527</v>
      </c>
      <c r="B223" s="22"/>
      <c r="C223" s="22"/>
      <c r="D223" s="22"/>
      <c r="E223" s="22"/>
      <c r="F223" s="22"/>
      <c r="G223" s="22"/>
      <c r="H223" s="22"/>
    </row>
    <row r="224" spans="1:8" ht="15">
      <c r="A224" s="74">
        <v>1528</v>
      </c>
      <c r="B224" s="22"/>
      <c r="C224" s="34">
        <v>1.1200000000000001</v>
      </c>
      <c r="D224" s="22"/>
      <c r="E224" s="22"/>
      <c r="F224" s="22"/>
      <c r="G224" s="22"/>
      <c r="H224" s="22"/>
    </row>
    <row r="225" spans="1:8" ht="15">
      <c r="A225" s="74">
        <v>1529</v>
      </c>
      <c r="B225" s="22"/>
      <c r="C225" s="34">
        <v>1.1200000000000001</v>
      </c>
      <c r="D225" s="22"/>
      <c r="E225" s="22"/>
      <c r="F225" s="22"/>
      <c r="G225" s="22"/>
      <c r="H225" s="22"/>
    </row>
    <row r="226" spans="1:8" ht="15">
      <c r="A226" s="74">
        <v>1530</v>
      </c>
      <c r="B226" s="22"/>
      <c r="C226" s="22"/>
      <c r="D226" s="34">
        <v>1.1200000000000001</v>
      </c>
      <c r="E226" s="34">
        <v>0.84</v>
      </c>
      <c r="F226" s="34"/>
      <c r="G226" s="34">
        <f>4.5*Wages!D226</f>
        <v>5.0400000000000009</v>
      </c>
      <c r="H226" s="34">
        <f>4.5*Wages!E226</f>
        <v>3.78</v>
      </c>
    </row>
    <row r="227" spans="1:8" ht="15">
      <c r="A227" s="74">
        <v>1531</v>
      </c>
      <c r="B227" s="22"/>
      <c r="C227" s="22"/>
      <c r="D227" s="22"/>
      <c r="E227" s="22"/>
      <c r="F227" s="22"/>
      <c r="G227" s="22"/>
      <c r="H227" s="22"/>
    </row>
    <row r="228" spans="1:8" ht="15">
      <c r="A228" s="74">
        <v>1532</v>
      </c>
      <c r="B228" s="22"/>
      <c r="C228" s="22"/>
      <c r="D228" s="34">
        <v>1.28</v>
      </c>
      <c r="E228" s="34">
        <v>1.1000000000000001</v>
      </c>
      <c r="F228" s="34"/>
      <c r="G228" s="34">
        <f>4.5*Wages!D228</f>
        <v>5.76</v>
      </c>
      <c r="H228" s="34">
        <f>4.5*Wages!E228</f>
        <v>4.95</v>
      </c>
    </row>
    <row r="229" spans="1:8" ht="15">
      <c r="A229" s="74">
        <v>1533</v>
      </c>
      <c r="B229" s="22"/>
      <c r="C229" s="34">
        <v>1.1000000000000001</v>
      </c>
      <c r="D229" s="34">
        <v>1.1000000000000001</v>
      </c>
      <c r="E229" s="34">
        <v>0.74</v>
      </c>
      <c r="F229" s="34"/>
      <c r="G229" s="34">
        <f>4.5*Wages!D229</f>
        <v>4.95</v>
      </c>
      <c r="H229" s="34">
        <f>4.5*Wages!E229</f>
        <v>3.33</v>
      </c>
    </row>
    <row r="230" spans="1:8" ht="15">
      <c r="A230" s="74">
        <v>1534</v>
      </c>
      <c r="B230" s="22"/>
      <c r="C230" s="22"/>
      <c r="D230" s="34">
        <v>1.1000000000000001</v>
      </c>
      <c r="E230" s="34">
        <v>0.74</v>
      </c>
      <c r="F230" s="34"/>
      <c r="G230" s="34">
        <f>4.5*Wages!D230</f>
        <v>4.95</v>
      </c>
      <c r="H230" s="34">
        <f>4.5*Wages!E230</f>
        <v>3.33</v>
      </c>
    </row>
    <row r="231" spans="1:8" ht="15">
      <c r="A231" s="74">
        <v>1535</v>
      </c>
      <c r="B231" s="22"/>
      <c r="C231" s="22"/>
      <c r="D231" s="34">
        <v>1.1000000000000001</v>
      </c>
      <c r="E231" s="34">
        <v>0.74</v>
      </c>
      <c r="F231" s="34"/>
      <c r="G231" s="34">
        <f>4.5*Wages!D231</f>
        <v>4.95</v>
      </c>
      <c r="H231" s="34">
        <f>4.5*Wages!E231</f>
        <v>3.33</v>
      </c>
    </row>
    <row r="232" spans="1:8" ht="15">
      <c r="A232" s="74">
        <v>1536</v>
      </c>
      <c r="B232" s="22"/>
      <c r="C232" s="22"/>
      <c r="D232" s="34">
        <v>1.47</v>
      </c>
      <c r="E232" s="34">
        <v>1.28</v>
      </c>
      <c r="F232" s="34"/>
      <c r="G232" s="34">
        <f>4.5*Wages!D232</f>
        <v>6.6150000000000002</v>
      </c>
      <c r="H232" s="34">
        <f>4.5*Wages!E232</f>
        <v>5.76</v>
      </c>
    </row>
    <row r="233" spans="1:8" ht="15">
      <c r="A233" s="74">
        <v>1537</v>
      </c>
      <c r="B233" s="22"/>
      <c r="C233" s="34">
        <v>1.1000000000000001</v>
      </c>
      <c r="D233" s="34">
        <v>1.1000000000000001</v>
      </c>
      <c r="E233" s="34">
        <v>0.74</v>
      </c>
      <c r="F233" s="34"/>
      <c r="G233" s="34">
        <f>4.5*Wages!D233</f>
        <v>4.95</v>
      </c>
      <c r="H233" s="34">
        <f>4.5*Wages!E233</f>
        <v>3.33</v>
      </c>
    </row>
    <row r="234" spans="1:8" ht="15">
      <c r="A234" s="74">
        <v>1538</v>
      </c>
      <c r="B234" s="22"/>
      <c r="C234" s="34">
        <v>1.47</v>
      </c>
      <c r="D234" s="34">
        <v>1.47</v>
      </c>
      <c r="E234" s="34">
        <v>1.19</v>
      </c>
      <c r="F234" s="34"/>
      <c r="G234" s="34">
        <f>4.5*Wages!D234</f>
        <v>6.6150000000000002</v>
      </c>
      <c r="H234" s="34">
        <f>4.5*Wages!E234</f>
        <v>5.3549999999999995</v>
      </c>
    </row>
    <row r="235" spans="1:8" ht="15">
      <c r="A235" s="74">
        <v>1539</v>
      </c>
      <c r="B235" s="22"/>
      <c r="C235" s="22"/>
      <c r="D235" s="22"/>
      <c r="E235" s="22"/>
      <c r="F235" s="22"/>
      <c r="G235" s="22"/>
      <c r="H235" s="22"/>
    </row>
    <row r="236" spans="1:8" ht="15">
      <c r="A236" s="74">
        <v>1540</v>
      </c>
      <c r="B236" s="22"/>
      <c r="C236" s="34">
        <v>1.65</v>
      </c>
      <c r="D236" s="34">
        <v>2</v>
      </c>
      <c r="E236" s="22"/>
      <c r="F236" s="22"/>
      <c r="G236" s="34">
        <f>4.5*Wages!D236</f>
        <v>9</v>
      </c>
      <c r="H236" s="22"/>
    </row>
    <row r="237" spans="1:8" ht="15">
      <c r="A237" s="74">
        <v>1541</v>
      </c>
      <c r="B237" s="22"/>
      <c r="C237" s="22"/>
      <c r="D237" s="34">
        <v>1.1000000000000001</v>
      </c>
      <c r="E237" s="34">
        <v>0.74</v>
      </c>
      <c r="F237" s="34"/>
      <c r="G237" s="34">
        <f>4.5*Wages!D237</f>
        <v>4.95</v>
      </c>
      <c r="H237" s="34">
        <f>4.5*Wages!E237</f>
        <v>3.33</v>
      </c>
    </row>
    <row r="238" spans="1:8" ht="15">
      <c r="A238" s="74">
        <v>1542</v>
      </c>
      <c r="B238" s="22"/>
      <c r="C238" s="22"/>
      <c r="D238" s="22"/>
      <c r="E238" s="22"/>
      <c r="F238" s="22"/>
      <c r="G238" s="22"/>
      <c r="H238" s="22"/>
    </row>
    <row r="239" spans="1:8" ht="15">
      <c r="A239" s="74">
        <v>1543</v>
      </c>
      <c r="B239" s="22"/>
      <c r="C239" s="22"/>
      <c r="D239" s="34">
        <v>1.1000000000000001</v>
      </c>
      <c r="E239" s="34">
        <v>0.74</v>
      </c>
      <c r="F239" s="34"/>
      <c r="G239" s="34">
        <f>4.5*Wages!D239</f>
        <v>4.95</v>
      </c>
      <c r="H239" s="34">
        <f>4.5*Wages!E239</f>
        <v>3.33</v>
      </c>
    </row>
    <row r="240" spans="1:8" ht="15">
      <c r="A240" s="74">
        <v>1544</v>
      </c>
      <c r="B240" s="22"/>
      <c r="C240" s="22"/>
      <c r="D240" s="34">
        <v>1.1000000000000001</v>
      </c>
      <c r="E240" s="34">
        <v>0.74</v>
      </c>
      <c r="F240" s="34"/>
      <c r="G240" s="34">
        <f>4.5*Wages!D240</f>
        <v>4.95</v>
      </c>
      <c r="H240" s="34">
        <f>4.5*Wages!E240</f>
        <v>3.33</v>
      </c>
    </row>
    <row r="241" spans="1:8" ht="15">
      <c r="A241" s="74">
        <v>1545</v>
      </c>
      <c r="B241" s="22"/>
      <c r="C241" s="34">
        <v>1.1000000000000001</v>
      </c>
      <c r="D241" s="34">
        <v>1.21</v>
      </c>
      <c r="E241" s="34">
        <v>0.74</v>
      </c>
      <c r="F241" s="34"/>
      <c r="G241" s="34">
        <f>4.5*Wages!D241</f>
        <v>5.4450000000000003</v>
      </c>
      <c r="H241" s="34">
        <f>4.5*Wages!E241</f>
        <v>3.33</v>
      </c>
    </row>
    <row r="242" spans="1:8" ht="15">
      <c r="A242" s="74">
        <v>1546</v>
      </c>
      <c r="B242" s="22"/>
      <c r="C242" s="22"/>
      <c r="D242" s="34">
        <v>1.08</v>
      </c>
      <c r="E242" s="34">
        <v>0.72</v>
      </c>
      <c r="F242" s="34"/>
      <c r="G242" s="34">
        <f>4.5*Wages!D242</f>
        <v>4.8600000000000003</v>
      </c>
      <c r="H242" s="34">
        <f>4.5*Wages!E242</f>
        <v>3.2399999999999998</v>
      </c>
    </row>
    <row r="243" spans="1:8" ht="15">
      <c r="A243" s="74">
        <v>1547</v>
      </c>
      <c r="B243" s="22"/>
      <c r="C243" s="22"/>
      <c r="D243" s="34">
        <v>1.08</v>
      </c>
      <c r="E243" s="34">
        <v>0.72</v>
      </c>
      <c r="F243" s="34"/>
      <c r="G243" s="34">
        <f>4.5*Wages!D243</f>
        <v>4.8600000000000003</v>
      </c>
      <c r="H243" s="34">
        <f>4.5*Wages!E243</f>
        <v>3.2399999999999998</v>
      </c>
    </row>
    <row r="244" spans="1:8" ht="15">
      <c r="A244" s="74">
        <v>1548</v>
      </c>
      <c r="B244" s="22"/>
      <c r="C244" s="22"/>
      <c r="D244" s="34">
        <v>1.35</v>
      </c>
      <c r="E244" s="34">
        <v>1.08</v>
      </c>
      <c r="F244" s="34"/>
      <c r="G244" s="34">
        <f>4.5*Wages!D244</f>
        <v>6.0750000000000002</v>
      </c>
      <c r="H244" s="34">
        <f>4.5*Wages!E244</f>
        <v>4.8600000000000003</v>
      </c>
    </row>
    <row r="245" spans="1:8" ht="15">
      <c r="A245" s="74">
        <v>1549</v>
      </c>
      <c r="B245" s="22"/>
      <c r="C245" s="22"/>
      <c r="D245" s="34">
        <v>1.08</v>
      </c>
      <c r="E245" s="34">
        <v>0.72</v>
      </c>
      <c r="F245" s="34"/>
      <c r="G245" s="34">
        <f>4.5*Wages!D245</f>
        <v>4.8600000000000003</v>
      </c>
      <c r="H245" s="34">
        <f>4.5*Wages!E245</f>
        <v>3.2399999999999998</v>
      </c>
    </row>
    <row r="246" spans="1:8" ht="15">
      <c r="A246" s="74">
        <v>1550</v>
      </c>
      <c r="B246" s="34"/>
      <c r="C246" s="22"/>
      <c r="D246" s="22"/>
      <c r="E246" s="22"/>
      <c r="F246" s="22"/>
      <c r="G246" s="22"/>
      <c r="H246" s="22"/>
    </row>
    <row r="247" spans="1:8" ht="15">
      <c r="A247" s="74">
        <v>1551</v>
      </c>
      <c r="B247" s="22"/>
      <c r="C247" s="34">
        <v>1.71</v>
      </c>
      <c r="D247" s="34">
        <v>1.71</v>
      </c>
      <c r="E247" s="22"/>
      <c r="F247" s="22"/>
      <c r="G247" s="34">
        <f>4.5*Wages!D247</f>
        <v>7.6950000000000003</v>
      </c>
      <c r="H247" s="22"/>
    </row>
    <row r="248" spans="1:8" ht="15">
      <c r="A248" s="74">
        <v>1552</v>
      </c>
      <c r="B248" s="22"/>
      <c r="C248" s="34">
        <v>1.08</v>
      </c>
      <c r="D248" s="22"/>
      <c r="E248" s="22"/>
      <c r="F248" s="22"/>
      <c r="G248" s="22"/>
      <c r="H248" s="22"/>
    </row>
    <row r="249" spans="1:8" ht="15">
      <c r="A249" s="74">
        <v>1553</v>
      </c>
      <c r="B249" s="22"/>
      <c r="C249" s="22"/>
      <c r="D249" s="22"/>
      <c r="E249" s="22"/>
      <c r="F249" s="22"/>
      <c r="G249" s="22"/>
      <c r="H249" s="22"/>
    </row>
    <row r="250" spans="1:8" ht="15">
      <c r="A250" s="74">
        <v>1554</v>
      </c>
      <c r="B250" s="22"/>
      <c r="C250" s="22"/>
      <c r="D250" s="22"/>
      <c r="E250" s="22"/>
      <c r="F250" s="22"/>
      <c r="G250" s="22"/>
      <c r="H250" s="22"/>
    </row>
    <row r="251" spans="1:8" ht="15">
      <c r="A251" s="74">
        <v>1555</v>
      </c>
      <c r="B251" s="22"/>
      <c r="C251" s="34">
        <v>1</v>
      </c>
      <c r="D251" s="34">
        <v>1</v>
      </c>
      <c r="E251" s="34">
        <v>0.67</v>
      </c>
      <c r="F251" s="34"/>
      <c r="G251" s="34">
        <f>4.5*Wages!D251</f>
        <v>4.5</v>
      </c>
      <c r="H251" s="34">
        <f>4.5*Wages!E251</f>
        <v>3.0150000000000001</v>
      </c>
    </row>
    <row r="252" spans="1:8" ht="15">
      <c r="A252" s="74">
        <v>1556</v>
      </c>
      <c r="B252" s="22"/>
      <c r="C252" s="34">
        <v>1.25</v>
      </c>
      <c r="D252" s="34">
        <v>1.17</v>
      </c>
      <c r="E252" s="34">
        <v>0.75</v>
      </c>
      <c r="F252" s="34"/>
      <c r="G252" s="34">
        <f>4.5*Wages!D252</f>
        <v>5.2649999999999997</v>
      </c>
      <c r="H252" s="34">
        <f>4.5*Wages!E252</f>
        <v>3.375</v>
      </c>
    </row>
    <row r="253" spans="1:8" ht="15">
      <c r="A253" s="74">
        <v>1557</v>
      </c>
      <c r="B253" s="22"/>
      <c r="C253" s="22"/>
      <c r="D253" s="34">
        <v>1.21</v>
      </c>
      <c r="E253" s="34">
        <v>0.83</v>
      </c>
      <c r="F253" s="34"/>
      <c r="G253" s="34">
        <f>4.5*Wages!D253</f>
        <v>5.4450000000000003</v>
      </c>
      <c r="H253" s="34">
        <f>4.5*Wages!E253</f>
        <v>3.7349999999999999</v>
      </c>
    </row>
    <row r="254" spans="1:8" ht="15">
      <c r="A254" s="74">
        <v>1558</v>
      </c>
      <c r="B254" s="22"/>
      <c r="C254" s="34">
        <v>1.17</v>
      </c>
      <c r="D254" s="34">
        <v>1.17</v>
      </c>
      <c r="E254" s="34">
        <v>0.83</v>
      </c>
      <c r="F254" s="34"/>
      <c r="G254" s="34">
        <f>4.5*Wages!D254</f>
        <v>5.2649999999999997</v>
      </c>
      <c r="H254" s="34">
        <f>4.5*Wages!E254</f>
        <v>3.7349999999999999</v>
      </c>
    </row>
    <row r="255" spans="1:8" ht="15">
      <c r="A255" s="74">
        <v>1559</v>
      </c>
      <c r="B255" s="22"/>
      <c r="C255" s="34">
        <v>1.19</v>
      </c>
      <c r="D255" s="22"/>
      <c r="E255" s="22"/>
      <c r="F255" s="22"/>
      <c r="G255" s="22"/>
      <c r="H255" s="22"/>
    </row>
    <row r="256" spans="1:8" ht="15">
      <c r="A256" s="74">
        <v>1560</v>
      </c>
      <c r="B256" s="22"/>
      <c r="C256" s="34">
        <v>1.19</v>
      </c>
      <c r="D256" s="34">
        <v>1.19</v>
      </c>
      <c r="E256" s="34">
        <v>0.77</v>
      </c>
      <c r="F256" s="34"/>
      <c r="G256" s="34">
        <f>4.5*Wages!D256</f>
        <v>5.3549999999999995</v>
      </c>
      <c r="H256" s="34">
        <f>4.5*Wages!E256</f>
        <v>3.4649999999999999</v>
      </c>
    </row>
    <row r="257" spans="1:8" ht="15">
      <c r="A257" s="74">
        <v>1561</v>
      </c>
      <c r="B257" s="22"/>
      <c r="C257" s="34">
        <v>1.19</v>
      </c>
      <c r="D257" s="34">
        <v>1.19</v>
      </c>
      <c r="E257" s="34">
        <v>0.77</v>
      </c>
      <c r="F257" s="34"/>
      <c r="G257" s="34">
        <f>4.5*Wages!D257</f>
        <v>5.3549999999999995</v>
      </c>
      <c r="H257" s="34">
        <f>4.5*Wages!E257</f>
        <v>3.4649999999999999</v>
      </c>
    </row>
    <row r="258" spans="1:8" ht="15">
      <c r="A258" s="74">
        <v>1562</v>
      </c>
      <c r="B258" s="22"/>
      <c r="C258" s="34">
        <v>1.36</v>
      </c>
      <c r="D258" s="22"/>
      <c r="E258" s="22"/>
      <c r="F258" s="22"/>
      <c r="G258" s="22"/>
      <c r="H258" s="22"/>
    </row>
    <row r="259" spans="1:8" ht="15">
      <c r="A259" s="74">
        <v>1563</v>
      </c>
      <c r="B259" s="22"/>
      <c r="C259" s="34">
        <v>1.28</v>
      </c>
      <c r="D259" s="22"/>
      <c r="E259" s="22"/>
      <c r="F259" s="22"/>
      <c r="G259" s="22"/>
      <c r="H259" s="22"/>
    </row>
    <row r="260" spans="1:8" ht="15">
      <c r="A260" s="74">
        <v>1564</v>
      </c>
      <c r="B260" s="22"/>
      <c r="C260" s="34">
        <v>1.19</v>
      </c>
      <c r="D260" s="22"/>
      <c r="E260" s="22"/>
      <c r="F260" s="22"/>
      <c r="G260" s="22"/>
      <c r="H260" s="22"/>
    </row>
    <row r="261" spans="1:8" ht="15">
      <c r="A261" s="74">
        <v>1565</v>
      </c>
      <c r="B261" s="22"/>
      <c r="C261" s="34">
        <v>1.19</v>
      </c>
      <c r="D261" s="34">
        <v>1.19</v>
      </c>
      <c r="E261" s="22"/>
      <c r="F261" s="22"/>
      <c r="G261" s="34">
        <f>4.5*Wages!D261</f>
        <v>5.3549999999999995</v>
      </c>
      <c r="H261" s="22"/>
    </row>
    <row r="262" spans="1:8" ht="15">
      <c r="A262" s="74">
        <v>1566</v>
      </c>
      <c r="B262" s="22"/>
      <c r="C262" s="22"/>
      <c r="D262" s="34">
        <v>1.1000000000000001</v>
      </c>
      <c r="E262" s="22"/>
      <c r="F262" s="22"/>
      <c r="G262" s="34">
        <f>4.5*Wages!D262</f>
        <v>4.95</v>
      </c>
      <c r="H262" s="22"/>
    </row>
    <row r="263" spans="1:8" ht="15">
      <c r="A263" s="74">
        <v>1567</v>
      </c>
      <c r="B263" s="22"/>
      <c r="C263" s="34">
        <v>1.19</v>
      </c>
      <c r="D263" s="34">
        <v>1.19</v>
      </c>
      <c r="E263" s="34">
        <v>0.77</v>
      </c>
      <c r="F263" s="34"/>
      <c r="G263" s="34">
        <f>4.5*Wages!D263</f>
        <v>5.3549999999999995</v>
      </c>
      <c r="H263" s="34">
        <f>4.5*Wages!E263</f>
        <v>3.4649999999999999</v>
      </c>
    </row>
    <row r="264" spans="1:8" ht="15">
      <c r="A264" s="74">
        <v>1568</v>
      </c>
      <c r="B264" s="22"/>
      <c r="C264" s="34">
        <v>1.19</v>
      </c>
      <c r="D264" s="22"/>
      <c r="E264" s="34">
        <v>0.77</v>
      </c>
      <c r="F264" s="34"/>
      <c r="G264" s="22"/>
      <c r="H264" s="34">
        <f>4.5*Wages!E264</f>
        <v>3.4649999999999999</v>
      </c>
    </row>
    <row r="265" spans="1:8" ht="15">
      <c r="A265" s="74">
        <v>1569</v>
      </c>
      <c r="B265" s="22"/>
      <c r="C265" s="22"/>
      <c r="D265" s="22"/>
      <c r="E265" s="22"/>
      <c r="F265" s="22"/>
      <c r="G265" s="22"/>
      <c r="H265" s="22"/>
    </row>
    <row r="266" spans="1:8" ht="15">
      <c r="A266" s="74">
        <v>1570</v>
      </c>
      <c r="B266" s="22"/>
      <c r="C266" s="22"/>
      <c r="D266" s="34">
        <v>1.19</v>
      </c>
      <c r="E266" s="34">
        <v>0.77</v>
      </c>
      <c r="F266" s="34"/>
      <c r="G266" s="34">
        <f>4.5*Wages!D266</f>
        <v>5.3549999999999995</v>
      </c>
      <c r="H266" s="34">
        <f>4.5*Wages!E266</f>
        <v>3.4649999999999999</v>
      </c>
    </row>
    <row r="267" spans="1:8" ht="15">
      <c r="A267" s="74">
        <v>1571</v>
      </c>
      <c r="B267" s="22"/>
      <c r="C267" s="34">
        <v>1.19</v>
      </c>
      <c r="D267" s="34">
        <v>1.19</v>
      </c>
      <c r="E267" s="34">
        <v>0.77</v>
      </c>
      <c r="F267" s="34"/>
      <c r="G267" s="34">
        <f>4.5*Wages!D267</f>
        <v>5.3549999999999995</v>
      </c>
      <c r="H267" s="34">
        <f>4.5*Wages!E267</f>
        <v>3.4649999999999999</v>
      </c>
    </row>
    <row r="268" spans="1:8" ht="15">
      <c r="A268" s="74">
        <v>1572</v>
      </c>
      <c r="B268" s="22"/>
      <c r="C268" s="34">
        <v>1.19</v>
      </c>
      <c r="D268" s="34">
        <v>1.19</v>
      </c>
      <c r="E268" s="34">
        <v>0.77</v>
      </c>
      <c r="F268" s="34"/>
      <c r="G268" s="34">
        <f>4.5*Wages!D268</f>
        <v>5.3549999999999995</v>
      </c>
      <c r="H268" s="34">
        <f>4.5*Wages!E268</f>
        <v>3.4649999999999999</v>
      </c>
    </row>
    <row r="269" spans="1:8" ht="15">
      <c r="A269" s="74">
        <v>1573</v>
      </c>
      <c r="B269" s="22"/>
      <c r="C269" s="22"/>
      <c r="D269" s="34">
        <v>1.19</v>
      </c>
      <c r="E269" s="34">
        <v>0.77</v>
      </c>
      <c r="F269" s="34"/>
      <c r="G269" s="34">
        <f>4.5*Wages!D269</f>
        <v>5.3549999999999995</v>
      </c>
      <c r="H269" s="34">
        <f>4.5*Wages!E269</f>
        <v>3.4649999999999999</v>
      </c>
    </row>
    <row r="270" spans="1:8" ht="15">
      <c r="A270" s="74">
        <v>1574</v>
      </c>
      <c r="B270" s="22"/>
      <c r="C270" s="22"/>
      <c r="D270" s="34">
        <v>1.19</v>
      </c>
      <c r="E270" s="34">
        <v>0.77</v>
      </c>
      <c r="F270" s="34"/>
      <c r="G270" s="34">
        <f>4.5*Wages!D270</f>
        <v>5.3549999999999995</v>
      </c>
      <c r="H270" s="34">
        <f>4.5*Wages!E270</f>
        <v>3.4649999999999999</v>
      </c>
    </row>
    <row r="271" spans="1:8" ht="15">
      <c r="A271" s="74">
        <v>1575</v>
      </c>
      <c r="B271" s="22"/>
      <c r="C271" s="34">
        <v>1.1200000000000001</v>
      </c>
      <c r="D271" s="22"/>
      <c r="E271" s="22"/>
      <c r="F271" s="22"/>
      <c r="G271" s="22"/>
      <c r="H271" s="22"/>
    </row>
    <row r="272" spans="1:8" ht="15">
      <c r="A272" s="74">
        <v>1576</v>
      </c>
      <c r="B272" s="22"/>
      <c r="C272" s="34">
        <v>1.1200000000000001</v>
      </c>
      <c r="D272" s="34">
        <v>1.1200000000000001</v>
      </c>
      <c r="E272" s="22"/>
      <c r="F272" s="22"/>
      <c r="G272" s="34">
        <f>4.5*Wages!D272</f>
        <v>5.0400000000000009</v>
      </c>
      <c r="H272" s="22"/>
    </row>
    <row r="273" spans="1:8" ht="15">
      <c r="A273" s="74">
        <v>1577</v>
      </c>
      <c r="B273" s="22"/>
      <c r="C273" s="34">
        <v>1.1200000000000001</v>
      </c>
      <c r="D273" s="34">
        <v>1.1200000000000001</v>
      </c>
      <c r="E273" s="34">
        <v>0.72</v>
      </c>
      <c r="F273" s="34"/>
      <c r="G273" s="34">
        <f>4.5*Wages!D273</f>
        <v>5.0400000000000009</v>
      </c>
      <c r="H273" s="34">
        <f>4.5*Wages!E273</f>
        <v>3.2399999999999998</v>
      </c>
    </row>
    <row r="274" spans="1:8" ht="15">
      <c r="A274" s="74">
        <v>1578</v>
      </c>
      <c r="B274" s="22"/>
      <c r="C274" s="22"/>
      <c r="D274" s="34">
        <v>1.1200000000000001</v>
      </c>
      <c r="E274" s="22"/>
      <c r="F274" s="22"/>
      <c r="G274" s="34">
        <f>4.5*Wages!D274</f>
        <v>5.0400000000000009</v>
      </c>
      <c r="H274" s="22"/>
    </row>
    <row r="275" spans="1:8" ht="15">
      <c r="A275" s="74">
        <v>1579</v>
      </c>
      <c r="B275" s="22"/>
      <c r="C275" s="34">
        <v>1.1200000000000001</v>
      </c>
      <c r="D275" s="34">
        <v>1.1200000000000001</v>
      </c>
      <c r="E275" s="34">
        <v>0.72</v>
      </c>
      <c r="F275" s="34"/>
      <c r="G275" s="34">
        <f>4.5*Wages!D275</f>
        <v>5.0400000000000009</v>
      </c>
      <c r="H275" s="34">
        <f>4.5*Wages!E275</f>
        <v>3.2399999999999998</v>
      </c>
    </row>
    <row r="276" spans="1:8" ht="15">
      <c r="A276" s="74">
        <v>1580</v>
      </c>
      <c r="B276" s="22"/>
      <c r="C276" s="34">
        <v>1.1200000000000001</v>
      </c>
      <c r="D276" s="34">
        <v>1.1200000000000001</v>
      </c>
      <c r="E276" s="34">
        <v>0.72</v>
      </c>
      <c r="F276" s="34"/>
      <c r="G276" s="34">
        <f>4.5*Wages!D276</f>
        <v>5.0400000000000009</v>
      </c>
      <c r="H276" s="34">
        <f>4.5*Wages!E276</f>
        <v>3.2399999999999998</v>
      </c>
    </row>
    <row r="277" spans="1:8" ht="15">
      <c r="A277" s="74">
        <v>1581</v>
      </c>
      <c r="B277" s="22"/>
      <c r="C277" s="22"/>
      <c r="D277" s="22"/>
      <c r="E277" s="22"/>
      <c r="F277" s="22"/>
      <c r="G277" s="22"/>
      <c r="H277" s="22"/>
    </row>
    <row r="278" spans="1:8" ht="15">
      <c r="A278" s="74">
        <v>1582</v>
      </c>
      <c r="B278" s="22"/>
      <c r="C278" s="34">
        <v>1.1200000000000001</v>
      </c>
      <c r="D278" s="34">
        <v>1.6</v>
      </c>
      <c r="E278" s="34">
        <v>0.96</v>
      </c>
      <c r="F278" s="34"/>
      <c r="G278" s="34">
        <f>4.5*Wages!D278</f>
        <v>7.2</v>
      </c>
      <c r="H278" s="34">
        <f>4.5*Wages!E278</f>
        <v>4.32</v>
      </c>
    </row>
    <row r="279" spans="1:8" ht="15">
      <c r="A279" s="74">
        <v>1583</v>
      </c>
      <c r="B279" s="22"/>
      <c r="C279" s="34">
        <v>1.1200000000000001</v>
      </c>
      <c r="D279" s="34">
        <v>1.28</v>
      </c>
      <c r="E279" s="34">
        <v>0.72</v>
      </c>
      <c r="F279" s="34"/>
      <c r="G279" s="34">
        <f>4.5*Wages!D279</f>
        <v>5.76</v>
      </c>
      <c r="H279" s="34">
        <f>4.5*Wages!E279</f>
        <v>3.2399999999999998</v>
      </c>
    </row>
    <row r="280" spans="1:8" ht="15">
      <c r="A280" s="74">
        <v>1584</v>
      </c>
      <c r="B280" s="22"/>
      <c r="C280" s="22"/>
      <c r="D280" s="34">
        <v>1.1200000000000001</v>
      </c>
      <c r="E280" s="34">
        <v>0.72</v>
      </c>
      <c r="F280" s="34"/>
      <c r="G280" s="34">
        <f>4.5*Wages!D280</f>
        <v>5.0400000000000009</v>
      </c>
      <c r="H280" s="34">
        <f>4.5*Wages!E280</f>
        <v>3.2399999999999998</v>
      </c>
    </row>
    <row r="281" spans="1:8" ht="15">
      <c r="A281" s="74">
        <v>1585</v>
      </c>
      <c r="B281" s="22"/>
      <c r="C281" s="34">
        <v>1.1200000000000001</v>
      </c>
      <c r="D281" s="34">
        <v>1.1200000000000001</v>
      </c>
      <c r="E281" s="34">
        <v>0.72</v>
      </c>
      <c r="F281" s="34"/>
      <c r="G281" s="34">
        <f>4.5*Wages!D281</f>
        <v>5.0400000000000009</v>
      </c>
      <c r="H281" s="34">
        <f>4.5*Wages!E281</f>
        <v>3.2399999999999998</v>
      </c>
    </row>
    <row r="282" spans="1:8" ht="15">
      <c r="A282" s="74">
        <v>1586</v>
      </c>
      <c r="B282" s="22"/>
      <c r="C282" s="34">
        <v>1.2</v>
      </c>
      <c r="D282" s="22"/>
      <c r="E282" s="22"/>
      <c r="F282" s="22"/>
      <c r="G282" s="22"/>
      <c r="H282" s="22"/>
    </row>
    <row r="283" spans="1:8" ht="15">
      <c r="A283" s="74">
        <v>1587</v>
      </c>
      <c r="B283" s="22"/>
      <c r="C283" s="34">
        <v>1.2</v>
      </c>
      <c r="D283" s="22"/>
      <c r="E283" s="22"/>
      <c r="F283" s="22"/>
      <c r="G283" s="22"/>
      <c r="H283" s="22"/>
    </row>
    <row r="284" spans="1:8" ht="15">
      <c r="A284" s="74">
        <v>1588</v>
      </c>
      <c r="B284" s="22"/>
      <c r="C284" s="34">
        <v>1.2</v>
      </c>
      <c r="D284" s="34">
        <v>1.2</v>
      </c>
      <c r="E284" s="34">
        <v>0.75</v>
      </c>
      <c r="F284" s="34"/>
      <c r="G284" s="34">
        <f>4.5*Wages!D284</f>
        <v>5.3999999999999995</v>
      </c>
      <c r="H284" s="34">
        <f>4.5*Wages!E284</f>
        <v>3.375</v>
      </c>
    </row>
    <row r="285" spans="1:8" ht="15">
      <c r="A285" s="74">
        <v>1589</v>
      </c>
      <c r="B285" s="22"/>
      <c r="C285" s="22"/>
      <c r="D285" s="34">
        <v>1.2</v>
      </c>
      <c r="E285" s="34">
        <v>0.75</v>
      </c>
      <c r="F285" s="34"/>
      <c r="G285" s="34">
        <f>4.5*Wages!D285</f>
        <v>5.3999999999999995</v>
      </c>
      <c r="H285" s="34">
        <f>4.5*Wages!E285</f>
        <v>3.375</v>
      </c>
    </row>
    <row r="286" spans="1:8" ht="15">
      <c r="A286" s="74">
        <v>1590</v>
      </c>
      <c r="B286" s="22"/>
      <c r="C286" s="22"/>
      <c r="D286" s="34">
        <v>1.17</v>
      </c>
      <c r="E286" s="34">
        <v>0.74</v>
      </c>
      <c r="F286" s="34"/>
      <c r="G286" s="34">
        <f>4.5*Wages!D286</f>
        <v>5.2649999999999997</v>
      </c>
      <c r="H286" s="34">
        <f>4.5*Wages!E286</f>
        <v>3.33</v>
      </c>
    </row>
    <row r="287" spans="1:8" ht="15">
      <c r="A287" s="74">
        <v>1591</v>
      </c>
      <c r="B287" s="22"/>
      <c r="C287" s="22"/>
      <c r="D287" s="34">
        <v>1.17</v>
      </c>
      <c r="E287" s="34">
        <v>0.74</v>
      </c>
      <c r="F287" s="34"/>
      <c r="G287" s="34">
        <f>4.5*Wages!D287</f>
        <v>5.2649999999999997</v>
      </c>
      <c r="H287" s="34">
        <f>4.5*Wages!E287</f>
        <v>3.33</v>
      </c>
    </row>
    <row r="288" spans="1:8" ht="15">
      <c r="A288" s="74">
        <v>1592</v>
      </c>
      <c r="B288" s="22"/>
      <c r="C288" s="34">
        <v>1.42</v>
      </c>
      <c r="D288" s="34">
        <v>1.17</v>
      </c>
      <c r="E288" s="34">
        <v>0.81</v>
      </c>
      <c r="F288" s="34"/>
      <c r="G288" s="34">
        <f>4.5*Wages!D288</f>
        <v>5.2649999999999997</v>
      </c>
      <c r="H288" s="34">
        <f>4.5*Wages!E288</f>
        <v>3.6450000000000005</v>
      </c>
    </row>
    <row r="289" spans="1:8" ht="15">
      <c r="A289" s="74">
        <v>1593</v>
      </c>
      <c r="B289" s="22"/>
      <c r="C289" s="34">
        <v>1.1499999999999999</v>
      </c>
      <c r="D289" s="34">
        <v>1.1499999999999999</v>
      </c>
      <c r="E289" s="34">
        <v>0.79</v>
      </c>
      <c r="F289" s="34"/>
      <c r="G289" s="34">
        <f>4.5*Wages!D289</f>
        <v>5.1749999999999998</v>
      </c>
      <c r="H289" s="34">
        <f>4.5*Wages!E289</f>
        <v>3.5550000000000002</v>
      </c>
    </row>
    <row r="290" spans="1:8" ht="15">
      <c r="A290" s="74">
        <v>1594</v>
      </c>
      <c r="B290" s="22"/>
      <c r="C290" s="34">
        <v>1.1499999999999999</v>
      </c>
      <c r="D290" s="22"/>
      <c r="E290" s="22"/>
      <c r="F290" s="22"/>
      <c r="G290" s="22"/>
      <c r="H290" s="22"/>
    </row>
    <row r="291" spans="1:8" ht="15">
      <c r="A291" s="74">
        <v>1595</v>
      </c>
      <c r="B291" s="22"/>
      <c r="C291" s="22"/>
      <c r="D291" s="22"/>
      <c r="E291" s="22"/>
      <c r="F291" s="22"/>
      <c r="G291" s="22"/>
      <c r="H291" s="22"/>
    </row>
    <row r="292" spans="1:8" ht="15">
      <c r="A292" s="74">
        <v>1596</v>
      </c>
      <c r="B292" s="22"/>
      <c r="C292" s="22"/>
      <c r="D292" s="34">
        <v>1.29</v>
      </c>
      <c r="E292" s="34">
        <v>0.72</v>
      </c>
      <c r="F292" s="34"/>
      <c r="G292" s="34">
        <f>4.5*Wages!D292</f>
        <v>5.8049999999999997</v>
      </c>
      <c r="H292" s="34">
        <f>4.5*Wages!E292</f>
        <v>3.2399999999999998</v>
      </c>
    </row>
    <row r="293" spans="1:8" ht="15">
      <c r="A293" s="74">
        <v>1597</v>
      </c>
      <c r="B293" s="22"/>
      <c r="C293" s="34">
        <v>1.27</v>
      </c>
      <c r="D293" s="22"/>
      <c r="E293" s="22"/>
      <c r="F293" s="22"/>
      <c r="G293" s="22"/>
      <c r="H293" s="22"/>
    </row>
    <row r="294" spans="1:8" ht="15">
      <c r="A294" s="74">
        <v>1598</v>
      </c>
      <c r="B294" s="22"/>
      <c r="C294" s="22"/>
      <c r="D294" s="22"/>
      <c r="E294" s="22"/>
      <c r="F294" s="22"/>
      <c r="G294" s="22"/>
      <c r="H294" s="22"/>
    </row>
    <row r="295" spans="1:8" ht="15">
      <c r="A295" s="74">
        <v>1599</v>
      </c>
      <c r="B295" s="22"/>
      <c r="C295" s="34">
        <v>1.27</v>
      </c>
      <c r="D295" s="22"/>
      <c r="E295" s="22"/>
      <c r="F295" s="22"/>
      <c r="G295" s="22"/>
      <c r="H295" s="22"/>
    </row>
    <row r="296" spans="1:8" ht="15">
      <c r="A296" s="74">
        <v>1600</v>
      </c>
      <c r="B296" s="34"/>
      <c r="C296" s="22"/>
      <c r="D296" s="22"/>
      <c r="E296" s="22"/>
      <c r="F296" s="22"/>
      <c r="G296" s="22"/>
      <c r="H296" s="22"/>
    </row>
    <row r="297" spans="1:8" ht="15">
      <c r="A297" s="74">
        <v>1601</v>
      </c>
      <c r="B297" s="22"/>
      <c r="C297" s="22"/>
      <c r="D297" s="34">
        <v>1.27</v>
      </c>
      <c r="E297" s="34">
        <v>0.85</v>
      </c>
      <c r="F297" s="34"/>
      <c r="G297" s="34">
        <f>4.5*Wages!D297</f>
        <v>5.7149999999999999</v>
      </c>
      <c r="H297" s="34">
        <f>4.5*Wages!E297</f>
        <v>3.8249999999999997</v>
      </c>
    </row>
    <row r="298" spans="1:8" ht="15">
      <c r="A298" s="74">
        <v>1602</v>
      </c>
      <c r="B298" s="22"/>
      <c r="C298" s="22"/>
      <c r="D298" s="22"/>
      <c r="E298" s="22"/>
      <c r="F298" s="22"/>
      <c r="G298" s="22"/>
      <c r="H298" s="22"/>
    </row>
    <row r="299" spans="1:8" ht="15">
      <c r="A299" s="74">
        <v>1603</v>
      </c>
      <c r="B299" s="22"/>
      <c r="C299" s="22"/>
      <c r="D299" s="34">
        <v>1.38</v>
      </c>
      <c r="E299" s="34">
        <v>1.1000000000000001</v>
      </c>
      <c r="F299" s="34"/>
      <c r="G299" s="34">
        <f>4.5*Wages!D299</f>
        <v>6.2099999999999991</v>
      </c>
      <c r="H299" s="34">
        <f>4.5*Wages!E299</f>
        <v>4.95</v>
      </c>
    </row>
    <row r="300" spans="1:8" ht="15">
      <c r="A300" s="74">
        <v>1604</v>
      </c>
      <c r="B300" s="22"/>
      <c r="C300" s="22"/>
      <c r="D300" s="22"/>
      <c r="E300" s="22"/>
      <c r="F300" s="22"/>
      <c r="G300" s="22"/>
      <c r="H300" s="22"/>
    </row>
    <row r="301" spans="1:8" ht="15">
      <c r="A301" s="74">
        <v>1605</v>
      </c>
      <c r="B301" s="22"/>
      <c r="C301" s="22"/>
      <c r="D301" s="22"/>
      <c r="E301" s="22"/>
      <c r="F301" s="22"/>
      <c r="G301" s="22"/>
      <c r="H301" s="22"/>
    </row>
    <row r="302" spans="1:8" ht="15">
      <c r="A302" s="74">
        <v>1606</v>
      </c>
      <c r="B302" s="22"/>
      <c r="C302" s="22"/>
      <c r="D302" s="22"/>
      <c r="E302" s="22"/>
      <c r="F302" s="22"/>
      <c r="G302" s="22"/>
      <c r="H302" s="22"/>
    </row>
    <row r="303" spans="1:8" ht="15">
      <c r="A303" s="74">
        <v>1607</v>
      </c>
      <c r="B303" s="22"/>
      <c r="C303" s="22"/>
      <c r="D303" s="22"/>
      <c r="E303" s="22"/>
      <c r="F303" s="22"/>
      <c r="G303" s="22"/>
      <c r="H303" s="22"/>
    </row>
    <row r="304" spans="1:8" ht="15">
      <c r="A304" s="74">
        <v>1608</v>
      </c>
      <c r="B304" s="22"/>
      <c r="C304" s="22"/>
      <c r="D304" s="22"/>
      <c r="E304" s="22"/>
      <c r="F304" s="22"/>
      <c r="G304" s="22"/>
      <c r="H304" s="22"/>
    </row>
    <row r="305" spans="1:8" ht="15">
      <c r="A305" s="74">
        <v>1609</v>
      </c>
      <c r="B305" s="22"/>
      <c r="C305" s="22"/>
      <c r="D305" s="34">
        <v>1.06</v>
      </c>
      <c r="E305" s="22"/>
      <c r="F305" s="22"/>
      <c r="G305" s="34">
        <f>4.5*Wages!D305</f>
        <v>4.7700000000000005</v>
      </c>
      <c r="H305" s="22"/>
    </row>
    <row r="306" spans="1:8" ht="15">
      <c r="A306" s="74">
        <v>1610</v>
      </c>
      <c r="B306" s="22"/>
      <c r="C306" s="34">
        <v>1.03</v>
      </c>
      <c r="D306" s="34">
        <v>1.03</v>
      </c>
      <c r="E306" s="22"/>
      <c r="F306" s="22"/>
      <c r="G306" s="34">
        <f>4.5*Wages!D306</f>
        <v>4.6349999999999998</v>
      </c>
      <c r="H306" s="22"/>
    </row>
    <row r="307" spans="1:8" ht="15">
      <c r="A307" s="74">
        <v>1611</v>
      </c>
      <c r="B307" s="22"/>
      <c r="C307" s="22"/>
      <c r="D307" s="22"/>
      <c r="E307" s="22"/>
      <c r="F307" s="22"/>
      <c r="G307" s="22"/>
      <c r="H307" s="22"/>
    </row>
    <row r="308" spans="1:8" ht="15">
      <c r="A308" s="74">
        <v>1612</v>
      </c>
      <c r="B308" s="22"/>
      <c r="C308" s="22"/>
      <c r="D308" s="34">
        <v>1.04</v>
      </c>
      <c r="E308" s="34">
        <v>1.04</v>
      </c>
      <c r="F308" s="34"/>
      <c r="G308" s="34">
        <f>4.5*Wages!D308</f>
        <v>4.68</v>
      </c>
      <c r="H308" s="34">
        <f>4.5*Wages!E308</f>
        <v>4.68</v>
      </c>
    </row>
    <row r="309" spans="1:8" ht="15">
      <c r="A309" s="74">
        <v>1613</v>
      </c>
      <c r="B309" s="22"/>
      <c r="C309" s="22"/>
      <c r="D309" s="22"/>
      <c r="E309" s="22"/>
      <c r="F309" s="22"/>
      <c r="G309" s="22"/>
      <c r="H309" s="22"/>
    </row>
    <row r="310" spans="1:8" ht="15">
      <c r="A310" s="74">
        <v>1614</v>
      </c>
      <c r="B310" s="22"/>
      <c r="C310" s="22"/>
      <c r="D310" s="34">
        <v>1.17</v>
      </c>
      <c r="E310" s="22"/>
      <c r="F310" s="22"/>
      <c r="G310" s="34">
        <f>4.5*Wages!D310</f>
        <v>5.2649999999999997</v>
      </c>
      <c r="H310" s="22"/>
    </row>
    <row r="311" spans="1:8" ht="15">
      <c r="A311" s="74">
        <v>1615</v>
      </c>
      <c r="B311" s="22"/>
      <c r="C311" s="22"/>
      <c r="D311" s="22"/>
      <c r="E311" s="22"/>
      <c r="F311" s="22"/>
      <c r="G311" s="22"/>
      <c r="H311" s="22"/>
    </row>
    <row r="312" spans="1:8" ht="15">
      <c r="A312" s="74">
        <v>1616</v>
      </c>
      <c r="B312" s="22"/>
      <c r="C312" s="22"/>
      <c r="D312" s="22"/>
      <c r="E312" s="22"/>
      <c r="F312" s="22"/>
      <c r="G312" s="22"/>
      <c r="H312" s="22"/>
    </row>
    <row r="313" spans="1:8" ht="15">
      <c r="A313" s="74">
        <v>1617</v>
      </c>
      <c r="B313" s="22"/>
      <c r="C313" s="22"/>
      <c r="D313" s="22"/>
      <c r="E313" s="22"/>
      <c r="F313" s="22"/>
      <c r="G313" s="22"/>
      <c r="H313" s="22"/>
    </row>
    <row r="314" spans="1:8" ht="15">
      <c r="A314" s="74">
        <v>1618</v>
      </c>
      <c r="B314" s="22"/>
      <c r="C314" s="22"/>
      <c r="D314" s="22"/>
      <c r="E314" s="22"/>
      <c r="F314" s="22"/>
      <c r="G314" s="22"/>
      <c r="H314" s="22"/>
    </row>
    <row r="315" spans="1:8" ht="15">
      <c r="A315" s="74">
        <v>1619</v>
      </c>
      <c r="B315" s="22"/>
      <c r="C315" s="22"/>
      <c r="D315" s="22"/>
      <c r="E315" s="22"/>
      <c r="F315" s="22"/>
      <c r="G315" s="22"/>
      <c r="H315" s="22"/>
    </row>
    <row r="316" spans="1:8" ht="15">
      <c r="A316" s="74">
        <v>1620</v>
      </c>
      <c r="B316" s="22"/>
      <c r="C316" s="22"/>
      <c r="D316" s="22"/>
      <c r="E316" s="22"/>
      <c r="F316" s="22"/>
      <c r="G316" s="22"/>
      <c r="H316" s="22"/>
    </row>
    <row r="317" spans="1:8" ht="15">
      <c r="A317" s="74">
        <v>1621</v>
      </c>
      <c r="B317" s="22"/>
      <c r="C317" s="22"/>
      <c r="D317" s="22"/>
      <c r="E317" s="22"/>
      <c r="F317" s="22"/>
      <c r="G317" s="22"/>
      <c r="H317" s="22"/>
    </row>
    <row r="318" spans="1:8" ht="15">
      <c r="A318" s="74">
        <v>1622</v>
      </c>
      <c r="B318" s="22"/>
      <c r="C318" s="22"/>
      <c r="D318" s="22"/>
      <c r="E318" s="22"/>
      <c r="F318" s="22"/>
      <c r="G318" s="22"/>
      <c r="H318" s="22"/>
    </row>
    <row r="319" spans="1:8" ht="15">
      <c r="A319" s="74">
        <v>1623</v>
      </c>
      <c r="B319" s="22"/>
      <c r="C319" s="22"/>
      <c r="D319" s="22"/>
      <c r="E319" s="22"/>
      <c r="F319" s="22"/>
      <c r="G319" s="22"/>
      <c r="H319" s="22"/>
    </row>
    <row r="320" spans="1:8" ht="15">
      <c r="A320" s="74">
        <v>1624</v>
      </c>
      <c r="B320" s="22"/>
      <c r="C320" s="22"/>
      <c r="D320" s="22"/>
      <c r="E320" s="22"/>
      <c r="F320" s="22"/>
      <c r="G320" s="22"/>
      <c r="H320" s="22"/>
    </row>
    <row r="321" spans="1:8" ht="15">
      <c r="A321" s="74">
        <v>1625</v>
      </c>
      <c r="B321" s="22"/>
      <c r="C321" s="22"/>
      <c r="D321" s="22"/>
      <c r="E321" s="22"/>
      <c r="F321" s="22"/>
      <c r="G321" s="22"/>
      <c r="H321" s="22"/>
    </row>
    <row r="322" spans="1:8" ht="15">
      <c r="A322" s="74">
        <v>1626</v>
      </c>
      <c r="B322" s="22"/>
      <c r="C322" s="22"/>
      <c r="D322" s="22"/>
      <c r="E322" s="22"/>
      <c r="F322" s="22"/>
      <c r="G322" s="22"/>
      <c r="H322" s="22"/>
    </row>
    <row r="323" spans="1:8" ht="15">
      <c r="A323" s="74">
        <v>1627</v>
      </c>
      <c r="B323" s="22"/>
      <c r="C323" s="22"/>
      <c r="D323" s="22"/>
      <c r="E323" s="22"/>
      <c r="F323" s="22"/>
      <c r="G323" s="22"/>
      <c r="H323" s="22"/>
    </row>
    <row r="324" spans="1:8" ht="15">
      <c r="A324" s="74">
        <v>1628</v>
      </c>
      <c r="B324" s="22"/>
      <c r="C324" s="22"/>
      <c r="D324" s="34">
        <v>1.38</v>
      </c>
      <c r="E324" s="22"/>
      <c r="F324" s="22"/>
      <c r="G324" s="34">
        <f>4.5*Wages!D324</f>
        <v>6.2099999999999991</v>
      </c>
      <c r="H324" s="22"/>
    </row>
    <row r="325" spans="1:8" ht="15">
      <c r="A325" s="74">
        <v>1629</v>
      </c>
      <c r="B325" s="22"/>
      <c r="C325" s="22"/>
      <c r="D325" s="34">
        <v>1.38</v>
      </c>
      <c r="E325" s="22"/>
      <c r="F325" s="22"/>
      <c r="G325" s="34">
        <f>4.5*Wages!D325</f>
        <v>6.2099999999999991</v>
      </c>
      <c r="H325" s="22"/>
    </row>
    <row r="326" spans="1:8" ht="15">
      <c r="A326" s="74">
        <v>1630</v>
      </c>
      <c r="B326" s="22"/>
      <c r="C326" s="22"/>
      <c r="D326" s="22"/>
      <c r="E326" s="22"/>
      <c r="F326" s="22"/>
      <c r="G326" s="22"/>
      <c r="H326" s="22"/>
    </row>
    <row r="327" spans="1:8" ht="15">
      <c r="A327" s="74">
        <v>1631</v>
      </c>
      <c r="B327" s="22"/>
      <c r="C327" s="34">
        <v>2.3199999999999998</v>
      </c>
      <c r="D327" s="34">
        <v>2.3199999999999998</v>
      </c>
      <c r="E327" s="22"/>
      <c r="F327" s="22"/>
      <c r="G327" s="34">
        <f>4.5*Wages!D327</f>
        <v>10.44</v>
      </c>
      <c r="H327" s="22"/>
    </row>
    <row r="328" spans="1:8" ht="15">
      <c r="A328" s="74">
        <v>1632</v>
      </c>
      <c r="B328" s="22"/>
      <c r="C328" s="34">
        <v>1.29</v>
      </c>
      <c r="D328" s="34">
        <v>1.29</v>
      </c>
      <c r="E328" s="22"/>
      <c r="F328" s="22"/>
      <c r="G328" s="34">
        <f>4.5*Wages!D328</f>
        <v>5.8049999999999997</v>
      </c>
      <c r="H328" s="22"/>
    </row>
    <row r="329" spans="1:8" ht="15">
      <c r="A329" s="74">
        <v>1633</v>
      </c>
      <c r="B329" s="22"/>
      <c r="C329" s="22"/>
      <c r="D329" s="22"/>
      <c r="E329" s="22"/>
      <c r="F329" s="22"/>
      <c r="G329" s="22"/>
      <c r="H329" s="22"/>
    </row>
    <row r="330" spans="1:8" ht="15">
      <c r="A330" s="74">
        <v>1634</v>
      </c>
      <c r="B330" s="22"/>
      <c r="C330" s="22"/>
      <c r="D330" s="22"/>
      <c r="E330" s="22"/>
      <c r="F330" s="22"/>
      <c r="G330" s="22"/>
      <c r="H330" s="22"/>
    </row>
    <row r="331" spans="1:8" ht="15">
      <c r="A331" s="74">
        <v>1635</v>
      </c>
      <c r="B331" s="22"/>
      <c r="C331" s="22"/>
      <c r="D331" s="22"/>
      <c r="E331" s="22"/>
      <c r="F331" s="22"/>
      <c r="G331" s="22"/>
      <c r="H331" s="22"/>
    </row>
    <row r="332" spans="1:8" ht="15">
      <c r="A332" s="74">
        <v>1636</v>
      </c>
      <c r="B332" s="22"/>
      <c r="C332" s="22"/>
      <c r="D332" s="22"/>
      <c r="E332" s="22"/>
      <c r="F332" s="22"/>
      <c r="G332" s="22"/>
      <c r="H332" s="22"/>
    </row>
    <row r="333" spans="1:8" ht="15">
      <c r="A333" s="74">
        <v>1637</v>
      </c>
      <c r="B333" s="22"/>
      <c r="C333" s="22"/>
      <c r="D333" s="22"/>
      <c r="E333" s="22"/>
      <c r="F333" s="22"/>
      <c r="G333" s="22"/>
      <c r="H333" s="22"/>
    </row>
    <row r="334" spans="1:8" ht="15">
      <c r="A334" s="74">
        <v>1638</v>
      </c>
      <c r="B334" s="22"/>
      <c r="C334" s="22"/>
      <c r="D334" s="22"/>
      <c r="E334" s="22"/>
      <c r="F334" s="22"/>
      <c r="G334" s="22"/>
      <c r="H334" s="22"/>
    </row>
    <row r="335" spans="1:8" ht="15">
      <c r="A335" s="74">
        <v>1639</v>
      </c>
      <c r="B335" s="22"/>
      <c r="C335" s="22"/>
      <c r="D335" s="22"/>
      <c r="E335" s="22"/>
      <c r="F335" s="22"/>
      <c r="G335" s="22"/>
      <c r="H335" s="22"/>
    </row>
    <row r="336" spans="1:8" ht="15">
      <c r="A336" s="74">
        <v>1640</v>
      </c>
      <c r="B336" s="22"/>
      <c r="C336" s="22"/>
      <c r="D336" s="22"/>
      <c r="E336" s="22"/>
      <c r="F336" s="22"/>
      <c r="G336" s="22"/>
      <c r="H336" s="22"/>
    </row>
    <row r="337" spans="1:8" ht="15">
      <c r="A337" s="74">
        <v>1641</v>
      </c>
      <c r="B337" s="22"/>
      <c r="C337" s="22"/>
      <c r="D337" s="22"/>
      <c r="E337" s="22"/>
      <c r="F337" s="22"/>
      <c r="G337" s="22"/>
      <c r="H337" s="22"/>
    </row>
    <row r="338" spans="1:8" ht="15">
      <c r="A338" s="74">
        <v>1642</v>
      </c>
      <c r="B338" s="22"/>
      <c r="C338" s="22"/>
      <c r="D338" s="22"/>
      <c r="E338" s="22"/>
      <c r="F338" s="22"/>
      <c r="G338" s="22"/>
      <c r="H338" s="22"/>
    </row>
    <row r="339" spans="1:8" ht="15">
      <c r="A339" s="74">
        <v>1643</v>
      </c>
      <c r="B339" s="22"/>
      <c r="C339" s="34">
        <v>1.45</v>
      </c>
      <c r="D339" s="34">
        <v>1.45</v>
      </c>
      <c r="E339" s="22"/>
      <c r="F339" s="22"/>
      <c r="G339" s="34">
        <f>4.5*Wages!D339</f>
        <v>6.5249999999999995</v>
      </c>
      <c r="H339" s="22"/>
    </row>
    <row r="340" spans="1:8" ht="15">
      <c r="A340" s="74">
        <v>1644</v>
      </c>
      <c r="B340" s="22"/>
      <c r="C340" s="34">
        <v>1.45</v>
      </c>
      <c r="D340" s="34">
        <v>1.45</v>
      </c>
      <c r="E340" s="22"/>
      <c r="F340" s="22"/>
      <c r="G340" s="34">
        <f>4.5*Wages!D340</f>
        <v>6.5249999999999995</v>
      </c>
      <c r="H340" s="22"/>
    </row>
    <row r="341" spans="1:8" ht="15">
      <c r="A341" s="74">
        <v>1645</v>
      </c>
      <c r="B341" s="22"/>
      <c r="C341" s="34">
        <v>1.45</v>
      </c>
      <c r="D341" s="34">
        <v>1.45</v>
      </c>
      <c r="E341" s="22"/>
      <c r="F341" s="22"/>
      <c r="G341" s="34">
        <f>4.5*Wages!D341</f>
        <v>6.5249999999999995</v>
      </c>
      <c r="H341" s="22"/>
    </row>
    <row r="342" spans="1:8" ht="15">
      <c r="A342" s="74">
        <v>1646</v>
      </c>
      <c r="B342" s="22"/>
      <c r="C342" s="34">
        <v>1.74</v>
      </c>
      <c r="D342" s="34">
        <v>1.74</v>
      </c>
      <c r="E342" s="34">
        <v>0.87</v>
      </c>
      <c r="F342" s="34"/>
      <c r="G342" s="34">
        <f>4.5*Wages!D342</f>
        <v>7.83</v>
      </c>
      <c r="H342" s="34">
        <f>4.5*Wages!E342</f>
        <v>3.915</v>
      </c>
    </row>
    <row r="343" spans="1:8" ht="15">
      <c r="A343" s="74">
        <v>1647</v>
      </c>
      <c r="B343" s="22"/>
      <c r="C343" s="34">
        <v>1.45</v>
      </c>
      <c r="D343" s="22"/>
      <c r="E343" s="34">
        <v>0.85</v>
      </c>
      <c r="F343" s="34"/>
      <c r="G343" s="22"/>
      <c r="H343" s="34">
        <f>4.5*Wages!E343</f>
        <v>3.8249999999999997</v>
      </c>
    </row>
    <row r="344" spans="1:8" ht="15">
      <c r="A344" s="74">
        <v>1648</v>
      </c>
      <c r="B344" s="22"/>
      <c r="C344" s="34">
        <v>1.45</v>
      </c>
      <c r="D344" s="22"/>
      <c r="E344" s="34">
        <v>0.85</v>
      </c>
      <c r="F344" s="34"/>
      <c r="G344" s="22"/>
      <c r="H344" s="34">
        <f>4.5*Wages!E344</f>
        <v>3.8249999999999997</v>
      </c>
    </row>
    <row r="345" spans="1:8" ht="15">
      <c r="A345" s="74">
        <v>1649</v>
      </c>
      <c r="B345" s="22"/>
      <c r="C345" s="22"/>
      <c r="D345" s="22"/>
      <c r="E345" s="22"/>
      <c r="F345" s="22"/>
      <c r="G345" s="22"/>
      <c r="H345" s="22"/>
    </row>
    <row r="346" spans="1:8" ht="15">
      <c r="A346" s="74">
        <v>1650</v>
      </c>
      <c r="B346" s="34"/>
      <c r="C346" s="34">
        <v>2.17</v>
      </c>
      <c r="D346" s="34">
        <v>2.17</v>
      </c>
      <c r="E346" s="34">
        <v>1.68</v>
      </c>
      <c r="F346" s="34"/>
      <c r="G346" s="34">
        <f>4.5*Wages!D346</f>
        <v>9.7650000000000006</v>
      </c>
      <c r="H346" s="34">
        <f>4.5*Wages!E346</f>
        <v>7.56</v>
      </c>
    </row>
    <row r="347" spans="1:8" ht="15">
      <c r="A347" s="74">
        <v>1651</v>
      </c>
      <c r="B347" s="22"/>
      <c r="C347" s="22"/>
      <c r="D347" s="22"/>
      <c r="E347" s="22"/>
      <c r="F347" s="22"/>
      <c r="G347" s="22"/>
      <c r="H347" s="22"/>
    </row>
    <row r="348" spans="1:8" ht="15">
      <c r="A348" s="74">
        <v>1652</v>
      </c>
      <c r="B348" s="22"/>
      <c r="C348" s="22"/>
      <c r="D348" s="22"/>
      <c r="E348" s="22"/>
      <c r="F348" s="22"/>
      <c r="G348" s="22"/>
      <c r="H348" s="22"/>
    </row>
    <row r="349" spans="1:8" ht="15">
      <c r="A349" s="74">
        <v>1653</v>
      </c>
      <c r="B349" s="22"/>
      <c r="C349" s="22"/>
      <c r="D349" s="22"/>
      <c r="E349" s="22"/>
      <c r="F349" s="22"/>
      <c r="G349" s="22"/>
      <c r="H349" s="22"/>
    </row>
    <row r="350" spans="1:8" ht="15">
      <c r="A350" s="74">
        <v>1654</v>
      </c>
      <c r="B350" s="22"/>
      <c r="C350" s="22"/>
      <c r="D350" s="22"/>
      <c r="E350" s="22"/>
      <c r="F350" s="22"/>
      <c r="G350" s="22"/>
      <c r="H350" s="22"/>
    </row>
    <row r="351" spans="1:8" ht="15">
      <c r="A351" s="74">
        <v>1655</v>
      </c>
      <c r="B351" s="22"/>
      <c r="C351" s="34">
        <v>1.93</v>
      </c>
      <c r="D351" s="34">
        <v>1.93</v>
      </c>
      <c r="E351" s="22"/>
      <c r="F351" s="22"/>
      <c r="G351" s="34">
        <f>4.5*Wages!D351</f>
        <v>8.6850000000000005</v>
      </c>
      <c r="H351" s="22"/>
    </row>
    <row r="352" spans="1:8" ht="15">
      <c r="A352" s="74">
        <v>1656</v>
      </c>
      <c r="B352" s="22"/>
      <c r="C352" s="22"/>
      <c r="D352" s="22"/>
      <c r="E352" s="22"/>
      <c r="F352" s="22"/>
      <c r="G352" s="22"/>
      <c r="H352" s="22"/>
    </row>
    <row r="353" spans="1:8" ht="15">
      <c r="A353" s="74">
        <v>1657</v>
      </c>
      <c r="B353" s="22"/>
      <c r="C353" s="22"/>
      <c r="D353" s="22"/>
      <c r="E353" s="22"/>
      <c r="F353" s="22"/>
      <c r="G353" s="22"/>
      <c r="H353" s="22"/>
    </row>
    <row r="354" spans="1:8" ht="15">
      <c r="A354" s="74">
        <v>1658</v>
      </c>
      <c r="B354" s="22"/>
      <c r="C354" s="22"/>
      <c r="D354" s="22"/>
      <c r="E354" s="22"/>
      <c r="F354" s="22"/>
      <c r="G354" s="22"/>
      <c r="H354" s="22"/>
    </row>
    <row r="355" spans="1:8" ht="15">
      <c r="A355" s="74">
        <v>1659</v>
      </c>
      <c r="B355" s="22"/>
      <c r="C355" s="22"/>
      <c r="D355" s="22"/>
      <c r="E355" s="22"/>
      <c r="F355" s="22"/>
      <c r="G355" s="22"/>
      <c r="H355" s="22"/>
    </row>
    <row r="356" spans="1:8" ht="15">
      <c r="A356" s="74">
        <v>1660</v>
      </c>
      <c r="B356" s="22"/>
      <c r="C356" s="22"/>
      <c r="D356" s="22"/>
      <c r="E356" s="22"/>
      <c r="F356" s="22"/>
      <c r="G356" s="22"/>
      <c r="H356" s="22"/>
    </row>
    <row r="357" spans="1:8" ht="15">
      <c r="A357" s="74">
        <v>1661</v>
      </c>
      <c r="B357" s="22"/>
      <c r="C357" s="22"/>
      <c r="D357" s="22"/>
      <c r="E357" s="22"/>
      <c r="F357" s="22"/>
      <c r="G357" s="22"/>
      <c r="H357" s="22"/>
    </row>
    <row r="358" spans="1:8" ht="15">
      <c r="A358" s="74">
        <v>1662</v>
      </c>
      <c r="B358" s="22"/>
      <c r="C358" s="22"/>
      <c r="D358" s="22"/>
      <c r="E358" s="22"/>
      <c r="F358" s="22"/>
      <c r="G358" s="22"/>
      <c r="H358" s="22"/>
    </row>
    <row r="359" spans="1:8" ht="15">
      <c r="A359" s="74">
        <v>1663</v>
      </c>
      <c r="B359" s="22"/>
      <c r="C359" s="22"/>
      <c r="D359" s="22"/>
      <c r="E359" s="22"/>
      <c r="F359" s="22"/>
      <c r="G359" s="22"/>
      <c r="H359" s="22"/>
    </row>
    <row r="360" spans="1:8" ht="15">
      <c r="A360" s="74">
        <v>1664</v>
      </c>
      <c r="B360" s="22"/>
      <c r="C360" s="22"/>
      <c r="D360" s="22"/>
      <c r="E360" s="22"/>
      <c r="F360" s="22"/>
      <c r="G360" s="22"/>
      <c r="H360" s="22"/>
    </row>
    <row r="361" spans="1:8" ht="15">
      <c r="A361" s="74">
        <v>1665</v>
      </c>
      <c r="B361" s="22"/>
      <c r="C361" s="22"/>
      <c r="D361" s="22"/>
      <c r="E361" s="22"/>
      <c r="F361" s="22"/>
      <c r="G361" s="22"/>
      <c r="H361" s="22"/>
    </row>
    <row r="362" spans="1:8" ht="15">
      <c r="A362" s="74">
        <v>1666</v>
      </c>
      <c r="B362" s="22"/>
      <c r="C362" s="22"/>
      <c r="D362" s="22"/>
      <c r="E362" s="22"/>
      <c r="F362" s="22"/>
      <c r="G362" s="22"/>
      <c r="H362" s="22"/>
    </row>
    <row r="363" spans="1:8" ht="15">
      <c r="A363" s="74">
        <v>1667</v>
      </c>
      <c r="B363" s="22"/>
      <c r="C363" s="22"/>
      <c r="D363" s="22"/>
      <c r="E363" s="22"/>
      <c r="F363" s="22"/>
      <c r="G363" s="22"/>
      <c r="H363" s="22"/>
    </row>
    <row r="364" spans="1:8" ht="15">
      <c r="A364" s="74">
        <v>1668</v>
      </c>
      <c r="B364" s="22"/>
      <c r="C364" s="22"/>
      <c r="D364" s="22"/>
      <c r="E364" s="22"/>
      <c r="F364" s="22"/>
      <c r="G364" s="22"/>
      <c r="H364" s="22"/>
    </row>
    <row r="365" spans="1:8" ht="15">
      <c r="A365" s="74">
        <v>1669</v>
      </c>
      <c r="B365" s="22"/>
      <c r="C365" s="22"/>
      <c r="D365" s="22"/>
      <c r="E365" s="22"/>
      <c r="F365" s="22"/>
      <c r="G365" s="22"/>
      <c r="H365" s="22"/>
    </row>
    <row r="366" spans="1:8" ht="15">
      <c r="A366" s="74">
        <v>1670</v>
      </c>
      <c r="B366" s="22"/>
      <c r="C366" s="22"/>
      <c r="D366" s="22"/>
      <c r="E366" s="22"/>
      <c r="F366" s="22"/>
      <c r="G366" s="22"/>
      <c r="H366" s="22"/>
    </row>
    <row r="367" spans="1:8" ht="15">
      <c r="A367" s="74">
        <v>1671</v>
      </c>
      <c r="B367" s="22"/>
      <c r="C367" s="22"/>
      <c r="D367" s="22"/>
      <c r="E367" s="22"/>
      <c r="F367" s="22"/>
      <c r="G367" s="22"/>
      <c r="H367" s="22"/>
    </row>
    <row r="368" spans="1:8" ht="15">
      <c r="A368" s="74">
        <v>1672</v>
      </c>
      <c r="B368" s="22"/>
      <c r="C368" s="34">
        <v>1.93</v>
      </c>
      <c r="D368" s="34">
        <v>1.93</v>
      </c>
      <c r="E368" s="22"/>
      <c r="F368" s="22"/>
      <c r="G368" s="34">
        <f>4.5*Wages!D368</f>
        <v>8.6850000000000005</v>
      </c>
      <c r="H368" s="22"/>
    </row>
    <row r="369" spans="1:8" ht="15">
      <c r="A369" s="74">
        <v>1673</v>
      </c>
      <c r="B369" s="22"/>
      <c r="C369" s="22"/>
      <c r="D369" s="22"/>
      <c r="E369" s="22"/>
      <c r="F369" s="22"/>
      <c r="G369" s="22"/>
      <c r="H369" s="22"/>
    </row>
    <row r="370" spans="1:8" ht="15">
      <c r="A370" s="74">
        <v>1674</v>
      </c>
      <c r="B370" s="22"/>
      <c r="C370" s="22"/>
      <c r="D370" s="22"/>
      <c r="E370" s="22"/>
      <c r="F370" s="22"/>
      <c r="G370" s="22"/>
      <c r="H370" s="22"/>
    </row>
    <row r="371" spans="1:8" ht="15">
      <c r="A371" s="74">
        <v>1675</v>
      </c>
      <c r="B371" s="22"/>
      <c r="C371" s="22"/>
      <c r="D371" s="22"/>
      <c r="E371" s="22"/>
      <c r="F371" s="22"/>
      <c r="G371" s="22"/>
      <c r="H371" s="22"/>
    </row>
    <row r="372" spans="1:8" ht="15">
      <c r="A372" s="74">
        <v>1676</v>
      </c>
      <c r="B372" s="22"/>
      <c r="C372" s="22"/>
      <c r="D372" s="22"/>
      <c r="E372" s="22"/>
      <c r="F372" s="22"/>
      <c r="G372" s="22"/>
      <c r="H372" s="22"/>
    </row>
    <row r="373" spans="1:8" ht="15">
      <c r="A373" s="74">
        <v>1677</v>
      </c>
      <c r="B373" s="22"/>
      <c r="C373" s="22"/>
      <c r="D373" s="22"/>
      <c r="E373" s="22"/>
      <c r="F373" s="22"/>
      <c r="G373" s="22"/>
      <c r="H373" s="22"/>
    </row>
    <row r="374" spans="1:8" ht="15">
      <c r="A374" s="74">
        <v>1678</v>
      </c>
      <c r="B374" s="22"/>
      <c r="C374" s="22"/>
      <c r="D374" s="22"/>
      <c r="E374" s="22"/>
      <c r="F374" s="22"/>
      <c r="G374" s="22"/>
      <c r="H374" s="22"/>
    </row>
    <row r="375" spans="1:8" ht="15">
      <c r="A375" s="74">
        <v>1679</v>
      </c>
      <c r="B375" s="22"/>
      <c r="C375" s="22"/>
      <c r="D375" s="22"/>
      <c r="E375" s="22"/>
      <c r="F375" s="22"/>
      <c r="G375" s="22"/>
      <c r="H375" s="22"/>
    </row>
    <row r="376" spans="1:8" ht="15">
      <c r="A376" s="74">
        <v>1680</v>
      </c>
      <c r="B376" s="22"/>
      <c r="C376" s="22"/>
      <c r="D376" s="22"/>
      <c r="E376" s="22"/>
      <c r="F376" s="22"/>
      <c r="G376" s="22"/>
      <c r="H376" s="22"/>
    </row>
    <row r="377" spans="1:8" ht="15">
      <c r="A377" s="74">
        <v>1681</v>
      </c>
      <c r="B377" s="22"/>
      <c r="C377" s="34">
        <v>1.93</v>
      </c>
      <c r="D377" s="22"/>
      <c r="E377" s="22"/>
      <c r="F377" s="22"/>
      <c r="G377" s="22"/>
      <c r="H377" s="22"/>
    </row>
    <row r="378" spans="1:8" ht="15">
      <c r="A378" s="74">
        <v>1682</v>
      </c>
      <c r="B378" s="22"/>
      <c r="C378" s="22"/>
      <c r="D378" s="22"/>
      <c r="E378" s="22"/>
      <c r="F378" s="22"/>
      <c r="G378" s="22"/>
      <c r="H378" s="22"/>
    </row>
    <row r="379" spans="1:8" ht="15">
      <c r="A379" s="74">
        <v>1683</v>
      </c>
      <c r="B379" s="22"/>
      <c r="C379" s="22"/>
      <c r="D379" s="22"/>
      <c r="E379" s="22"/>
      <c r="F379" s="22"/>
      <c r="G379" s="22"/>
      <c r="H379" s="22"/>
    </row>
    <row r="380" spans="1:8" ht="15">
      <c r="A380" s="74">
        <v>1684</v>
      </c>
      <c r="B380" s="22"/>
      <c r="C380" s="22"/>
      <c r="D380" s="22"/>
      <c r="E380" s="22"/>
      <c r="F380" s="22"/>
      <c r="G380" s="22"/>
      <c r="H380" s="22"/>
    </row>
    <row r="381" spans="1:8" ht="15">
      <c r="A381" s="74">
        <v>1685</v>
      </c>
      <c r="B381" s="22"/>
      <c r="C381" s="22"/>
      <c r="D381" s="22"/>
      <c r="E381" s="22"/>
      <c r="F381" s="22"/>
      <c r="G381" s="22"/>
      <c r="H381" s="22"/>
    </row>
    <row r="382" spans="1:8" ht="15">
      <c r="A382" s="74">
        <v>1686</v>
      </c>
      <c r="B382" s="22"/>
      <c r="C382" s="22"/>
      <c r="D382" s="22"/>
      <c r="E382" s="22"/>
      <c r="F382" s="22"/>
      <c r="G382" s="22"/>
      <c r="H382" s="22"/>
    </row>
    <row r="383" spans="1:8" ht="15">
      <c r="A383" s="74">
        <v>1687</v>
      </c>
      <c r="B383" s="22"/>
      <c r="C383" s="22"/>
      <c r="D383" s="22"/>
      <c r="E383" s="22"/>
      <c r="F383" s="22"/>
      <c r="G383" s="22"/>
      <c r="H383" s="22"/>
    </row>
    <row r="384" spans="1:8" ht="15">
      <c r="A384" s="74">
        <v>1688</v>
      </c>
      <c r="B384" s="22"/>
      <c r="C384" s="22"/>
      <c r="D384" s="22"/>
      <c r="E384" s="22"/>
      <c r="F384" s="22"/>
      <c r="G384" s="22"/>
      <c r="H384" s="22"/>
    </row>
    <row r="385" spans="1:8" ht="15">
      <c r="A385" s="74">
        <v>1689</v>
      </c>
      <c r="B385" s="22"/>
      <c r="C385" s="22"/>
      <c r="D385" s="22"/>
      <c r="E385" s="22"/>
      <c r="F385" s="22"/>
      <c r="G385" s="22"/>
      <c r="H385" s="22"/>
    </row>
    <row r="386" spans="1:8" ht="15">
      <c r="A386" s="74">
        <v>1690</v>
      </c>
      <c r="B386" s="22"/>
      <c r="C386" s="22"/>
      <c r="D386" s="22"/>
      <c r="E386" s="22"/>
      <c r="F386" s="22"/>
      <c r="G386" s="22"/>
      <c r="H386" s="22"/>
    </row>
    <row r="387" spans="1:8" ht="15">
      <c r="A387" s="74">
        <v>1691</v>
      </c>
      <c r="B387" s="22"/>
      <c r="C387" s="22"/>
      <c r="D387" s="22"/>
      <c r="E387" s="22"/>
      <c r="F387" s="22"/>
      <c r="G387" s="22"/>
      <c r="H387" s="22"/>
    </row>
    <row r="388" spans="1:8" ht="15">
      <c r="A388" s="74">
        <v>1692</v>
      </c>
      <c r="B388" s="22"/>
      <c r="C388" s="22"/>
      <c r="D388" s="22"/>
      <c r="E388" s="22"/>
      <c r="F388" s="22"/>
      <c r="G388" s="22"/>
      <c r="H388" s="22"/>
    </row>
    <row r="389" spans="1:8" ht="15">
      <c r="A389" s="74">
        <v>1693</v>
      </c>
      <c r="B389" s="22"/>
      <c r="C389" s="22"/>
      <c r="D389" s="22"/>
      <c r="E389" s="22"/>
      <c r="F389" s="22"/>
      <c r="G389" s="22"/>
      <c r="H389" s="22"/>
    </row>
    <row r="390" spans="1:8" ht="15">
      <c r="A390" s="74">
        <v>1694</v>
      </c>
      <c r="B390" s="22"/>
      <c r="C390" s="34">
        <v>1.72</v>
      </c>
      <c r="D390" s="34">
        <v>1.72</v>
      </c>
      <c r="E390" s="22"/>
      <c r="F390" s="22"/>
      <c r="G390" s="34">
        <f>4.5*Wages!D390</f>
        <v>7.74</v>
      </c>
      <c r="H390" s="22"/>
    </row>
    <row r="391" spans="1:8" ht="15">
      <c r="A391" s="74">
        <v>1695</v>
      </c>
      <c r="B391" s="22"/>
      <c r="C391" s="22"/>
      <c r="D391" s="22"/>
      <c r="E391" s="22"/>
      <c r="F391" s="22"/>
      <c r="G391" s="22"/>
      <c r="H391" s="22"/>
    </row>
    <row r="392" spans="1:8" ht="15">
      <c r="A392" s="74">
        <v>1696</v>
      </c>
      <c r="B392" s="22"/>
      <c r="C392" s="22"/>
      <c r="D392" s="22"/>
      <c r="E392" s="22"/>
      <c r="F392" s="22"/>
      <c r="G392" s="22"/>
      <c r="H392" s="22"/>
    </row>
    <row r="393" spans="1:8" ht="15">
      <c r="A393" s="74">
        <v>1697</v>
      </c>
      <c r="B393" s="22"/>
      <c r="C393" s="22"/>
      <c r="D393" s="22"/>
      <c r="E393" s="22"/>
      <c r="F393" s="22"/>
      <c r="G393" s="22"/>
      <c r="H393" s="22"/>
    </row>
    <row r="394" spans="1:8" ht="15">
      <c r="A394" s="74">
        <v>1698</v>
      </c>
      <c r="B394" s="22"/>
      <c r="C394" s="22"/>
      <c r="D394" s="22"/>
      <c r="E394" s="22"/>
      <c r="F394" s="22"/>
      <c r="G394" s="22"/>
      <c r="H394" s="22"/>
    </row>
    <row r="395" spans="1:8" ht="15">
      <c r="A395" s="74">
        <v>1699</v>
      </c>
      <c r="B395" s="22"/>
      <c r="C395" s="22"/>
      <c r="D395" s="22"/>
      <c r="E395" s="22"/>
      <c r="F395" s="22"/>
      <c r="G395" s="22"/>
      <c r="H395" s="22"/>
    </row>
    <row r="396" spans="1:8" ht="15">
      <c r="A396" s="74">
        <v>1700</v>
      </c>
      <c r="B396" s="34"/>
      <c r="C396" s="22"/>
      <c r="D396" s="22"/>
      <c r="E396" s="22"/>
      <c r="F396" s="22"/>
      <c r="G396" s="22"/>
      <c r="H396" s="22"/>
    </row>
    <row r="397" spans="1:8" ht="15">
      <c r="A397" s="74">
        <v>1701</v>
      </c>
      <c r="B397" s="22"/>
      <c r="C397" s="22"/>
      <c r="D397" s="22"/>
      <c r="E397" s="22"/>
      <c r="F397" s="22"/>
      <c r="G397" s="22"/>
      <c r="H397" s="22"/>
    </row>
    <row r="398" spans="1:8" ht="15">
      <c r="A398" s="74">
        <v>1702</v>
      </c>
      <c r="B398" s="22"/>
      <c r="C398" s="34">
        <v>0.96</v>
      </c>
      <c r="D398" s="34">
        <v>0.96</v>
      </c>
      <c r="E398" s="34">
        <v>0.64</v>
      </c>
      <c r="F398" s="34"/>
      <c r="G398" s="34">
        <f>4.5*Wages!D398</f>
        <v>4.32</v>
      </c>
      <c r="H398" s="34">
        <f>4.5*Wages!E398</f>
        <v>2.88</v>
      </c>
    </row>
    <row r="399" spans="1:8" ht="15">
      <c r="A399" s="74">
        <v>1703</v>
      </c>
      <c r="B399" s="22"/>
      <c r="C399" s="34">
        <v>0.96</v>
      </c>
      <c r="D399" s="34">
        <v>0.96</v>
      </c>
      <c r="E399" s="34">
        <v>0.64</v>
      </c>
      <c r="F399" s="34"/>
      <c r="G399" s="34">
        <f>4.5*Wages!D399</f>
        <v>4.32</v>
      </c>
      <c r="H399" s="34">
        <f>4.5*Wages!E399</f>
        <v>2.88</v>
      </c>
    </row>
    <row r="400" spans="1:8" ht="15">
      <c r="A400" s="74">
        <v>1704</v>
      </c>
      <c r="B400" s="22"/>
      <c r="C400" s="34">
        <v>0.96</v>
      </c>
      <c r="D400" s="34">
        <v>0.96</v>
      </c>
      <c r="E400" s="34">
        <v>0.64</v>
      </c>
      <c r="F400" s="34"/>
      <c r="G400" s="34">
        <f>4.5*Wages!D400</f>
        <v>4.32</v>
      </c>
      <c r="H400" s="34">
        <f>4.5*Wages!E400</f>
        <v>2.88</v>
      </c>
    </row>
    <row r="401" spans="1:8" ht="15">
      <c r="A401" s="74">
        <v>1705</v>
      </c>
      <c r="B401" s="22"/>
      <c r="C401" s="34">
        <v>0.96</v>
      </c>
      <c r="D401" s="34">
        <v>0.96</v>
      </c>
      <c r="E401" s="34">
        <v>0.64</v>
      </c>
      <c r="F401" s="34"/>
      <c r="G401" s="34">
        <f>4.5*Wages!D401</f>
        <v>4.32</v>
      </c>
      <c r="H401" s="34">
        <f>4.5*Wages!E401</f>
        <v>2.88</v>
      </c>
    </row>
    <row r="402" spans="1:8" ht="15">
      <c r="A402" s="74">
        <v>1706</v>
      </c>
      <c r="B402" s="22"/>
      <c r="C402" s="34">
        <v>0.96</v>
      </c>
      <c r="D402" s="34">
        <v>0.96</v>
      </c>
      <c r="E402" s="34">
        <v>0.64</v>
      </c>
      <c r="F402" s="34"/>
      <c r="G402" s="34">
        <f>4.5*Wages!D402</f>
        <v>4.32</v>
      </c>
      <c r="H402" s="34">
        <f>4.5*Wages!E402</f>
        <v>2.88</v>
      </c>
    </row>
    <row r="403" spans="1:8" ht="15">
      <c r="A403" s="74">
        <v>1707</v>
      </c>
      <c r="B403" s="22"/>
      <c r="C403" s="34">
        <v>0.96</v>
      </c>
      <c r="D403" s="34">
        <v>0.96</v>
      </c>
      <c r="E403" s="34">
        <v>0.64</v>
      </c>
      <c r="F403" s="34"/>
      <c r="G403" s="34">
        <f>4.5*Wages!D403</f>
        <v>4.32</v>
      </c>
      <c r="H403" s="34">
        <f>4.5*Wages!E403</f>
        <v>2.88</v>
      </c>
    </row>
    <row r="404" spans="1:8" ht="15">
      <c r="A404" s="74">
        <v>1708</v>
      </c>
      <c r="B404" s="22"/>
      <c r="C404" s="34">
        <v>0.96</v>
      </c>
      <c r="D404" s="34">
        <v>0.96</v>
      </c>
      <c r="E404" s="34">
        <v>0.64</v>
      </c>
      <c r="F404" s="34"/>
      <c r="G404" s="34">
        <f>4.5*Wages!D404</f>
        <v>4.32</v>
      </c>
      <c r="H404" s="34">
        <f>4.5*Wages!E404</f>
        <v>2.88</v>
      </c>
    </row>
    <row r="405" spans="1:8" ht="15">
      <c r="A405" s="74">
        <v>1709</v>
      </c>
      <c r="B405" s="22"/>
      <c r="C405" s="34">
        <v>0.96</v>
      </c>
      <c r="D405" s="34">
        <v>0.96</v>
      </c>
      <c r="E405" s="34">
        <v>0.64</v>
      </c>
      <c r="F405" s="34"/>
      <c r="G405" s="34">
        <f>4.5*Wages!D405</f>
        <v>4.32</v>
      </c>
      <c r="H405" s="34">
        <f>4.5*Wages!E405</f>
        <v>2.88</v>
      </c>
    </row>
    <row r="406" spans="1:8" ht="15">
      <c r="A406" s="74">
        <v>1710</v>
      </c>
      <c r="B406" s="22"/>
      <c r="C406" s="34">
        <v>0.96</v>
      </c>
      <c r="D406" s="34">
        <v>0.96</v>
      </c>
      <c r="E406" s="34">
        <v>0.64</v>
      </c>
      <c r="F406" s="34"/>
      <c r="G406" s="34">
        <f>4.5*Wages!D406</f>
        <v>4.32</v>
      </c>
      <c r="H406" s="34">
        <f>4.5*Wages!E406</f>
        <v>2.88</v>
      </c>
    </row>
    <row r="407" spans="1:8" ht="15">
      <c r="A407" s="74">
        <v>1711</v>
      </c>
      <c r="B407" s="22"/>
      <c r="C407" s="34">
        <v>0.96</v>
      </c>
      <c r="D407" s="34">
        <v>0.96</v>
      </c>
      <c r="E407" s="34">
        <v>0.64</v>
      </c>
      <c r="F407" s="34"/>
      <c r="G407" s="34">
        <f>4.5*Wages!D407</f>
        <v>4.32</v>
      </c>
      <c r="H407" s="34">
        <f>4.5*Wages!E407</f>
        <v>2.88</v>
      </c>
    </row>
    <row r="408" spans="1:8" ht="15">
      <c r="A408" s="74">
        <v>1712</v>
      </c>
      <c r="B408" s="22"/>
      <c r="C408" s="34">
        <v>0.96</v>
      </c>
      <c r="D408" s="34">
        <v>0.96</v>
      </c>
      <c r="E408" s="34">
        <v>0.64</v>
      </c>
      <c r="F408" s="34"/>
      <c r="G408" s="34">
        <f>4.5*Wages!D408</f>
        <v>4.32</v>
      </c>
      <c r="H408" s="34">
        <f>4.5*Wages!E408</f>
        <v>2.88</v>
      </c>
    </row>
    <row r="409" spans="1:8" ht="15">
      <c r="A409" s="74">
        <v>1713</v>
      </c>
      <c r="B409" s="22"/>
      <c r="C409" s="34">
        <v>0.96</v>
      </c>
      <c r="D409" s="34">
        <v>0.96</v>
      </c>
      <c r="E409" s="34">
        <v>0.64</v>
      </c>
      <c r="F409" s="34"/>
      <c r="G409" s="34">
        <f>4.5*Wages!D409</f>
        <v>4.32</v>
      </c>
      <c r="H409" s="34">
        <f>4.5*Wages!E409</f>
        <v>2.88</v>
      </c>
    </row>
    <row r="410" spans="1:8" ht="15">
      <c r="A410" s="74">
        <v>1714</v>
      </c>
      <c r="B410" s="22"/>
      <c r="C410" s="34">
        <v>0.96</v>
      </c>
      <c r="D410" s="34">
        <v>0.96</v>
      </c>
      <c r="E410" s="34">
        <v>0.64</v>
      </c>
      <c r="F410" s="34"/>
      <c r="G410" s="34">
        <f>4.5*Wages!D410</f>
        <v>4.32</v>
      </c>
      <c r="H410" s="34">
        <f>4.5*Wages!E410</f>
        <v>2.88</v>
      </c>
    </row>
    <row r="411" spans="1:8" ht="15">
      <c r="A411" s="74">
        <v>1715</v>
      </c>
      <c r="B411" s="22"/>
      <c r="C411" s="34">
        <v>0.96</v>
      </c>
      <c r="D411" s="34">
        <v>0.96</v>
      </c>
      <c r="E411" s="34">
        <v>0.64</v>
      </c>
      <c r="F411" s="34"/>
      <c r="G411" s="34">
        <f>4.5*Wages!D411</f>
        <v>4.32</v>
      </c>
      <c r="H411" s="34">
        <f>4.5*Wages!E411</f>
        <v>2.88</v>
      </c>
    </row>
    <row r="412" spans="1:8" ht="15">
      <c r="A412" s="74">
        <v>1716</v>
      </c>
      <c r="B412" s="22"/>
      <c r="C412" s="34">
        <v>0.96</v>
      </c>
      <c r="D412" s="34">
        <v>0.96</v>
      </c>
      <c r="E412" s="34">
        <v>0.64</v>
      </c>
      <c r="F412" s="34"/>
      <c r="G412" s="34">
        <f>4.5*Wages!D412</f>
        <v>4.32</v>
      </c>
      <c r="H412" s="34">
        <f>4.5*Wages!E412</f>
        <v>2.88</v>
      </c>
    </row>
    <row r="413" spans="1:8" ht="15">
      <c r="A413" s="74">
        <v>1717</v>
      </c>
      <c r="B413" s="22"/>
      <c r="C413" s="34">
        <v>0.96</v>
      </c>
      <c r="D413" s="34">
        <v>0.96</v>
      </c>
      <c r="E413" s="34">
        <v>0.64</v>
      </c>
      <c r="F413" s="34"/>
      <c r="G413" s="34">
        <f>4.5*Wages!D413</f>
        <v>4.32</v>
      </c>
      <c r="H413" s="34">
        <f>4.5*Wages!E413</f>
        <v>2.88</v>
      </c>
    </row>
    <row r="414" spans="1:8" ht="15">
      <c r="A414" s="74">
        <v>1718</v>
      </c>
      <c r="B414" s="22"/>
      <c r="C414" s="34">
        <v>0.96</v>
      </c>
      <c r="D414" s="34">
        <v>0.96</v>
      </c>
      <c r="E414" s="34">
        <v>0.64</v>
      </c>
      <c r="F414" s="34"/>
      <c r="G414" s="34">
        <f>4.5*Wages!D414</f>
        <v>4.32</v>
      </c>
      <c r="H414" s="34">
        <f>4.5*Wages!E414</f>
        <v>2.88</v>
      </c>
    </row>
    <row r="415" spans="1:8" ht="15">
      <c r="A415" s="74">
        <v>1719</v>
      </c>
      <c r="B415" s="22"/>
      <c r="C415" s="34">
        <v>0.96</v>
      </c>
      <c r="D415" s="34">
        <v>0.96</v>
      </c>
      <c r="E415" s="34">
        <v>0.64</v>
      </c>
      <c r="F415" s="34"/>
      <c r="G415" s="34">
        <f>4.5*Wages!D415</f>
        <v>4.32</v>
      </c>
      <c r="H415" s="34">
        <f>4.5*Wages!E415</f>
        <v>2.88</v>
      </c>
    </row>
    <row r="416" spans="1:8" ht="15">
      <c r="A416" s="74">
        <v>1720</v>
      </c>
      <c r="B416" s="22"/>
      <c r="C416" s="34">
        <v>0.96</v>
      </c>
      <c r="D416" s="34">
        <v>0.96</v>
      </c>
      <c r="E416" s="34">
        <v>0.64</v>
      </c>
      <c r="F416" s="34"/>
      <c r="G416" s="34">
        <f>4.5*Wages!D416</f>
        <v>4.32</v>
      </c>
      <c r="H416" s="34">
        <f>4.5*Wages!E416</f>
        <v>2.88</v>
      </c>
    </row>
    <row r="417" spans="1:8" ht="15">
      <c r="A417" s="74">
        <v>1721</v>
      </c>
      <c r="B417" s="22"/>
      <c r="C417" s="34">
        <v>0.96</v>
      </c>
      <c r="D417" s="34">
        <v>0.96</v>
      </c>
      <c r="E417" s="34">
        <v>0.64</v>
      </c>
      <c r="F417" s="34"/>
      <c r="G417" s="34">
        <f>4.5*Wages!D417</f>
        <v>4.32</v>
      </c>
      <c r="H417" s="34">
        <f>4.5*Wages!E417</f>
        <v>2.88</v>
      </c>
    </row>
    <row r="418" spans="1:8" ht="15">
      <c r="A418" s="74">
        <v>1722</v>
      </c>
      <c r="B418" s="22"/>
      <c r="C418" s="34">
        <v>0.96</v>
      </c>
      <c r="D418" s="34">
        <v>0.96</v>
      </c>
      <c r="E418" s="34">
        <v>0.64</v>
      </c>
      <c r="F418" s="34"/>
      <c r="G418" s="34">
        <f>4.5*Wages!D418</f>
        <v>4.32</v>
      </c>
      <c r="H418" s="34">
        <f>4.5*Wages!E418</f>
        <v>2.88</v>
      </c>
    </row>
    <row r="419" spans="1:8" ht="15">
      <c r="A419" s="74">
        <v>1723</v>
      </c>
      <c r="B419" s="22"/>
      <c r="C419" s="34">
        <v>0.96</v>
      </c>
      <c r="D419" s="34">
        <v>0.96</v>
      </c>
      <c r="E419" s="34">
        <v>0.64</v>
      </c>
      <c r="F419" s="34"/>
      <c r="G419" s="34">
        <f>4.5*Wages!D419</f>
        <v>4.32</v>
      </c>
      <c r="H419" s="34">
        <f>4.5*Wages!E419</f>
        <v>2.88</v>
      </c>
    </row>
    <row r="420" spans="1:8" ht="15">
      <c r="A420" s="74">
        <v>1724</v>
      </c>
      <c r="B420" s="22"/>
      <c r="C420" s="34">
        <v>0.96</v>
      </c>
      <c r="D420" s="34">
        <v>0.96</v>
      </c>
      <c r="E420" s="34">
        <v>0.64</v>
      </c>
      <c r="F420" s="34"/>
      <c r="G420" s="34">
        <f>4.5*Wages!D420</f>
        <v>4.32</v>
      </c>
      <c r="H420" s="34">
        <f>4.5*Wages!E420</f>
        <v>2.88</v>
      </c>
    </row>
    <row r="421" spans="1:8" ht="15">
      <c r="A421" s="74">
        <v>1725</v>
      </c>
      <c r="B421" s="22"/>
      <c r="C421" s="34">
        <v>0.96</v>
      </c>
      <c r="D421" s="34">
        <v>0.96</v>
      </c>
      <c r="E421" s="34">
        <v>0.64</v>
      </c>
      <c r="F421" s="34"/>
      <c r="G421" s="34">
        <f>4.5*Wages!D421</f>
        <v>4.32</v>
      </c>
      <c r="H421" s="34">
        <f>4.5*Wages!E421</f>
        <v>2.88</v>
      </c>
    </row>
    <row r="422" spans="1:8" ht="15">
      <c r="A422" s="74">
        <v>1726</v>
      </c>
      <c r="B422" s="22"/>
      <c r="C422" s="34">
        <v>0.96</v>
      </c>
      <c r="D422" s="34">
        <v>0.96</v>
      </c>
      <c r="E422" s="34">
        <v>0.64</v>
      </c>
      <c r="F422" s="34"/>
      <c r="G422" s="34">
        <f>4.5*Wages!D422</f>
        <v>4.32</v>
      </c>
      <c r="H422" s="34">
        <f>4.5*Wages!E422</f>
        <v>2.88</v>
      </c>
    </row>
    <row r="423" spans="1:8" ht="15">
      <c r="A423" s="74">
        <v>1727</v>
      </c>
      <c r="B423" s="22"/>
      <c r="C423" s="34">
        <v>0.96</v>
      </c>
      <c r="D423" s="34">
        <v>0.96</v>
      </c>
      <c r="E423" s="34">
        <v>0.64</v>
      </c>
      <c r="F423" s="34"/>
      <c r="G423" s="34">
        <f>4.5*Wages!D423</f>
        <v>4.32</v>
      </c>
      <c r="H423" s="34">
        <f>4.5*Wages!E423</f>
        <v>2.88</v>
      </c>
    </row>
    <row r="424" spans="1:8" ht="15">
      <c r="A424" s="74">
        <v>1728</v>
      </c>
      <c r="B424" s="22"/>
      <c r="C424" s="34">
        <v>0.96</v>
      </c>
      <c r="D424" s="34">
        <v>0.96</v>
      </c>
      <c r="E424" s="34">
        <v>0.64</v>
      </c>
      <c r="F424" s="34"/>
      <c r="G424" s="34">
        <f>4.5*Wages!D424</f>
        <v>4.32</v>
      </c>
      <c r="H424" s="34">
        <f>4.5*Wages!E424</f>
        <v>2.88</v>
      </c>
    </row>
    <row r="425" spans="1:8" ht="15">
      <c r="A425" s="74">
        <v>1729</v>
      </c>
      <c r="B425" s="22"/>
      <c r="C425" s="34">
        <v>0.96</v>
      </c>
      <c r="D425" s="34">
        <v>0.96</v>
      </c>
      <c r="E425" s="34">
        <v>0.64</v>
      </c>
      <c r="F425" s="34"/>
      <c r="G425" s="34">
        <f>4.5*Wages!D425</f>
        <v>4.32</v>
      </c>
      <c r="H425" s="34">
        <f>4.5*Wages!E425</f>
        <v>2.88</v>
      </c>
    </row>
    <row r="426" spans="1:8" ht="15">
      <c r="A426" s="74">
        <v>1730</v>
      </c>
      <c r="B426" s="22"/>
      <c r="C426" s="34">
        <v>0.96</v>
      </c>
      <c r="D426" s="34">
        <v>0.96</v>
      </c>
      <c r="E426" s="34">
        <v>0.64</v>
      </c>
      <c r="F426" s="34"/>
      <c r="G426" s="34">
        <f>4.5*Wages!D426</f>
        <v>4.32</v>
      </c>
      <c r="H426" s="34">
        <f>4.5*Wages!E426</f>
        <v>2.88</v>
      </c>
    </row>
    <row r="427" spans="1:8" ht="15">
      <c r="A427" s="74">
        <v>1731</v>
      </c>
      <c r="B427" s="22"/>
      <c r="C427" s="34">
        <v>0.96</v>
      </c>
      <c r="D427" s="34">
        <v>0.96</v>
      </c>
      <c r="E427" s="34">
        <v>0.64</v>
      </c>
      <c r="F427" s="34"/>
      <c r="G427" s="34">
        <f>4.5*Wages!D427</f>
        <v>4.32</v>
      </c>
      <c r="H427" s="34">
        <f>4.5*Wages!E427</f>
        <v>2.88</v>
      </c>
    </row>
    <row r="428" spans="1:8" ht="15">
      <c r="A428" s="74">
        <v>1732</v>
      </c>
      <c r="B428" s="22"/>
      <c r="C428" s="34">
        <v>0.96</v>
      </c>
      <c r="D428" s="34">
        <v>0.96</v>
      </c>
      <c r="E428" s="34">
        <v>0.64</v>
      </c>
      <c r="F428" s="34"/>
      <c r="G428" s="34">
        <f>4.5*Wages!D428</f>
        <v>4.32</v>
      </c>
      <c r="H428" s="34">
        <f>4.5*Wages!E428</f>
        <v>2.88</v>
      </c>
    </row>
    <row r="429" spans="1:8" ht="15">
      <c r="A429" s="74">
        <v>1733</v>
      </c>
      <c r="B429" s="22"/>
      <c r="C429" s="34">
        <v>0.96</v>
      </c>
      <c r="D429" s="34">
        <v>0.96</v>
      </c>
      <c r="E429" s="34">
        <v>0.64</v>
      </c>
      <c r="F429" s="34"/>
      <c r="G429" s="34">
        <f>4.5*Wages!D429</f>
        <v>4.32</v>
      </c>
      <c r="H429" s="34">
        <f>4.5*Wages!E429</f>
        <v>2.88</v>
      </c>
    </row>
    <row r="430" spans="1:8" ht="15">
      <c r="A430" s="74">
        <v>1734</v>
      </c>
      <c r="B430" s="22"/>
      <c r="C430" s="34">
        <v>0.96</v>
      </c>
      <c r="D430" s="34">
        <v>0.96</v>
      </c>
      <c r="E430" s="34">
        <v>0.64</v>
      </c>
      <c r="F430" s="34"/>
      <c r="G430" s="34">
        <f>4.5*Wages!D430</f>
        <v>4.32</v>
      </c>
      <c r="H430" s="34">
        <f>4.5*Wages!E430</f>
        <v>2.88</v>
      </c>
    </row>
    <row r="431" spans="1:8" ht="15">
      <c r="A431" s="74">
        <v>1735</v>
      </c>
      <c r="B431" s="22"/>
      <c r="C431" s="34">
        <v>0.96</v>
      </c>
      <c r="D431" s="34">
        <v>0.96</v>
      </c>
      <c r="E431" s="34">
        <v>0.64</v>
      </c>
      <c r="F431" s="34"/>
      <c r="G431" s="34">
        <f>4.5*Wages!D431</f>
        <v>4.32</v>
      </c>
      <c r="H431" s="34">
        <f>4.5*Wages!E431</f>
        <v>2.88</v>
      </c>
    </row>
    <row r="432" spans="1:8" ht="15">
      <c r="A432" s="74">
        <v>1736</v>
      </c>
      <c r="B432" s="22"/>
      <c r="C432" s="34">
        <v>0.96</v>
      </c>
      <c r="D432" s="34">
        <v>0.96</v>
      </c>
      <c r="E432" s="34">
        <v>0.64</v>
      </c>
      <c r="F432" s="34"/>
      <c r="G432" s="34">
        <f>4.5*Wages!D432</f>
        <v>4.32</v>
      </c>
      <c r="H432" s="34">
        <f>4.5*Wages!E432</f>
        <v>2.88</v>
      </c>
    </row>
    <row r="433" spans="1:8" ht="15">
      <c r="A433" s="74">
        <v>1737</v>
      </c>
      <c r="B433" s="22"/>
      <c r="C433" s="34">
        <v>0.96</v>
      </c>
      <c r="D433" s="34">
        <v>0.96</v>
      </c>
      <c r="E433" s="34">
        <v>0.64</v>
      </c>
      <c r="F433" s="34"/>
      <c r="G433" s="34">
        <f>4.5*Wages!D433</f>
        <v>4.32</v>
      </c>
      <c r="H433" s="34">
        <f>4.5*Wages!E433</f>
        <v>2.88</v>
      </c>
    </row>
    <row r="434" spans="1:8" ht="15">
      <c r="A434" s="74">
        <v>1738</v>
      </c>
      <c r="B434" s="22"/>
      <c r="C434" s="34">
        <v>0.96</v>
      </c>
      <c r="D434" s="34">
        <v>0.96</v>
      </c>
      <c r="E434" s="34">
        <v>0.64</v>
      </c>
      <c r="F434" s="34"/>
      <c r="G434" s="34">
        <f>4.5*Wages!D434</f>
        <v>4.32</v>
      </c>
      <c r="H434" s="34">
        <f>4.5*Wages!E434</f>
        <v>2.88</v>
      </c>
    </row>
    <row r="435" spans="1:8" ht="15">
      <c r="A435" s="74">
        <v>1739</v>
      </c>
      <c r="B435" s="22"/>
      <c r="C435" s="34">
        <v>0.96</v>
      </c>
      <c r="D435" s="34">
        <v>0.96</v>
      </c>
      <c r="E435" s="34">
        <v>0.64</v>
      </c>
      <c r="F435" s="34"/>
      <c r="G435" s="34">
        <f>4.5*Wages!D435</f>
        <v>4.32</v>
      </c>
      <c r="H435" s="34">
        <f>4.5*Wages!E435</f>
        <v>2.88</v>
      </c>
    </row>
    <row r="436" spans="1:8" ht="15">
      <c r="A436" s="74">
        <v>1740</v>
      </c>
      <c r="B436" s="22"/>
      <c r="C436" s="34">
        <v>0.96</v>
      </c>
      <c r="D436" s="34">
        <v>0.96</v>
      </c>
      <c r="E436" s="34">
        <v>0.64</v>
      </c>
      <c r="F436" s="34"/>
      <c r="G436" s="34">
        <f>4.5*Wages!D436</f>
        <v>4.32</v>
      </c>
      <c r="H436" s="34">
        <f>4.5*Wages!E436</f>
        <v>2.88</v>
      </c>
    </row>
    <row r="437" spans="1:8" ht="15">
      <c r="A437" s="74">
        <v>1741</v>
      </c>
      <c r="B437" s="22"/>
      <c r="C437" s="34">
        <v>0.96</v>
      </c>
      <c r="D437" s="34">
        <v>0.96</v>
      </c>
      <c r="E437" s="34">
        <v>0.64</v>
      </c>
      <c r="F437" s="34"/>
      <c r="G437" s="34">
        <f>4.5*Wages!D437</f>
        <v>4.32</v>
      </c>
      <c r="H437" s="34">
        <f>4.5*Wages!E437</f>
        <v>2.88</v>
      </c>
    </row>
    <row r="438" spans="1:8" ht="15">
      <c r="A438" s="74">
        <v>1742</v>
      </c>
      <c r="B438" s="22"/>
      <c r="C438" s="34">
        <v>0.96</v>
      </c>
      <c r="D438" s="34">
        <v>0.96</v>
      </c>
      <c r="E438" s="34">
        <v>0.64</v>
      </c>
      <c r="F438" s="34"/>
      <c r="G438" s="34">
        <f>4.5*Wages!D438</f>
        <v>4.32</v>
      </c>
      <c r="H438" s="34">
        <f>4.5*Wages!E438</f>
        <v>2.88</v>
      </c>
    </row>
    <row r="439" spans="1:8" ht="15">
      <c r="A439" s="74">
        <v>1743</v>
      </c>
      <c r="B439" s="22"/>
      <c r="C439" s="34">
        <v>0.96</v>
      </c>
      <c r="D439" s="34">
        <v>0.96</v>
      </c>
      <c r="E439" s="34">
        <v>0.64</v>
      </c>
      <c r="F439" s="34"/>
      <c r="G439" s="34">
        <f>4.5*Wages!D439</f>
        <v>4.32</v>
      </c>
      <c r="H439" s="34">
        <f>4.5*Wages!E439</f>
        <v>2.88</v>
      </c>
    </row>
    <row r="440" spans="1:8" ht="15">
      <c r="A440" s="74">
        <v>1744</v>
      </c>
      <c r="B440" s="22"/>
      <c r="C440" s="34">
        <v>0.96</v>
      </c>
      <c r="D440" s="34">
        <v>0.96</v>
      </c>
      <c r="E440" s="34">
        <v>0.64</v>
      </c>
      <c r="F440" s="34"/>
      <c r="G440" s="34">
        <f>4.5*Wages!D440</f>
        <v>4.32</v>
      </c>
      <c r="H440" s="34">
        <f>4.5*Wages!E440</f>
        <v>2.88</v>
      </c>
    </row>
    <row r="441" spans="1:8" ht="15">
      <c r="A441" s="74">
        <v>1745</v>
      </c>
      <c r="B441" s="22"/>
      <c r="C441" s="34">
        <v>0.96</v>
      </c>
      <c r="D441" s="34">
        <v>0.96</v>
      </c>
      <c r="E441" s="34">
        <v>0.64</v>
      </c>
      <c r="F441" s="34"/>
      <c r="G441" s="34">
        <f>4.5*Wages!D441</f>
        <v>4.32</v>
      </c>
      <c r="H441" s="34">
        <f>4.5*Wages!E441</f>
        <v>2.88</v>
      </c>
    </row>
    <row r="442" spans="1:8" ht="15">
      <c r="A442" s="74">
        <v>1746</v>
      </c>
      <c r="B442" s="22"/>
      <c r="C442" s="34">
        <v>0.96</v>
      </c>
      <c r="D442" s="34">
        <v>0.96</v>
      </c>
      <c r="E442" s="34">
        <v>0.64</v>
      </c>
      <c r="F442" s="34"/>
      <c r="G442" s="34">
        <f>4.5*Wages!D442</f>
        <v>4.32</v>
      </c>
      <c r="H442" s="34">
        <f>4.5*Wages!E442</f>
        <v>2.88</v>
      </c>
    </row>
    <row r="443" spans="1:8" ht="15">
      <c r="A443" s="74">
        <v>1747</v>
      </c>
      <c r="B443" s="22"/>
      <c r="C443" s="34">
        <v>0.96</v>
      </c>
      <c r="D443" s="34">
        <v>0.96</v>
      </c>
      <c r="E443" s="34">
        <v>0.64</v>
      </c>
      <c r="F443" s="34"/>
      <c r="G443" s="34">
        <f>4.5*Wages!D443</f>
        <v>4.32</v>
      </c>
      <c r="H443" s="34">
        <f>4.5*Wages!E443</f>
        <v>2.88</v>
      </c>
    </row>
    <row r="444" spans="1:8" ht="15">
      <c r="A444" s="74">
        <v>1748</v>
      </c>
      <c r="B444" s="22"/>
      <c r="C444" s="34">
        <v>0.96</v>
      </c>
      <c r="D444" s="34">
        <v>0.96</v>
      </c>
      <c r="E444" s="34">
        <v>0.64</v>
      </c>
      <c r="F444" s="34"/>
      <c r="G444" s="34">
        <f>4.5*Wages!D444</f>
        <v>4.32</v>
      </c>
      <c r="H444" s="34">
        <f>4.5*Wages!E444</f>
        <v>2.88</v>
      </c>
    </row>
    <row r="445" spans="1:8" ht="15">
      <c r="A445" s="74">
        <v>1749</v>
      </c>
      <c r="B445" s="22"/>
      <c r="C445" s="34">
        <v>0.96</v>
      </c>
      <c r="D445" s="34">
        <v>0.96</v>
      </c>
      <c r="E445" s="34">
        <v>0.64</v>
      </c>
      <c r="F445" s="34"/>
      <c r="G445" s="34">
        <f>4.5*Wages!D445</f>
        <v>4.32</v>
      </c>
      <c r="H445" s="34">
        <f>4.5*Wages!E445</f>
        <v>2.88</v>
      </c>
    </row>
    <row r="446" spans="1:8" ht="15">
      <c r="A446" s="74">
        <v>1750</v>
      </c>
      <c r="B446" s="34"/>
      <c r="C446" s="34">
        <v>0.96</v>
      </c>
      <c r="D446" s="34">
        <v>0.96</v>
      </c>
      <c r="E446" s="34">
        <v>0.64</v>
      </c>
      <c r="F446" s="34"/>
      <c r="G446" s="34">
        <f>4.5*Wages!D446</f>
        <v>4.32</v>
      </c>
      <c r="H446" s="34">
        <f>4.5*Wages!E446</f>
        <v>2.88</v>
      </c>
    </row>
    <row r="447" spans="1:8" ht="15">
      <c r="A447" s="74">
        <v>1751</v>
      </c>
      <c r="B447" s="22"/>
      <c r="C447" s="34">
        <v>0.96</v>
      </c>
      <c r="D447" s="34">
        <v>0.96</v>
      </c>
      <c r="E447" s="34">
        <v>0.64</v>
      </c>
      <c r="F447" s="34"/>
      <c r="G447" s="34">
        <f>4.5*Wages!D447</f>
        <v>4.32</v>
      </c>
      <c r="H447" s="34">
        <f>4.5*Wages!E447</f>
        <v>2.88</v>
      </c>
    </row>
    <row r="448" spans="1:8" ht="15">
      <c r="A448" s="74">
        <v>1752</v>
      </c>
      <c r="B448" s="22"/>
      <c r="C448" s="34">
        <v>0.96</v>
      </c>
      <c r="D448" s="34">
        <v>0.96</v>
      </c>
      <c r="E448" s="34">
        <v>0.64</v>
      </c>
      <c r="F448" s="34"/>
      <c r="G448" s="34">
        <f>4.5*Wages!D448</f>
        <v>4.32</v>
      </c>
      <c r="H448" s="34">
        <f>4.5*Wages!E448</f>
        <v>2.88</v>
      </c>
    </row>
    <row r="449" spans="1:8" ht="15">
      <c r="A449" s="74">
        <v>1753</v>
      </c>
      <c r="B449" s="22"/>
      <c r="C449" s="34">
        <v>0.96</v>
      </c>
      <c r="D449" s="34">
        <v>0.96</v>
      </c>
      <c r="E449" s="34">
        <v>0.64</v>
      </c>
      <c r="F449" s="34"/>
      <c r="G449" s="34">
        <f>4.5*Wages!D449</f>
        <v>4.32</v>
      </c>
      <c r="H449" s="34">
        <f>4.5*Wages!E449</f>
        <v>2.88</v>
      </c>
    </row>
    <row r="450" spans="1:8" ht="15">
      <c r="A450" s="74">
        <v>1754</v>
      </c>
      <c r="B450" s="22"/>
      <c r="C450" s="34">
        <v>0.96</v>
      </c>
      <c r="D450" s="34">
        <v>0.96</v>
      </c>
      <c r="E450" s="34">
        <v>0.64</v>
      </c>
      <c r="F450" s="34"/>
      <c r="G450" s="34">
        <f>4.5*Wages!D450</f>
        <v>4.32</v>
      </c>
      <c r="H450" s="34">
        <f>4.5*Wages!E450</f>
        <v>2.88</v>
      </c>
    </row>
    <row r="451" spans="1:8" ht="15">
      <c r="A451" s="74">
        <v>1755</v>
      </c>
      <c r="B451" s="22"/>
      <c r="C451" s="34">
        <v>0.96</v>
      </c>
      <c r="D451" s="34">
        <v>0.96</v>
      </c>
      <c r="E451" s="34">
        <v>0.64</v>
      </c>
      <c r="F451" s="34"/>
      <c r="G451" s="34">
        <f>4.5*Wages!D451</f>
        <v>4.32</v>
      </c>
      <c r="H451" s="34">
        <f>4.5*Wages!E451</f>
        <v>2.88</v>
      </c>
    </row>
    <row r="452" spans="1:8" ht="15">
      <c r="A452" s="74">
        <v>1756</v>
      </c>
      <c r="B452" s="22"/>
      <c r="C452" s="34">
        <v>0.96</v>
      </c>
      <c r="D452" s="34">
        <v>0.96</v>
      </c>
      <c r="E452" s="34">
        <v>0.64</v>
      </c>
      <c r="F452" s="34"/>
      <c r="G452" s="34">
        <f>4.5*Wages!D452</f>
        <v>4.32</v>
      </c>
      <c r="H452" s="34">
        <f>4.5*Wages!E452</f>
        <v>2.88</v>
      </c>
    </row>
    <row r="453" spans="1:8" ht="15">
      <c r="A453" s="74">
        <v>1757</v>
      </c>
      <c r="B453" s="22"/>
      <c r="C453" s="34">
        <v>0.96</v>
      </c>
      <c r="D453" s="34">
        <v>0.96</v>
      </c>
      <c r="E453" s="34">
        <v>0.64</v>
      </c>
      <c r="F453" s="34"/>
      <c r="G453" s="34">
        <f>4.5*Wages!D453</f>
        <v>4.32</v>
      </c>
      <c r="H453" s="34">
        <f>4.5*Wages!E453</f>
        <v>2.88</v>
      </c>
    </row>
    <row r="454" spans="1:8" ht="15">
      <c r="A454" s="74">
        <v>1758</v>
      </c>
      <c r="B454" s="22"/>
      <c r="C454" s="34">
        <v>0.96</v>
      </c>
      <c r="D454" s="34">
        <v>0.96</v>
      </c>
      <c r="E454" s="34">
        <v>0.64</v>
      </c>
      <c r="F454" s="34"/>
      <c r="G454" s="34">
        <f>4.5*Wages!D454</f>
        <v>4.32</v>
      </c>
      <c r="H454" s="34">
        <f>4.5*Wages!E454</f>
        <v>2.88</v>
      </c>
    </row>
    <row r="455" spans="1:8" ht="15">
      <c r="A455" s="74">
        <v>1759</v>
      </c>
      <c r="B455" s="22"/>
      <c r="C455" s="34">
        <v>0.96</v>
      </c>
      <c r="D455" s="34">
        <v>0.96</v>
      </c>
      <c r="E455" s="34">
        <v>0.64</v>
      </c>
      <c r="F455" s="34"/>
      <c r="G455" s="34">
        <f>4.5*Wages!D455</f>
        <v>4.32</v>
      </c>
      <c r="H455" s="34">
        <f>4.5*Wages!E455</f>
        <v>2.88</v>
      </c>
    </row>
    <row r="456" spans="1:8" ht="15">
      <c r="A456" s="74">
        <v>1760</v>
      </c>
      <c r="B456" s="22"/>
      <c r="C456" s="34">
        <v>0.96</v>
      </c>
      <c r="D456" s="34">
        <v>0.96</v>
      </c>
      <c r="E456" s="34">
        <v>0.64</v>
      </c>
      <c r="F456" s="34"/>
      <c r="G456" s="34">
        <f>4.5*Wages!D456</f>
        <v>4.32</v>
      </c>
      <c r="H456" s="34">
        <f>4.5*Wages!E456</f>
        <v>2.88</v>
      </c>
    </row>
    <row r="457" spans="1:8" ht="15">
      <c r="A457" s="74">
        <v>1761</v>
      </c>
      <c r="B457" s="22"/>
      <c r="C457" s="34">
        <v>0.96</v>
      </c>
      <c r="D457" s="34">
        <v>0.96</v>
      </c>
      <c r="E457" s="34">
        <v>0.64</v>
      </c>
      <c r="F457" s="34"/>
      <c r="G457" s="34">
        <f>4.5*Wages!D457</f>
        <v>4.32</v>
      </c>
      <c r="H457" s="34">
        <f>4.5*Wages!E457</f>
        <v>2.88</v>
      </c>
    </row>
    <row r="458" spans="1:8" ht="15">
      <c r="A458" s="74">
        <v>1762</v>
      </c>
      <c r="B458" s="22"/>
      <c r="C458" s="34">
        <v>0.96</v>
      </c>
      <c r="D458" s="34">
        <v>0.96</v>
      </c>
      <c r="E458" s="34">
        <v>0.64</v>
      </c>
      <c r="F458" s="34"/>
      <c r="G458" s="34">
        <f>4.5*Wages!D458</f>
        <v>4.32</v>
      </c>
      <c r="H458" s="34">
        <f>4.5*Wages!E458</f>
        <v>2.88</v>
      </c>
    </row>
    <row r="459" spans="1:8" ht="15">
      <c r="A459" s="74">
        <v>1763</v>
      </c>
      <c r="B459" s="22"/>
      <c r="C459" s="34">
        <v>0.96</v>
      </c>
      <c r="D459" s="34">
        <v>0.96</v>
      </c>
      <c r="E459" s="34">
        <v>0.64</v>
      </c>
      <c r="F459" s="34"/>
      <c r="G459" s="34">
        <f>4.5*Wages!D459</f>
        <v>4.32</v>
      </c>
      <c r="H459" s="34">
        <f>4.5*Wages!E459</f>
        <v>2.88</v>
      </c>
    </row>
    <row r="460" spans="1:8" ht="15">
      <c r="A460" s="74">
        <v>1764</v>
      </c>
      <c r="B460" s="22"/>
      <c r="C460" s="34">
        <v>0.96</v>
      </c>
      <c r="D460" s="34">
        <v>0.96</v>
      </c>
      <c r="E460" s="34">
        <v>0.64</v>
      </c>
      <c r="F460" s="34"/>
      <c r="G460" s="34">
        <f>4.5*Wages!D460</f>
        <v>4.32</v>
      </c>
      <c r="H460" s="34">
        <f>4.5*Wages!E460</f>
        <v>2.88</v>
      </c>
    </row>
    <row r="461" spans="1:8" ht="15">
      <c r="A461" s="74">
        <v>1765</v>
      </c>
      <c r="B461" s="22"/>
      <c r="C461" s="34">
        <v>1</v>
      </c>
      <c r="D461" s="34">
        <v>1</v>
      </c>
      <c r="E461" s="34">
        <v>0.95</v>
      </c>
      <c r="F461" s="34"/>
      <c r="G461" s="34">
        <f>4.5*Wages!D461</f>
        <v>4.5</v>
      </c>
      <c r="H461" s="34">
        <f>4.5*Wages!E461</f>
        <v>4.2749999999999995</v>
      </c>
    </row>
    <row r="462" spans="1:8" ht="15">
      <c r="A462" s="74">
        <v>1766</v>
      </c>
      <c r="B462" s="22"/>
      <c r="C462" s="34">
        <v>1</v>
      </c>
      <c r="D462" s="34">
        <v>1</v>
      </c>
      <c r="E462" s="34">
        <v>0.95</v>
      </c>
      <c r="F462" s="34"/>
      <c r="G462" s="34">
        <f>4.5*Wages!D462</f>
        <v>4.5</v>
      </c>
      <c r="H462" s="34">
        <f>4.5*Wages!E462</f>
        <v>4.2749999999999995</v>
      </c>
    </row>
    <row r="463" spans="1:8" ht="15">
      <c r="A463" s="74">
        <v>1767</v>
      </c>
      <c r="B463" s="22"/>
      <c r="C463" s="34">
        <v>1</v>
      </c>
      <c r="D463" s="34">
        <v>1</v>
      </c>
      <c r="E463" s="34">
        <v>0.95</v>
      </c>
      <c r="F463" s="34"/>
      <c r="G463" s="34">
        <f>4.5*Wages!D463</f>
        <v>4.5</v>
      </c>
      <c r="H463" s="34">
        <f>4.5*Wages!E463</f>
        <v>4.2749999999999995</v>
      </c>
    </row>
    <row r="464" spans="1:8" ht="15">
      <c r="A464" s="74">
        <v>1768</v>
      </c>
      <c r="B464" s="22"/>
      <c r="C464" s="34">
        <v>1</v>
      </c>
      <c r="D464" s="34">
        <v>1</v>
      </c>
      <c r="E464" s="34">
        <v>0.95</v>
      </c>
      <c r="F464" s="34"/>
      <c r="G464" s="34">
        <f>4.5*Wages!D464</f>
        <v>4.5</v>
      </c>
      <c r="H464" s="34">
        <f>4.5*Wages!E464</f>
        <v>4.2749999999999995</v>
      </c>
    </row>
    <row r="465" spans="1:8" ht="15">
      <c r="A465" s="74">
        <v>1769</v>
      </c>
      <c r="B465" s="22"/>
      <c r="C465" s="34">
        <v>1</v>
      </c>
      <c r="D465" s="34">
        <v>1</v>
      </c>
      <c r="E465" s="34">
        <v>0.95</v>
      </c>
      <c r="F465" s="34"/>
      <c r="G465" s="34">
        <f>4.5*Wages!D465</f>
        <v>4.5</v>
      </c>
      <c r="H465" s="34">
        <f>4.5*Wages!E465</f>
        <v>4.2749999999999995</v>
      </c>
    </row>
    <row r="466" spans="1:8" ht="15">
      <c r="A466" s="74">
        <v>1770</v>
      </c>
      <c r="B466" s="22"/>
      <c r="C466" s="34">
        <v>1</v>
      </c>
      <c r="D466" s="34">
        <v>1</v>
      </c>
      <c r="E466" s="34">
        <v>0.95</v>
      </c>
      <c r="F466" s="34"/>
      <c r="G466" s="34">
        <f>4.5*Wages!D466</f>
        <v>4.5</v>
      </c>
      <c r="H466" s="34">
        <f>4.5*Wages!E466</f>
        <v>4.2749999999999995</v>
      </c>
    </row>
    <row r="467" spans="1:8" ht="15">
      <c r="A467" s="74">
        <v>1771</v>
      </c>
      <c r="B467" s="22"/>
      <c r="C467" s="34">
        <v>1</v>
      </c>
      <c r="D467" s="34">
        <v>1</v>
      </c>
      <c r="E467" s="34">
        <v>0.75</v>
      </c>
      <c r="F467" s="34"/>
      <c r="G467" s="34">
        <f>4.5*Wages!D467</f>
        <v>4.5</v>
      </c>
      <c r="H467" s="34">
        <f>4.5*Wages!E467</f>
        <v>3.375</v>
      </c>
    </row>
    <row r="468" spans="1:8" ht="15">
      <c r="A468" s="74">
        <v>1772</v>
      </c>
      <c r="B468" s="22"/>
      <c r="C468" s="34">
        <v>1</v>
      </c>
      <c r="D468" s="34">
        <v>1</v>
      </c>
      <c r="E468" s="34">
        <v>0.75</v>
      </c>
      <c r="F468" s="34"/>
      <c r="G468" s="34">
        <f>4.5*Wages!D468</f>
        <v>4.5</v>
      </c>
      <c r="H468" s="34">
        <f>4.5*Wages!E468</f>
        <v>3.375</v>
      </c>
    </row>
    <row r="469" spans="1:8" ht="15">
      <c r="A469" s="74">
        <v>1773</v>
      </c>
      <c r="B469" s="22"/>
      <c r="C469" s="34">
        <v>1.2</v>
      </c>
      <c r="D469" s="34">
        <v>1.2</v>
      </c>
      <c r="E469" s="34">
        <v>0.75</v>
      </c>
      <c r="F469" s="34"/>
      <c r="G469" s="34">
        <f>4.5*Wages!D469</f>
        <v>5.3999999999999995</v>
      </c>
      <c r="H469" s="34">
        <f>4.5*Wages!E469</f>
        <v>3.375</v>
      </c>
    </row>
    <row r="470" spans="1:8" ht="15">
      <c r="A470" s="74">
        <v>1774</v>
      </c>
      <c r="B470" s="22"/>
      <c r="C470" s="34">
        <v>1.2</v>
      </c>
      <c r="D470" s="34">
        <v>1.2</v>
      </c>
      <c r="E470" s="34">
        <v>0.75</v>
      </c>
      <c r="F470" s="34"/>
      <c r="G470" s="34">
        <f>4.5*Wages!D470</f>
        <v>5.3999999999999995</v>
      </c>
      <c r="H470" s="34">
        <f>4.5*Wages!E470</f>
        <v>3.375</v>
      </c>
    </row>
    <row r="471" spans="1:8" ht="15">
      <c r="A471" s="74">
        <v>1775</v>
      </c>
      <c r="B471" s="22"/>
      <c r="C471" s="34">
        <v>1.2</v>
      </c>
      <c r="D471" s="34">
        <v>1.2</v>
      </c>
      <c r="E471" s="34">
        <v>0.75</v>
      </c>
      <c r="F471" s="34"/>
      <c r="G471" s="34">
        <f>4.5*Wages!D471</f>
        <v>5.3999999999999995</v>
      </c>
      <c r="H471" s="34">
        <f>4.5*Wages!E471</f>
        <v>3.375</v>
      </c>
    </row>
    <row r="472" spans="1:8" ht="15">
      <c r="A472" s="74">
        <v>1776</v>
      </c>
      <c r="B472" s="22"/>
      <c r="C472" s="34">
        <v>1.2</v>
      </c>
      <c r="D472" s="34">
        <v>1.2</v>
      </c>
      <c r="E472" s="34">
        <v>0.75</v>
      </c>
      <c r="F472" s="34"/>
      <c r="G472" s="34">
        <f>4.5*Wages!D472</f>
        <v>5.3999999999999995</v>
      </c>
      <c r="H472" s="34">
        <f>4.5*Wages!E472</f>
        <v>3.375</v>
      </c>
    </row>
    <row r="473" spans="1:8" ht="15">
      <c r="A473" s="74">
        <v>1777</v>
      </c>
      <c r="B473" s="22"/>
      <c r="C473" s="34">
        <v>1.2</v>
      </c>
      <c r="D473" s="34">
        <v>1.2</v>
      </c>
      <c r="E473" s="34">
        <v>0.75</v>
      </c>
      <c r="F473" s="34"/>
      <c r="G473" s="34">
        <f>4.5*Wages!D473</f>
        <v>5.3999999999999995</v>
      </c>
      <c r="H473" s="34">
        <f>4.5*Wages!E473</f>
        <v>3.375</v>
      </c>
    </row>
    <row r="474" spans="1:8" ht="15">
      <c r="A474" s="74">
        <v>1778</v>
      </c>
      <c r="B474" s="22"/>
      <c r="C474" s="34">
        <v>1.2</v>
      </c>
      <c r="D474" s="34">
        <v>1.2</v>
      </c>
      <c r="E474" s="34">
        <v>0.75</v>
      </c>
      <c r="F474" s="34"/>
      <c r="G474" s="34">
        <f>4.5*Wages!D474</f>
        <v>5.3999999999999995</v>
      </c>
      <c r="H474" s="34">
        <f>4.5*Wages!E474</f>
        <v>3.375</v>
      </c>
    </row>
    <row r="475" spans="1:8" ht="15">
      <c r="A475" s="74">
        <v>1779</v>
      </c>
      <c r="B475" s="22"/>
      <c r="C475" s="34">
        <v>1.2</v>
      </c>
      <c r="D475" s="34">
        <v>1.2</v>
      </c>
      <c r="E475" s="34">
        <v>0.75</v>
      </c>
      <c r="F475" s="34"/>
      <c r="G475" s="34">
        <f>4.5*Wages!D475</f>
        <v>5.3999999999999995</v>
      </c>
      <c r="H475" s="34">
        <f>4.5*Wages!E475</f>
        <v>3.375</v>
      </c>
    </row>
    <row r="476" spans="1:8" ht="15">
      <c r="A476" s="74">
        <v>1780</v>
      </c>
      <c r="B476" s="22"/>
      <c r="C476" s="34">
        <v>1.5</v>
      </c>
      <c r="D476" s="34">
        <v>1.5</v>
      </c>
      <c r="E476" s="34">
        <v>0.75</v>
      </c>
      <c r="F476" s="34"/>
      <c r="G476" s="34">
        <f>4.5*Wages!D476</f>
        <v>6.75</v>
      </c>
      <c r="H476" s="34">
        <f>4.5*Wages!E476</f>
        <v>3.375</v>
      </c>
    </row>
    <row r="477" spans="1:8" ht="15">
      <c r="A477" s="74">
        <v>1781</v>
      </c>
      <c r="B477" s="22"/>
      <c r="C477" s="34">
        <v>1.5</v>
      </c>
      <c r="D477" s="34">
        <v>1.5</v>
      </c>
      <c r="E477" s="34">
        <v>0.75</v>
      </c>
      <c r="F477" s="34"/>
      <c r="G477" s="34">
        <f>4.5*Wages!D477</f>
        <v>6.75</v>
      </c>
      <c r="H477" s="34">
        <f>4.5*Wages!E477</f>
        <v>3.375</v>
      </c>
    </row>
    <row r="478" spans="1:8" ht="15">
      <c r="A478" s="74">
        <v>1782</v>
      </c>
      <c r="B478" s="22"/>
      <c r="C478" s="34">
        <v>1.5</v>
      </c>
      <c r="D478" s="34">
        <v>1.5</v>
      </c>
      <c r="E478" s="34">
        <v>0.75</v>
      </c>
      <c r="F478" s="34"/>
      <c r="G478" s="34">
        <f>4.5*Wages!D478</f>
        <v>6.75</v>
      </c>
      <c r="H478" s="34">
        <f>4.5*Wages!E478</f>
        <v>3.375</v>
      </c>
    </row>
    <row r="479" spans="1:8" ht="15">
      <c r="A479" s="74">
        <v>1783</v>
      </c>
      <c r="B479" s="22"/>
      <c r="C479" s="34">
        <v>1.5</v>
      </c>
      <c r="D479" s="34">
        <v>1.5</v>
      </c>
      <c r="E479" s="34">
        <v>0.75</v>
      </c>
      <c r="F479" s="34"/>
      <c r="G479" s="34">
        <f>4.5*Wages!D479</f>
        <v>6.75</v>
      </c>
      <c r="H479" s="34">
        <f>4.5*Wages!E479</f>
        <v>3.375</v>
      </c>
    </row>
    <row r="480" spans="1:8" ht="15">
      <c r="A480" s="74">
        <v>1784</v>
      </c>
      <c r="B480" s="22"/>
      <c r="C480" s="34">
        <v>1.5</v>
      </c>
      <c r="D480" s="34">
        <v>1.5</v>
      </c>
      <c r="E480" s="34">
        <v>0.75</v>
      </c>
      <c r="F480" s="34"/>
      <c r="G480" s="34">
        <f>4.5*Wages!D480</f>
        <v>6.75</v>
      </c>
      <c r="H480" s="34">
        <f>4.5*Wages!E480</f>
        <v>3.375</v>
      </c>
    </row>
    <row r="481" spans="1:8" ht="15">
      <c r="A481" s="74">
        <v>1785</v>
      </c>
      <c r="B481" s="22"/>
      <c r="C481" s="34">
        <v>1.5</v>
      </c>
      <c r="D481" s="34">
        <v>1.5</v>
      </c>
      <c r="E481" s="34">
        <v>0.75</v>
      </c>
      <c r="F481" s="34"/>
      <c r="G481" s="34">
        <f>4.5*Wages!D481</f>
        <v>6.75</v>
      </c>
      <c r="H481" s="34">
        <f>4.5*Wages!E481</f>
        <v>3.375</v>
      </c>
    </row>
    <row r="482" spans="1:8" ht="15">
      <c r="A482" s="74">
        <v>1786</v>
      </c>
      <c r="B482" s="22"/>
      <c r="C482" s="34">
        <v>1.5</v>
      </c>
      <c r="D482" s="34">
        <v>1.5</v>
      </c>
      <c r="E482" s="34">
        <v>0.75</v>
      </c>
      <c r="F482" s="34"/>
      <c r="G482" s="34">
        <f>4.5*Wages!D482</f>
        <v>6.75</v>
      </c>
      <c r="H482" s="34">
        <f>4.5*Wages!E482</f>
        <v>3.375</v>
      </c>
    </row>
    <row r="483" spans="1:8" ht="15">
      <c r="A483" s="74">
        <v>1787</v>
      </c>
      <c r="B483" s="22"/>
      <c r="C483" s="34">
        <v>1.5</v>
      </c>
      <c r="D483" s="34">
        <v>1.5</v>
      </c>
      <c r="E483" s="34">
        <v>0.75</v>
      </c>
      <c r="F483" s="34"/>
      <c r="G483" s="34">
        <f>4.5*Wages!D483</f>
        <v>6.75</v>
      </c>
      <c r="H483" s="34">
        <f>4.5*Wages!E483</f>
        <v>3.375</v>
      </c>
    </row>
    <row r="484" spans="1:8" ht="15">
      <c r="A484" s="74">
        <v>1788</v>
      </c>
      <c r="B484" s="22"/>
      <c r="C484" s="34">
        <v>1.5</v>
      </c>
      <c r="D484" s="34">
        <v>1.5</v>
      </c>
      <c r="E484" s="34">
        <v>0.75</v>
      </c>
      <c r="F484" s="34"/>
      <c r="G484" s="34">
        <f>4.5*Wages!D484</f>
        <v>6.75</v>
      </c>
      <c r="H484" s="34">
        <f>4.5*Wages!E484</f>
        <v>3.375</v>
      </c>
    </row>
    <row r="485" spans="1:8" ht="15">
      <c r="A485" s="74">
        <v>1789</v>
      </c>
      <c r="B485" s="22"/>
      <c r="C485" s="22"/>
      <c r="D485" s="34">
        <v>1.5</v>
      </c>
      <c r="E485" s="22"/>
      <c r="F485" s="22"/>
      <c r="G485" s="34">
        <f>4.5*Wages!D485</f>
        <v>6.75</v>
      </c>
      <c r="H485" s="22"/>
    </row>
    <row r="486" spans="1:8" ht="15">
      <c r="A486" s="74">
        <v>1790</v>
      </c>
      <c r="B486" s="22"/>
      <c r="C486" s="22"/>
      <c r="D486" s="34">
        <v>1.5</v>
      </c>
      <c r="E486" s="22"/>
      <c r="F486" s="22"/>
      <c r="G486" s="34">
        <f>4.5*Wages!D486</f>
        <v>6.75</v>
      </c>
      <c r="H486" s="22"/>
    </row>
    <row r="487" spans="1:8" ht="15">
      <c r="A487" s="74">
        <v>1791</v>
      </c>
      <c r="B487" s="22"/>
      <c r="C487" s="22"/>
      <c r="D487" s="34">
        <v>1.5</v>
      </c>
      <c r="E487" s="22"/>
      <c r="F487" s="22"/>
      <c r="G487" s="34">
        <f>4.5*Wages!D487</f>
        <v>6.75</v>
      </c>
      <c r="H487" s="22"/>
    </row>
    <row r="488" spans="1:8" ht="15">
      <c r="A488" s="74">
        <v>1792</v>
      </c>
      <c r="B488" s="22"/>
      <c r="C488" s="22"/>
      <c r="D488" s="34">
        <v>1.5</v>
      </c>
      <c r="E488" s="22"/>
      <c r="F488" s="22"/>
      <c r="G488" s="34">
        <f>4.5*Wages!D488</f>
        <v>6.75</v>
      </c>
      <c r="H488" s="22"/>
    </row>
    <row r="489" spans="1:8" ht="15">
      <c r="A489" s="74">
        <v>1793</v>
      </c>
      <c r="B489" s="22"/>
      <c r="C489" s="22"/>
      <c r="D489" s="34">
        <v>1.5</v>
      </c>
      <c r="E489" s="22"/>
      <c r="F489" s="22"/>
      <c r="G489" s="34">
        <f>4.5*Wages!D489</f>
        <v>6.75</v>
      </c>
      <c r="H489" s="22"/>
    </row>
    <row r="490" spans="1:8" ht="15">
      <c r="A490" s="74">
        <v>1794</v>
      </c>
      <c r="B490" s="22"/>
      <c r="C490" s="22"/>
      <c r="D490" s="34">
        <v>1.5</v>
      </c>
      <c r="E490" s="22"/>
      <c r="F490" s="22"/>
      <c r="G490" s="34">
        <f>4.5*Wages!D490</f>
        <v>6.75</v>
      </c>
      <c r="H490" s="22"/>
    </row>
    <row r="491" spans="1:8" ht="15">
      <c r="A491" s="74">
        <v>1795</v>
      </c>
      <c r="B491" s="22"/>
      <c r="C491" s="22"/>
      <c r="D491" s="34">
        <v>1.5</v>
      </c>
      <c r="E491" s="22"/>
      <c r="F491" s="22"/>
      <c r="G491" s="34">
        <f>4.5*Wages!D491</f>
        <v>6.75</v>
      </c>
      <c r="H491" s="22"/>
    </row>
    <row r="492" spans="1:8" ht="15">
      <c r="A492" s="74">
        <v>1796</v>
      </c>
      <c r="B492" s="22"/>
      <c r="C492" s="22"/>
      <c r="D492" s="34">
        <v>1.5</v>
      </c>
      <c r="E492" s="22"/>
      <c r="F492" s="22"/>
      <c r="G492" s="34">
        <f>4.5*Wages!D492</f>
        <v>6.75</v>
      </c>
      <c r="H492" s="22"/>
    </row>
    <row r="493" spans="1:8" ht="15">
      <c r="A493" s="74">
        <v>1797</v>
      </c>
      <c r="B493" s="22"/>
      <c r="C493" s="22"/>
      <c r="D493" s="34">
        <v>1.5</v>
      </c>
      <c r="E493" s="22"/>
      <c r="F493" s="22"/>
      <c r="G493" s="34">
        <f>4.5*Wages!D493</f>
        <v>6.75</v>
      </c>
      <c r="H493" s="22"/>
    </row>
    <row r="494" spans="1:8" ht="15">
      <c r="A494" s="74">
        <v>1798</v>
      </c>
      <c r="B494" s="22"/>
      <c r="C494" s="22"/>
      <c r="D494" s="34">
        <v>1.5</v>
      </c>
      <c r="E494" s="22"/>
      <c r="F494" s="22"/>
      <c r="G494" s="34">
        <f>4.5*Wages!D494</f>
        <v>6.75</v>
      </c>
      <c r="H494" s="22"/>
    </row>
    <row r="495" spans="1:8" ht="15">
      <c r="A495" s="74">
        <v>1799</v>
      </c>
      <c r="B495" s="22"/>
      <c r="C495" s="22"/>
      <c r="D495" s="34">
        <v>1.5</v>
      </c>
      <c r="E495" s="22"/>
      <c r="F495" s="22"/>
      <c r="G495" s="34">
        <f>4.5*Wages!D495</f>
        <v>6.75</v>
      </c>
      <c r="H495" s="22"/>
    </row>
    <row r="496" spans="1:8" ht="15">
      <c r="A496" s="74">
        <v>1800</v>
      </c>
      <c r="B496" s="34"/>
      <c r="C496" s="22"/>
      <c r="D496" s="34">
        <v>1.5</v>
      </c>
      <c r="E496" s="22"/>
      <c r="F496" s="22"/>
      <c r="G496" s="34">
        <f>4.5*Wages!D496</f>
        <v>6.75</v>
      </c>
      <c r="H496" s="22"/>
    </row>
    <row r="497" spans="1:8" ht="15">
      <c r="A497" s="74">
        <v>1801</v>
      </c>
      <c r="B497" s="22"/>
      <c r="C497" s="22"/>
      <c r="D497" s="34">
        <v>2.5</v>
      </c>
      <c r="E497" s="34">
        <v>1.9</v>
      </c>
      <c r="F497" s="34"/>
      <c r="G497" s="34">
        <f>4.5*Wages!D497</f>
        <v>11.25</v>
      </c>
      <c r="H497" s="34">
        <f>4.5*Wages!E497</f>
        <v>8.5499999999999989</v>
      </c>
    </row>
    <row r="498" spans="1:8" ht="15">
      <c r="A498" s="74">
        <v>1802</v>
      </c>
      <c r="B498" s="22"/>
      <c r="C498" s="22"/>
      <c r="D498" s="34">
        <v>2.5</v>
      </c>
      <c r="E498" s="34">
        <v>1.9</v>
      </c>
      <c r="F498" s="34"/>
      <c r="G498" s="34">
        <f>4.5*Wages!D498</f>
        <v>11.25</v>
      </c>
      <c r="H498" s="34">
        <f>4.5*Wages!E498</f>
        <v>8.5499999999999989</v>
      </c>
    </row>
    <row r="499" spans="1:8" ht="15">
      <c r="A499" s="74">
        <v>1803</v>
      </c>
      <c r="B499" s="22"/>
      <c r="C499" s="22"/>
      <c r="D499" s="34">
        <v>2.5</v>
      </c>
      <c r="E499" s="34">
        <v>1.9</v>
      </c>
      <c r="F499" s="34"/>
      <c r="G499" s="34">
        <f>4.5*Wages!D499</f>
        <v>11.25</v>
      </c>
      <c r="H499" s="34">
        <f>4.5*Wages!E499</f>
        <v>8.5499999999999989</v>
      </c>
    </row>
    <row r="500" spans="1:8" ht="15">
      <c r="A500" s="74">
        <v>1804</v>
      </c>
      <c r="B500" s="22"/>
      <c r="C500" s="34">
        <v>2.5</v>
      </c>
      <c r="D500" s="34">
        <v>2.5</v>
      </c>
      <c r="E500" s="34">
        <v>1.9</v>
      </c>
      <c r="F500" s="34"/>
      <c r="G500" s="34">
        <f>4.5*Wages!D500</f>
        <v>11.25</v>
      </c>
      <c r="H500" s="34">
        <f>4.5*Wages!E500</f>
        <v>8.5499999999999989</v>
      </c>
    </row>
    <row r="501" spans="1:8" ht="15">
      <c r="A501" s="74">
        <v>1805</v>
      </c>
      <c r="B501" s="22"/>
      <c r="C501" s="22"/>
      <c r="D501" s="34">
        <v>2.5</v>
      </c>
      <c r="E501" s="34">
        <v>1.9</v>
      </c>
      <c r="F501" s="34"/>
      <c r="G501" s="34">
        <f>4.5*Wages!D501</f>
        <v>11.25</v>
      </c>
      <c r="H501" s="34">
        <f>4.5*Wages!E501</f>
        <v>8.5499999999999989</v>
      </c>
    </row>
    <row r="502" spans="1:8" ht="15">
      <c r="A502" s="74">
        <v>1806</v>
      </c>
      <c r="B502" s="22"/>
      <c r="C502" s="22"/>
      <c r="D502" s="34">
        <v>2.5</v>
      </c>
      <c r="E502" s="34">
        <v>1.9</v>
      </c>
      <c r="F502" s="34"/>
      <c r="G502" s="34">
        <f>4.5*Wages!D502</f>
        <v>11.25</v>
      </c>
      <c r="H502" s="34">
        <f>4.5*Wages!E502</f>
        <v>8.5499999999999989</v>
      </c>
    </row>
    <row r="503" spans="1:8" ht="15">
      <c r="A503" s="74">
        <v>1807</v>
      </c>
      <c r="B503" s="22"/>
      <c r="C503" s="22"/>
      <c r="D503" s="34">
        <v>2.5</v>
      </c>
      <c r="E503" s="34">
        <v>1.9</v>
      </c>
      <c r="F503" s="34"/>
      <c r="G503" s="34">
        <f>4.5*Wages!D503</f>
        <v>11.25</v>
      </c>
      <c r="H503" s="34">
        <f>4.5*Wages!E503</f>
        <v>8.5499999999999989</v>
      </c>
    </row>
    <row r="504" spans="1:8" ht="15">
      <c r="A504" s="74">
        <v>1808</v>
      </c>
      <c r="B504" s="22"/>
      <c r="C504" s="22"/>
      <c r="D504" s="34">
        <v>2.5</v>
      </c>
      <c r="E504" s="34">
        <v>1.9</v>
      </c>
      <c r="F504" s="34"/>
      <c r="G504" s="34">
        <f>4.5*Wages!D504</f>
        <v>11.25</v>
      </c>
      <c r="H504" s="34">
        <f>4.5*Wages!E504</f>
        <v>8.5499999999999989</v>
      </c>
    </row>
    <row r="505" spans="1:8" ht="15">
      <c r="A505" s="74">
        <v>1809</v>
      </c>
      <c r="B505" s="22"/>
      <c r="C505" s="22"/>
      <c r="D505" s="34">
        <v>2.5</v>
      </c>
      <c r="E505" s="34">
        <v>1.9</v>
      </c>
      <c r="F505" s="34"/>
      <c r="G505" s="34">
        <f>4.5*Wages!D505</f>
        <v>11.25</v>
      </c>
      <c r="H505" s="34">
        <f>4.5*Wages!E505</f>
        <v>8.5499999999999989</v>
      </c>
    </row>
    <row r="506" spans="1:8" ht="15">
      <c r="A506" s="74">
        <v>1810</v>
      </c>
      <c r="B506" s="22"/>
      <c r="C506" s="34">
        <v>2.5</v>
      </c>
      <c r="D506" s="34">
        <v>2.5</v>
      </c>
      <c r="E506" s="34">
        <v>1.9</v>
      </c>
      <c r="F506" s="34"/>
      <c r="G506" s="34">
        <f>4.5*Wages!D506</f>
        <v>11.25</v>
      </c>
      <c r="H506" s="34">
        <f>4.5*Wages!E506</f>
        <v>8.5499999999999989</v>
      </c>
    </row>
    <row r="507" spans="1:8" ht="15">
      <c r="A507" s="74">
        <v>1811</v>
      </c>
      <c r="B507" s="22"/>
      <c r="C507" s="22"/>
      <c r="D507" s="34">
        <v>2.5</v>
      </c>
      <c r="E507" s="34">
        <v>1.9</v>
      </c>
      <c r="F507" s="34"/>
      <c r="G507" s="34">
        <f>4.5*Wages!D507</f>
        <v>11.25</v>
      </c>
      <c r="H507" s="34">
        <f>4.5*Wages!E507</f>
        <v>8.5499999999999989</v>
      </c>
    </row>
    <row r="508" spans="1:8" ht="15">
      <c r="A508" s="74">
        <v>1812</v>
      </c>
      <c r="B508" s="22"/>
      <c r="C508" s="22"/>
      <c r="D508" s="34">
        <v>2.5</v>
      </c>
      <c r="E508" s="34">
        <v>1.9</v>
      </c>
      <c r="F508" s="34"/>
      <c r="G508" s="34">
        <f>4.5*Wages!D508</f>
        <v>11.25</v>
      </c>
      <c r="H508" s="34">
        <f>4.5*Wages!E508</f>
        <v>8.5499999999999989</v>
      </c>
    </row>
    <row r="509" spans="1:8" ht="15">
      <c r="A509" s="74">
        <v>1813</v>
      </c>
      <c r="B509" s="22"/>
      <c r="C509" s="22"/>
      <c r="D509" s="34">
        <v>2.5</v>
      </c>
      <c r="E509" s="34">
        <v>1.9</v>
      </c>
      <c r="F509" s="34"/>
      <c r="G509" s="34">
        <f>4.5*Wages!D509</f>
        <v>11.25</v>
      </c>
      <c r="H509" s="34">
        <f>4.5*Wages!E509</f>
        <v>8.5499999999999989</v>
      </c>
    </row>
    <row r="510" spans="1:8" ht="15">
      <c r="A510" s="74">
        <v>1814</v>
      </c>
      <c r="B510" s="22"/>
      <c r="C510" s="22"/>
      <c r="D510" s="34">
        <v>2.5</v>
      </c>
      <c r="E510" s="34">
        <v>1.9</v>
      </c>
      <c r="F510" s="34"/>
      <c r="G510" s="34">
        <f>4.5*Wages!D510</f>
        <v>11.25</v>
      </c>
      <c r="H510" s="34">
        <f>4.5*Wages!E510</f>
        <v>8.5499999999999989</v>
      </c>
    </row>
    <row r="511" spans="1:8" ht="15">
      <c r="A511" s="74">
        <v>1815</v>
      </c>
      <c r="B511" s="22"/>
      <c r="C511" s="22"/>
      <c r="D511" s="34">
        <v>2.5</v>
      </c>
      <c r="E511" s="34">
        <v>1.9</v>
      </c>
      <c r="F511" s="34"/>
      <c r="G511" s="34">
        <f>4.5*Wages!D511</f>
        <v>11.25</v>
      </c>
      <c r="H511" s="34">
        <f>4.5*Wages!E511</f>
        <v>8.5499999999999989</v>
      </c>
    </row>
    <row r="512" spans="1:8" ht="15">
      <c r="A512" s="74">
        <v>1816</v>
      </c>
      <c r="B512" s="22"/>
      <c r="C512" s="22"/>
      <c r="D512" s="34">
        <v>2.5</v>
      </c>
      <c r="E512" s="34">
        <v>1.9</v>
      </c>
      <c r="F512" s="34"/>
      <c r="G512" s="34">
        <f>4.5*Wages!D512</f>
        <v>11.25</v>
      </c>
      <c r="H512" s="34">
        <f>4.5*Wages!E512</f>
        <v>8.5499999999999989</v>
      </c>
    </row>
    <row r="513" spans="1:8" ht="15">
      <c r="A513" s="74">
        <v>1817</v>
      </c>
      <c r="B513" s="22"/>
      <c r="C513" s="22"/>
      <c r="D513" s="34">
        <v>2.5</v>
      </c>
      <c r="E513" s="34">
        <v>1.9</v>
      </c>
      <c r="F513" s="34"/>
      <c r="G513" s="34">
        <f>4.5*Wages!D513</f>
        <v>11.25</v>
      </c>
      <c r="H513" s="34">
        <f>4.5*Wages!E513</f>
        <v>8.5499999999999989</v>
      </c>
    </row>
    <row r="514" spans="1:8" ht="15">
      <c r="A514" s="74">
        <v>1818</v>
      </c>
      <c r="B514" s="22"/>
      <c r="C514" s="22"/>
      <c r="D514" s="34">
        <v>2.5</v>
      </c>
      <c r="E514" s="34">
        <v>1.9</v>
      </c>
      <c r="F514" s="34"/>
      <c r="G514" s="34">
        <f>4.5*Wages!D514</f>
        <v>11.25</v>
      </c>
      <c r="H514" s="34">
        <f>4.5*Wages!E514</f>
        <v>8.5499999999999989</v>
      </c>
    </row>
    <row r="515" spans="1:8" ht="15">
      <c r="A515" s="74">
        <v>1819</v>
      </c>
      <c r="B515" s="22"/>
      <c r="C515" s="22"/>
      <c r="D515" s="34">
        <v>2.5</v>
      </c>
      <c r="E515" s="34">
        <v>1.9</v>
      </c>
      <c r="F515" s="34"/>
      <c r="G515" s="34">
        <f>4.5*Wages!D515</f>
        <v>11.25</v>
      </c>
      <c r="H515" s="34">
        <f>4.5*Wages!E515</f>
        <v>8.5499999999999989</v>
      </c>
    </row>
    <row r="516" spans="1:8" ht="15">
      <c r="A516" s="74">
        <v>1820</v>
      </c>
      <c r="B516" s="22"/>
      <c r="C516" s="34">
        <v>2.4</v>
      </c>
      <c r="D516" s="34">
        <v>2.4</v>
      </c>
      <c r="E516" s="34">
        <v>1.9</v>
      </c>
      <c r="F516" s="34"/>
      <c r="G516" s="34">
        <f>4.5*Wages!D516</f>
        <v>10.799999999999999</v>
      </c>
      <c r="H516" s="34">
        <f>4.5*Wages!E516</f>
        <v>8.5499999999999989</v>
      </c>
    </row>
    <row r="517" spans="1:8" ht="15">
      <c r="A517" s="74">
        <v>1821</v>
      </c>
      <c r="B517" s="22"/>
      <c r="C517" s="22"/>
      <c r="D517" s="34">
        <v>2.4</v>
      </c>
      <c r="E517" s="34">
        <v>1.9</v>
      </c>
      <c r="F517" s="34"/>
      <c r="G517" s="34">
        <f>4.5*Wages!D517</f>
        <v>10.799999999999999</v>
      </c>
      <c r="H517" s="34">
        <f>4.5*Wages!E517</f>
        <v>8.5499999999999989</v>
      </c>
    </row>
    <row r="518" spans="1:8" ht="15">
      <c r="A518" s="74">
        <v>1822</v>
      </c>
      <c r="B518" s="22"/>
      <c r="C518" s="22"/>
      <c r="D518" s="34">
        <v>2.4</v>
      </c>
      <c r="E518" s="34">
        <v>1.9</v>
      </c>
      <c r="F518" s="34"/>
      <c r="G518" s="34">
        <f>4.5*Wages!D518</f>
        <v>10.799999999999999</v>
      </c>
      <c r="H518" s="34">
        <f>4.5*Wages!E518</f>
        <v>8.5499999999999989</v>
      </c>
    </row>
    <row r="519" spans="1:8" ht="15">
      <c r="A519" s="74">
        <v>1823</v>
      </c>
      <c r="B519" s="22"/>
      <c r="C519" s="22"/>
      <c r="D519" s="34">
        <v>2.4</v>
      </c>
      <c r="E519" s="34">
        <v>1.9</v>
      </c>
      <c r="F519" s="34"/>
      <c r="G519" s="34">
        <f>4.5*Wages!D519</f>
        <v>10.799999999999999</v>
      </c>
      <c r="H519" s="34">
        <f>4.5*Wages!E519</f>
        <v>8.5499999999999989</v>
      </c>
    </row>
    <row r="520" spans="1:8" ht="15">
      <c r="A520" s="74">
        <v>1824</v>
      </c>
      <c r="B520" s="22"/>
      <c r="C520" s="22"/>
      <c r="D520" s="34">
        <v>2.4</v>
      </c>
      <c r="E520" s="34">
        <v>1.9</v>
      </c>
      <c r="F520" s="34"/>
      <c r="G520" s="34">
        <f>4.5*Wages!D520</f>
        <v>10.799999999999999</v>
      </c>
      <c r="H520" s="34">
        <f>4.5*Wages!E520</f>
        <v>8.5499999999999989</v>
      </c>
    </row>
    <row r="521" spans="1:8" ht="15">
      <c r="A521" s="74">
        <v>1825</v>
      </c>
      <c r="B521" s="22"/>
      <c r="C521" s="34">
        <v>2.0499999999999998</v>
      </c>
      <c r="D521" s="34">
        <v>2.0499999999999998</v>
      </c>
      <c r="E521" s="34">
        <v>1.9</v>
      </c>
      <c r="F521" s="34"/>
      <c r="G521" s="34">
        <f>4.5*Wages!D521</f>
        <v>9.2249999999999996</v>
      </c>
      <c r="H521" s="34">
        <f>4.5*Wages!E521</f>
        <v>8.5499999999999989</v>
      </c>
    </row>
    <row r="522" spans="1:8" ht="15">
      <c r="A522" s="74">
        <v>1826</v>
      </c>
      <c r="B522" s="22"/>
      <c r="C522" s="22"/>
      <c r="D522" s="34">
        <v>2.0499999999999998</v>
      </c>
      <c r="E522" s="34">
        <v>1.68</v>
      </c>
      <c r="F522" s="34"/>
      <c r="G522" s="34">
        <f>4.5*Wages!D522</f>
        <v>9.2249999999999996</v>
      </c>
      <c r="H522" s="34">
        <f>4.5*Wages!E522</f>
        <v>7.56</v>
      </c>
    </row>
    <row r="523" spans="1:8" ht="15">
      <c r="A523" s="74">
        <v>1827</v>
      </c>
      <c r="B523" s="22"/>
      <c r="C523" s="22"/>
      <c r="D523" s="34">
        <v>2.0499999999999998</v>
      </c>
      <c r="E523" s="34">
        <v>1.68</v>
      </c>
      <c r="F523" s="34"/>
      <c r="G523" s="34">
        <f>4.5*Wages!D523</f>
        <v>9.2249999999999996</v>
      </c>
      <c r="H523" s="34">
        <f>4.5*Wages!E523</f>
        <v>7.56</v>
      </c>
    </row>
    <row r="524" spans="1:8" ht="15">
      <c r="A524" s="74">
        <v>1828</v>
      </c>
      <c r="B524" s="22"/>
      <c r="C524" s="22"/>
      <c r="D524" s="34">
        <v>2.0499999999999998</v>
      </c>
      <c r="E524" s="34">
        <v>1.68</v>
      </c>
      <c r="F524" s="34"/>
      <c r="G524" s="34">
        <f>4.5*Wages!D524</f>
        <v>9.2249999999999996</v>
      </c>
      <c r="H524" s="34">
        <f>4.5*Wages!E524</f>
        <v>7.56</v>
      </c>
    </row>
    <row r="525" spans="1:8" ht="15">
      <c r="A525" s="74">
        <v>1829</v>
      </c>
      <c r="B525" s="22"/>
      <c r="C525" s="22"/>
      <c r="D525" s="34">
        <v>2.0499999999999998</v>
      </c>
      <c r="E525" s="34">
        <v>1.68</v>
      </c>
      <c r="F525" s="34"/>
      <c r="G525" s="34">
        <f>4.5*Wages!D525</f>
        <v>9.2249999999999996</v>
      </c>
      <c r="H525" s="34">
        <f>4.5*Wages!E525</f>
        <v>7.56</v>
      </c>
    </row>
    <row r="526" spans="1:8" ht="15">
      <c r="A526" s="74">
        <v>1830</v>
      </c>
      <c r="B526" s="22"/>
      <c r="C526" s="34">
        <v>2.4</v>
      </c>
      <c r="D526" s="34">
        <v>2.4</v>
      </c>
      <c r="E526" s="34">
        <v>1.68</v>
      </c>
      <c r="F526" s="34"/>
      <c r="G526" s="34">
        <f>4.5*Wages!D526</f>
        <v>10.799999999999999</v>
      </c>
      <c r="H526" s="34">
        <f>4.5*Wages!E526</f>
        <v>7.56</v>
      </c>
    </row>
    <row r="527" spans="1:8" ht="15">
      <c r="A527" s="74">
        <v>1831</v>
      </c>
      <c r="B527" s="22"/>
      <c r="C527" s="22"/>
      <c r="D527" s="34">
        <v>2.4</v>
      </c>
      <c r="E527" s="34">
        <v>1.68</v>
      </c>
      <c r="F527" s="34"/>
      <c r="G527" s="34">
        <f>4.5*Wages!D527</f>
        <v>10.799999999999999</v>
      </c>
      <c r="H527" s="34">
        <f>4.5*Wages!E527</f>
        <v>7.56</v>
      </c>
    </row>
    <row r="528" spans="1:8" ht="15">
      <c r="A528" s="74">
        <v>1832</v>
      </c>
      <c r="B528" s="22"/>
      <c r="C528" s="22"/>
      <c r="D528" s="34">
        <v>2.4</v>
      </c>
      <c r="E528" s="34">
        <v>1.68</v>
      </c>
      <c r="F528" s="34"/>
      <c r="G528" s="34">
        <f>4.5*Wages!D528</f>
        <v>10.799999999999999</v>
      </c>
      <c r="H528" s="34">
        <f>4.5*Wages!E528</f>
        <v>7.56</v>
      </c>
    </row>
    <row r="529" spans="1:8" ht="15">
      <c r="A529" s="74">
        <v>1833</v>
      </c>
      <c r="B529" s="22"/>
      <c r="C529" s="22"/>
      <c r="D529" s="34">
        <v>2.4</v>
      </c>
      <c r="E529" s="34">
        <v>1.68</v>
      </c>
      <c r="F529" s="34"/>
      <c r="G529" s="34">
        <f>4.5*Wages!D529</f>
        <v>10.799999999999999</v>
      </c>
      <c r="H529" s="34">
        <f>4.5*Wages!E529</f>
        <v>7.56</v>
      </c>
    </row>
    <row r="530" spans="1:8" ht="15">
      <c r="A530" s="74">
        <v>1834</v>
      </c>
      <c r="B530" s="22"/>
      <c r="C530" s="22"/>
      <c r="D530" s="34">
        <v>2.4</v>
      </c>
      <c r="E530" s="34">
        <v>1.68</v>
      </c>
      <c r="F530" s="34"/>
      <c r="G530" s="34">
        <f>4.5*Wages!D530</f>
        <v>10.799999999999999</v>
      </c>
      <c r="H530" s="34">
        <f>4.5*Wages!E530</f>
        <v>7.56</v>
      </c>
    </row>
    <row r="531" spans="1:8" ht="15">
      <c r="A531" s="74">
        <v>1835</v>
      </c>
      <c r="B531" s="22"/>
      <c r="C531" s="22"/>
      <c r="D531" s="34">
        <v>2.4</v>
      </c>
      <c r="E531" s="34">
        <v>1.68</v>
      </c>
      <c r="F531" s="34"/>
      <c r="G531" s="34">
        <f>4.5*Wages!D531</f>
        <v>10.799999999999999</v>
      </c>
      <c r="H531" s="34">
        <f>4.5*Wages!E531</f>
        <v>7.56</v>
      </c>
    </row>
    <row r="532" spans="1:8" ht="15">
      <c r="A532" s="74">
        <v>1836</v>
      </c>
      <c r="B532" s="22"/>
      <c r="C532" s="22"/>
      <c r="D532" s="34">
        <v>2.4</v>
      </c>
      <c r="E532" s="34">
        <v>1.68</v>
      </c>
      <c r="F532" s="34"/>
      <c r="G532" s="34">
        <f>4.5*Wages!D532</f>
        <v>10.799999999999999</v>
      </c>
      <c r="H532" s="34">
        <f>4.5*Wages!E532</f>
        <v>7.56</v>
      </c>
    </row>
    <row r="533" spans="1:8" ht="15">
      <c r="A533" s="74">
        <v>1837</v>
      </c>
      <c r="B533" s="22"/>
      <c r="C533" s="22"/>
      <c r="D533" s="34">
        <v>2.4</v>
      </c>
      <c r="E533" s="34">
        <v>1.68</v>
      </c>
      <c r="F533" s="34"/>
      <c r="G533" s="34">
        <f>4.5*Wages!D533</f>
        <v>10.799999999999999</v>
      </c>
      <c r="H533" s="34">
        <f>4.5*Wages!E533</f>
        <v>7.56</v>
      </c>
    </row>
    <row r="534" spans="1:8" ht="15">
      <c r="A534" s="74">
        <v>1838</v>
      </c>
      <c r="B534" s="22"/>
      <c r="C534" s="22"/>
      <c r="D534" s="34">
        <v>2.4</v>
      </c>
      <c r="E534" s="34">
        <v>1.68</v>
      </c>
      <c r="F534" s="34"/>
      <c r="G534" s="34">
        <f>4.5*Wages!D534</f>
        <v>10.799999999999999</v>
      </c>
      <c r="H534" s="34">
        <f>4.5*Wages!E534</f>
        <v>7.56</v>
      </c>
    </row>
    <row r="535" spans="1:8" ht="15">
      <c r="A535" s="74">
        <v>1839</v>
      </c>
      <c r="B535" s="22"/>
      <c r="C535" s="22"/>
      <c r="D535" s="34">
        <v>2.4</v>
      </c>
      <c r="E535" s="34">
        <v>1.68</v>
      </c>
      <c r="F535" s="34"/>
      <c r="G535" s="34">
        <f>4.5*Wages!D535</f>
        <v>10.799999999999999</v>
      </c>
      <c r="H535" s="34">
        <f>4.5*Wages!E535</f>
        <v>7.56</v>
      </c>
    </row>
    <row r="536" spans="1:8" ht="15">
      <c r="A536" s="74">
        <v>1840</v>
      </c>
      <c r="B536" s="22"/>
      <c r="C536" s="34">
        <v>2</v>
      </c>
      <c r="D536" s="34">
        <v>2</v>
      </c>
      <c r="E536" s="34">
        <v>1.68</v>
      </c>
      <c r="F536" s="34"/>
      <c r="G536" s="34">
        <f>4.5*Wages!D536</f>
        <v>9</v>
      </c>
      <c r="H536" s="34">
        <f>4.5*Wages!E536</f>
        <v>7.56</v>
      </c>
    </row>
    <row r="537" spans="1:8" ht="15">
      <c r="A537" s="74">
        <v>1841</v>
      </c>
      <c r="B537" s="22"/>
      <c r="C537" s="22"/>
      <c r="D537" s="34">
        <v>2</v>
      </c>
      <c r="E537" s="34">
        <v>1.68</v>
      </c>
      <c r="F537" s="34"/>
      <c r="G537" s="34">
        <f>4.5*Wages!D537</f>
        <v>9</v>
      </c>
      <c r="H537" s="34">
        <f>4.5*Wages!E537</f>
        <v>7.56</v>
      </c>
    </row>
    <row r="538" spans="1:8" ht="15">
      <c r="A538" s="74">
        <v>1842</v>
      </c>
      <c r="B538" s="22"/>
      <c r="C538" s="22"/>
      <c r="D538" s="34">
        <v>2</v>
      </c>
      <c r="E538" s="34">
        <v>1.68</v>
      </c>
      <c r="F538" s="34"/>
      <c r="G538" s="34">
        <f>4.5*Wages!D538</f>
        <v>9</v>
      </c>
      <c r="H538" s="34">
        <f>4.5*Wages!E538</f>
        <v>7.56</v>
      </c>
    </row>
    <row r="539" spans="1:8" ht="15">
      <c r="A539" s="74">
        <v>1843</v>
      </c>
      <c r="B539" s="22"/>
      <c r="C539" s="22"/>
      <c r="D539" s="34">
        <v>2</v>
      </c>
      <c r="E539" s="34">
        <v>1.68</v>
      </c>
      <c r="F539" s="34"/>
      <c r="G539" s="34">
        <f>4.5*Wages!D539</f>
        <v>9</v>
      </c>
      <c r="H539" s="34">
        <f>4.5*Wages!E539</f>
        <v>7.56</v>
      </c>
    </row>
    <row r="540" spans="1:8" ht="15">
      <c r="A540" s="74">
        <v>1844</v>
      </c>
      <c r="B540" s="22"/>
      <c r="C540" s="22"/>
      <c r="D540" s="34">
        <v>2</v>
      </c>
      <c r="E540" s="34">
        <v>1.68</v>
      </c>
      <c r="F540" s="34"/>
      <c r="G540" s="34">
        <f>4.5*Wages!D540</f>
        <v>9</v>
      </c>
      <c r="H540" s="34">
        <f>4.5*Wages!E540</f>
        <v>7.56</v>
      </c>
    </row>
    <row r="541" spans="1:8" ht="15">
      <c r="A541" s="74">
        <v>1845</v>
      </c>
      <c r="B541" s="22"/>
      <c r="C541" s="34">
        <v>2.4</v>
      </c>
      <c r="D541" s="34">
        <v>2.4</v>
      </c>
      <c r="E541" s="34">
        <v>1.68</v>
      </c>
      <c r="F541" s="34"/>
      <c r="G541" s="34">
        <f>4.5*Wages!D541</f>
        <v>10.799999999999999</v>
      </c>
      <c r="H541" s="34">
        <f>4.5*Wages!E541</f>
        <v>7.56</v>
      </c>
    </row>
    <row r="542" spans="1:8" ht="15">
      <c r="A542" s="74">
        <v>1846</v>
      </c>
      <c r="B542" s="22"/>
      <c r="C542" s="22"/>
      <c r="D542" s="34">
        <v>2.4</v>
      </c>
      <c r="E542" s="34">
        <v>1.68</v>
      </c>
      <c r="F542" s="34"/>
      <c r="G542" s="34">
        <f>4.5*Wages!D542</f>
        <v>10.799999999999999</v>
      </c>
      <c r="H542" s="34">
        <f>4.5*Wages!E542</f>
        <v>7.56</v>
      </c>
    </row>
    <row r="543" spans="1:8" ht="15">
      <c r="A543" s="74">
        <v>1847</v>
      </c>
      <c r="B543" s="22"/>
      <c r="C543" s="22"/>
      <c r="D543" s="34">
        <v>2.4</v>
      </c>
      <c r="E543" s="34">
        <v>1.68</v>
      </c>
      <c r="F543" s="34"/>
      <c r="G543" s="34">
        <f>4.5*Wages!D543</f>
        <v>10.799999999999999</v>
      </c>
      <c r="H543" s="34">
        <f>4.5*Wages!E543</f>
        <v>7.56</v>
      </c>
    </row>
    <row r="544" spans="1:8" ht="15">
      <c r="A544" s="74">
        <v>1848</v>
      </c>
      <c r="B544" s="22"/>
      <c r="C544" s="22"/>
      <c r="D544" s="34">
        <v>2.4</v>
      </c>
      <c r="E544" s="34">
        <v>1.68</v>
      </c>
      <c r="F544" s="34"/>
      <c r="G544" s="34">
        <f>4.5*Wages!D544</f>
        <v>10.799999999999999</v>
      </c>
      <c r="H544" s="34">
        <f>4.5*Wages!E544</f>
        <v>7.56</v>
      </c>
    </row>
    <row r="545" spans="1:8" ht="15">
      <c r="A545" s="74">
        <v>1849</v>
      </c>
      <c r="B545" s="22"/>
      <c r="C545" s="22"/>
      <c r="D545" s="34">
        <v>2.4</v>
      </c>
      <c r="E545" s="34">
        <v>1.68</v>
      </c>
      <c r="F545" s="34"/>
      <c r="G545" s="34">
        <f>4.5*Wages!D545</f>
        <v>10.799999999999999</v>
      </c>
      <c r="H545" s="34">
        <f>4.5*Wages!E545</f>
        <v>7.56</v>
      </c>
    </row>
    <row r="546" spans="1:8" ht="15">
      <c r="A546" s="74">
        <v>1850</v>
      </c>
      <c r="B546" s="34"/>
      <c r="C546" s="34">
        <v>2.4</v>
      </c>
      <c r="D546" s="34">
        <v>2.4</v>
      </c>
      <c r="E546" s="34">
        <v>1.68</v>
      </c>
      <c r="F546" s="34"/>
      <c r="G546" s="34">
        <f>4.5*Wages!D546</f>
        <v>10.799999999999999</v>
      </c>
      <c r="H546" s="34">
        <f>4.5*Wages!E546</f>
        <v>7.56</v>
      </c>
    </row>
    <row r="547" spans="1:8" ht="15">
      <c r="A547" s="74">
        <v>1851</v>
      </c>
      <c r="B547" s="22"/>
      <c r="C547" s="22"/>
      <c r="D547" s="34">
        <v>2.4</v>
      </c>
      <c r="E547" s="34">
        <v>2.08</v>
      </c>
      <c r="F547" s="34"/>
      <c r="G547" s="34">
        <f>4.5*Wages!D547</f>
        <v>10.799999999999999</v>
      </c>
      <c r="H547" s="34">
        <f>4.5*Wages!E547</f>
        <v>9.36</v>
      </c>
    </row>
    <row r="548" spans="1:8" ht="15">
      <c r="A548" s="74">
        <v>1852</v>
      </c>
      <c r="B548" s="22"/>
      <c r="C548" s="22"/>
      <c r="D548" s="34">
        <v>2.4</v>
      </c>
      <c r="E548" s="34">
        <v>2.08</v>
      </c>
      <c r="F548" s="34"/>
      <c r="G548" s="34">
        <f>4.5*Wages!D548</f>
        <v>10.799999999999999</v>
      </c>
      <c r="H548" s="34">
        <f>4.5*Wages!E548</f>
        <v>9.36</v>
      </c>
    </row>
    <row r="549" spans="1:8" ht="15">
      <c r="A549" s="74">
        <v>1853</v>
      </c>
      <c r="B549" s="22"/>
      <c r="C549" s="22"/>
      <c r="D549" s="34">
        <v>2.4</v>
      </c>
      <c r="E549" s="34">
        <v>2.08</v>
      </c>
      <c r="F549" s="34"/>
      <c r="G549" s="34">
        <f>4.5*Wages!D549</f>
        <v>10.799999999999999</v>
      </c>
      <c r="H549" s="34">
        <f>4.5*Wages!E549</f>
        <v>9.36</v>
      </c>
    </row>
    <row r="550" spans="1:8" ht="15">
      <c r="A550" s="74">
        <v>1854</v>
      </c>
      <c r="B550" s="22"/>
      <c r="C550" s="22"/>
      <c r="D550" s="34">
        <v>2.4</v>
      </c>
      <c r="E550" s="34">
        <v>2.08</v>
      </c>
      <c r="F550" s="34"/>
      <c r="G550" s="34">
        <f>4.5*Wages!D550</f>
        <v>10.799999999999999</v>
      </c>
      <c r="H550" s="34">
        <f>4.5*Wages!E550</f>
        <v>9.36</v>
      </c>
    </row>
    <row r="551" spans="1:8" ht="15">
      <c r="A551" s="74">
        <v>1855</v>
      </c>
      <c r="B551" s="22"/>
      <c r="C551" s="34">
        <v>2.4</v>
      </c>
      <c r="D551" s="34">
        <v>2.4</v>
      </c>
      <c r="E551" s="34">
        <v>2.08</v>
      </c>
      <c r="F551" s="34"/>
      <c r="G551" s="34">
        <f>4.5*Wages!D551</f>
        <v>10.799999999999999</v>
      </c>
      <c r="H551" s="34">
        <f>4.5*Wages!E551</f>
        <v>9.36</v>
      </c>
    </row>
    <row r="552" spans="1:8" ht="15">
      <c r="A552" s="74">
        <v>1856</v>
      </c>
      <c r="B552" s="22"/>
      <c r="C552" s="22"/>
      <c r="D552" s="34">
        <v>2.4</v>
      </c>
      <c r="E552" s="34">
        <v>2.08</v>
      </c>
      <c r="F552" s="34"/>
      <c r="G552" s="34">
        <f>4.5*Wages!D552</f>
        <v>10.799999999999999</v>
      </c>
      <c r="H552" s="34">
        <f>4.5*Wages!E552</f>
        <v>9.36</v>
      </c>
    </row>
    <row r="553" spans="1:8" ht="15">
      <c r="A553" s="74">
        <v>1857</v>
      </c>
      <c r="B553" s="22"/>
      <c r="C553" s="22"/>
      <c r="D553" s="34">
        <v>2.4</v>
      </c>
      <c r="E553" s="34">
        <v>2.08</v>
      </c>
      <c r="F553" s="34"/>
      <c r="G553" s="34">
        <f>4.5*Wages!D553</f>
        <v>10.799999999999999</v>
      </c>
      <c r="H553" s="34">
        <f>4.5*Wages!E553</f>
        <v>9.36</v>
      </c>
    </row>
    <row r="554" spans="1:8" ht="15">
      <c r="A554" s="74">
        <v>1858</v>
      </c>
      <c r="B554" s="22"/>
      <c r="C554" s="22"/>
      <c r="D554" s="34">
        <v>2.4</v>
      </c>
      <c r="E554" s="34">
        <v>2.08</v>
      </c>
      <c r="F554" s="34"/>
      <c r="G554" s="34">
        <f>4.5*Wages!D554</f>
        <v>10.799999999999999</v>
      </c>
      <c r="H554" s="34">
        <f>4.5*Wages!E554</f>
        <v>9.36</v>
      </c>
    </row>
    <row r="555" spans="1:8" ht="15">
      <c r="A555" s="74">
        <v>1859</v>
      </c>
      <c r="B555" s="22"/>
      <c r="C555" s="22"/>
      <c r="D555" s="34">
        <v>2.4</v>
      </c>
      <c r="E555" s="34">
        <v>2.08</v>
      </c>
      <c r="F555" s="34"/>
      <c r="G555" s="34">
        <f>4.5*Wages!D555</f>
        <v>10.799999999999999</v>
      </c>
      <c r="H555" s="34">
        <f>4.5*Wages!E555</f>
        <v>9.36</v>
      </c>
    </row>
    <row r="556" spans="1:8" ht="15">
      <c r="A556" s="74">
        <v>1860</v>
      </c>
      <c r="B556" s="22"/>
      <c r="C556" s="34">
        <v>2.4</v>
      </c>
      <c r="D556" s="34">
        <v>2.4</v>
      </c>
      <c r="E556" s="34">
        <v>2.08</v>
      </c>
      <c r="F556" s="34"/>
      <c r="G556" s="34">
        <f>4.5*Wages!D556</f>
        <v>10.799999999999999</v>
      </c>
      <c r="H556" s="34">
        <f>4.5*Wages!E556</f>
        <v>9.36</v>
      </c>
    </row>
    <row r="557" spans="1:8" ht="15">
      <c r="A557" s="74">
        <v>1861</v>
      </c>
      <c r="B557" s="22"/>
      <c r="C557" s="22"/>
      <c r="D557" s="34">
        <v>2.4</v>
      </c>
      <c r="E557" s="34">
        <v>2.08</v>
      </c>
      <c r="F557" s="34"/>
      <c r="G557" s="34">
        <f>4.5*Wages!D557</f>
        <v>10.799999999999999</v>
      </c>
      <c r="H557" s="34">
        <f>4.5*Wages!E557</f>
        <v>9.36</v>
      </c>
    </row>
    <row r="558" spans="1:8" ht="15">
      <c r="A558" s="74">
        <v>1862</v>
      </c>
      <c r="B558" s="22"/>
      <c r="C558" s="22"/>
      <c r="D558" s="34">
        <v>2.4</v>
      </c>
      <c r="E558" s="34">
        <v>2.08</v>
      </c>
      <c r="F558" s="34"/>
      <c r="G558" s="34">
        <f>4.5*Wages!D558</f>
        <v>10.799999999999999</v>
      </c>
      <c r="H558" s="34">
        <f>4.5*Wages!E558</f>
        <v>9.36</v>
      </c>
    </row>
    <row r="559" spans="1:8" ht="15">
      <c r="A559" s="74">
        <v>1863</v>
      </c>
      <c r="B559" s="22"/>
      <c r="C559" s="22"/>
      <c r="D559" s="34">
        <v>2.4</v>
      </c>
      <c r="E559" s="34">
        <v>2.08</v>
      </c>
      <c r="F559" s="34"/>
      <c r="G559" s="34">
        <f>4.5*Wages!D559</f>
        <v>10.799999999999999</v>
      </c>
      <c r="H559" s="34">
        <f>4.5*Wages!E559</f>
        <v>9.36</v>
      </c>
    </row>
    <row r="560" spans="1:8" ht="15">
      <c r="A560" s="74">
        <v>1864</v>
      </c>
      <c r="B560" s="22"/>
      <c r="C560" s="22"/>
      <c r="D560" s="34">
        <v>2.4</v>
      </c>
      <c r="E560" s="34">
        <v>2.08</v>
      </c>
      <c r="F560" s="34"/>
      <c r="G560" s="34">
        <f>4.5*Wages!D560</f>
        <v>10.799999999999999</v>
      </c>
      <c r="H560" s="34">
        <f>4.5*Wages!E560</f>
        <v>9.36</v>
      </c>
    </row>
    <row r="561" spans="1:8" ht="15">
      <c r="A561" s="74">
        <v>1865</v>
      </c>
      <c r="B561" s="22"/>
      <c r="C561" s="34">
        <v>2.8</v>
      </c>
      <c r="D561" s="34">
        <v>2.8</v>
      </c>
      <c r="E561" s="34">
        <v>2.08</v>
      </c>
      <c r="F561" s="34"/>
      <c r="G561" s="34">
        <f>4.5*Wages!D561</f>
        <v>12.6</v>
      </c>
      <c r="H561" s="34">
        <f>4.5*Wages!E561</f>
        <v>9.36</v>
      </c>
    </row>
    <row r="562" spans="1:8" ht="15">
      <c r="A562" s="74">
        <v>1866</v>
      </c>
      <c r="B562" s="22"/>
      <c r="C562" s="22"/>
      <c r="D562" s="34">
        <v>2.8</v>
      </c>
      <c r="E562" s="34">
        <v>2.08</v>
      </c>
      <c r="F562" s="34"/>
      <c r="G562" s="34">
        <f>4.5*Wages!D562</f>
        <v>12.6</v>
      </c>
      <c r="H562" s="34">
        <f>4.5*Wages!E562</f>
        <v>9.36</v>
      </c>
    </row>
    <row r="563" spans="1:8" ht="15">
      <c r="A563" s="74">
        <v>1867</v>
      </c>
      <c r="B563" s="22"/>
      <c r="C563" s="22"/>
      <c r="D563" s="34">
        <v>2.8</v>
      </c>
      <c r="E563" s="34">
        <v>2.08</v>
      </c>
      <c r="F563" s="34"/>
      <c r="G563" s="34">
        <f>4.5*Wages!D563</f>
        <v>12.6</v>
      </c>
      <c r="H563" s="34">
        <f>4.5*Wages!E563</f>
        <v>9.36</v>
      </c>
    </row>
    <row r="564" spans="1:8" ht="15">
      <c r="A564" s="74">
        <v>1868</v>
      </c>
      <c r="B564" s="22"/>
      <c r="C564" s="22"/>
      <c r="D564" s="34">
        <v>2.8</v>
      </c>
      <c r="E564" s="34">
        <v>2.08</v>
      </c>
      <c r="F564" s="34"/>
      <c r="G564" s="34">
        <f>4.5*Wages!D564</f>
        <v>12.6</v>
      </c>
      <c r="H564" s="34">
        <f>4.5*Wages!E564</f>
        <v>9.36</v>
      </c>
    </row>
    <row r="565" spans="1:8" ht="15">
      <c r="A565" s="74">
        <v>1869</v>
      </c>
      <c r="B565" s="22"/>
      <c r="C565" s="22"/>
      <c r="D565" s="34">
        <v>2.8</v>
      </c>
      <c r="E565" s="34">
        <v>2.08</v>
      </c>
      <c r="F565" s="34"/>
      <c r="G565" s="34">
        <f>4.5*Wages!D565</f>
        <v>12.6</v>
      </c>
      <c r="H565" s="34">
        <f>4.5*Wages!E565</f>
        <v>9.36</v>
      </c>
    </row>
    <row r="566" spans="1:8" ht="15">
      <c r="A566" s="74">
        <v>1870</v>
      </c>
      <c r="B566" s="22"/>
      <c r="C566" s="34">
        <v>2.8</v>
      </c>
      <c r="D566" s="34">
        <v>2.8</v>
      </c>
      <c r="E566" s="34">
        <v>2.08</v>
      </c>
      <c r="F566" s="34"/>
      <c r="G566" s="34">
        <f>4.5*Wages!D566</f>
        <v>12.6</v>
      </c>
      <c r="H566" s="34">
        <f>4.5*Wages!E566</f>
        <v>9.36</v>
      </c>
    </row>
    <row r="567" spans="1:8" ht="15">
      <c r="A567" s="74">
        <v>1871</v>
      </c>
      <c r="B567" s="22"/>
      <c r="C567" s="22"/>
      <c r="D567" s="34">
        <v>2.8</v>
      </c>
      <c r="E567" s="34">
        <v>2.08</v>
      </c>
      <c r="F567" s="34"/>
      <c r="G567" s="34">
        <f>4.5*Wages!D567</f>
        <v>12.6</v>
      </c>
      <c r="H567" s="34">
        <f>4.5*Wages!E567</f>
        <v>9.36</v>
      </c>
    </row>
    <row r="568" spans="1:8" ht="15">
      <c r="A568" s="74">
        <v>1872</v>
      </c>
      <c r="B568" s="22"/>
      <c r="C568" s="22"/>
      <c r="D568" s="34">
        <v>2.8</v>
      </c>
      <c r="E568" s="34">
        <v>2.08</v>
      </c>
      <c r="F568" s="34"/>
      <c r="G568" s="34">
        <f>4.5*Wages!D568</f>
        <v>12.6</v>
      </c>
      <c r="H568" s="34">
        <f>4.5*Wages!E568</f>
        <v>9.36</v>
      </c>
    </row>
    <row r="569" spans="1:8" ht="15">
      <c r="A569" s="74">
        <v>1873</v>
      </c>
      <c r="B569" s="22"/>
      <c r="C569" s="22"/>
      <c r="D569" s="34">
        <v>2.8</v>
      </c>
      <c r="E569" s="34">
        <v>2.08</v>
      </c>
      <c r="F569" s="34"/>
      <c r="G569" s="34">
        <f>4.5*Wages!D569</f>
        <v>12.6</v>
      </c>
      <c r="H569" s="34">
        <f>4.5*Wages!E569</f>
        <v>9.36</v>
      </c>
    </row>
    <row r="570" spans="1:8" ht="15">
      <c r="A570" s="74">
        <v>1874</v>
      </c>
      <c r="B570" s="22"/>
      <c r="C570" s="22"/>
      <c r="D570" s="34">
        <v>2.8</v>
      </c>
      <c r="E570" s="34">
        <v>2.08</v>
      </c>
      <c r="F570" s="34"/>
      <c r="G570" s="34">
        <f>4.5*Wages!D570</f>
        <v>12.6</v>
      </c>
      <c r="H570" s="34">
        <f>4.5*Wages!E570</f>
        <v>9.36</v>
      </c>
    </row>
    <row r="571" spans="1:8" ht="15">
      <c r="A571" s="74">
        <v>1875</v>
      </c>
      <c r="B571" s="22"/>
      <c r="C571" s="34">
        <v>3.5</v>
      </c>
      <c r="D571" s="34">
        <v>3.8</v>
      </c>
      <c r="E571" s="34">
        <v>2.08</v>
      </c>
      <c r="F571" s="34"/>
      <c r="G571" s="34">
        <f>4.5*Wages!D571</f>
        <v>17.099999999999998</v>
      </c>
      <c r="H571" s="34">
        <f>4.5*Wages!E571</f>
        <v>9.36</v>
      </c>
    </row>
    <row r="572" spans="1:8">
      <c r="B572" s="22"/>
      <c r="C572" s="22"/>
      <c r="D572" s="22"/>
      <c r="E572" s="22"/>
      <c r="F572" s="22"/>
      <c r="G572" s="22"/>
      <c r="H572" s="22"/>
    </row>
    <row r="573" spans="1:8">
      <c r="B573" s="22"/>
      <c r="C573" s="22"/>
      <c r="D573" s="22"/>
      <c r="E573" s="22"/>
      <c r="F573" s="22"/>
      <c r="G573" s="22"/>
      <c r="H573" s="22"/>
    </row>
    <row r="574" spans="1:8">
      <c r="B574" s="22"/>
      <c r="C574" s="22"/>
      <c r="D574" s="22"/>
      <c r="E574" s="22"/>
      <c r="F574" s="22"/>
      <c r="G574" s="22"/>
      <c r="H574" s="22"/>
    </row>
    <row r="575" spans="1:8">
      <c r="B575" s="22"/>
      <c r="C575" s="22"/>
      <c r="D575" s="22"/>
      <c r="E575" s="22"/>
      <c r="F575" s="22"/>
      <c r="G575" s="22"/>
      <c r="H575" s="22"/>
    </row>
    <row r="576" spans="1:8">
      <c r="B576" s="22"/>
      <c r="C576" s="22"/>
      <c r="D576" s="22"/>
      <c r="E576" s="22"/>
      <c r="F576" s="22"/>
      <c r="G576" s="22"/>
      <c r="H576" s="22"/>
    </row>
    <row r="577" spans="2:8">
      <c r="B577" s="22"/>
      <c r="C577" s="22"/>
      <c r="D577" s="22"/>
      <c r="E577" s="22"/>
      <c r="F577" s="22"/>
      <c r="G577" s="22"/>
      <c r="H577" s="22"/>
    </row>
    <row r="578" spans="2:8">
      <c r="B578" s="22"/>
      <c r="C578" s="22"/>
      <c r="D578" s="22"/>
      <c r="E578" s="22"/>
      <c r="F578" s="22"/>
      <c r="G578" s="22"/>
      <c r="H578" s="22"/>
    </row>
    <row r="579" spans="2:8">
      <c r="B579" s="22"/>
      <c r="C579" s="22"/>
      <c r="D579" s="22"/>
      <c r="E579" s="22"/>
      <c r="F579" s="22"/>
      <c r="G579" s="22"/>
      <c r="H579" s="22"/>
    </row>
    <row r="580" spans="2:8">
      <c r="B580" s="22"/>
      <c r="C580" s="22"/>
      <c r="D580" s="22"/>
      <c r="E580" s="22"/>
      <c r="F580" s="15"/>
      <c r="G580" s="15"/>
      <c r="H580" s="15"/>
    </row>
    <row r="581" spans="2:8">
      <c r="B581" s="22"/>
      <c r="C581" s="22"/>
      <c r="D581" s="22"/>
      <c r="E581" s="22"/>
      <c r="F581" s="15"/>
      <c r="G581" s="15"/>
      <c r="H581" s="15"/>
    </row>
    <row r="582" spans="2:8">
      <c r="B582" s="22"/>
      <c r="C582" s="22"/>
      <c r="D582" s="22"/>
      <c r="E582" s="22"/>
      <c r="F582" s="15"/>
      <c r="G582" s="15"/>
      <c r="H582" s="15"/>
    </row>
    <row r="583" spans="2:8">
      <c r="B583" s="22"/>
      <c r="C583" s="22"/>
      <c r="D583" s="22"/>
      <c r="E583" s="22"/>
      <c r="F583" s="15"/>
      <c r="G583" s="68"/>
      <c r="H583" s="68"/>
    </row>
    <row r="584" spans="2:8">
      <c r="B584" s="22"/>
      <c r="C584" s="22"/>
      <c r="D584" s="22"/>
      <c r="E584" s="22"/>
      <c r="F584" s="15"/>
      <c r="G584" s="68"/>
      <c r="H584" s="68"/>
    </row>
    <row r="585" spans="2:8">
      <c r="B585" s="22"/>
      <c r="C585" s="22"/>
      <c r="D585" s="22"/>
      <c r="E585" s="22"/>
      <c r="F585" s="15"/>
      <c r="G585" s="68"/>
      <c r="H585" s="68"/>
    </row>
    <row r="586" spans="2:8">
      <c r="F586" s="48"/>
      <c r="G586" s="69"/>
      <c r="H586" s="69"/>
    </row>
    <row r="587" spans="2:8">
      <c r="F587" s="48"/>
      <c r="G587" s="48"/>
      <c r="H587" s="48"/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D2" sqref="D2"/>
    </sheetView>
  </sheetViews>
  <sheetFormatPr baseColWidth="10" defaultColWidth="8.83203125" defaultRowHeight="12" x14ac:dyDescent="0"/>
  <cols>
    <col min="1" max="1" width="3.33203125" customWidth="1"/>
  </cols>
  <sheetData>
    <row r="1" spans="1:9" ht="30" customHeight="1">
      <c r="A1" s="78" t="s">
        <v>123</v>
      </c>
      <c r="D1" s="77" t="s">
        <v>7</v>
      </c>
    </row>
    <row r="2" spans="1:9">
      <c r="H2" s="1"/>
    </row>
    <row r="3" spans="1:9">
      <c r="A3" s="1"/>
      <c r="H3" s="1"/>
    </row>
    <row r="4" spans="1:9">
      <c r="B4" s="7" t="s">
        <v>15</v>
      </c>
      <c r="C4" s="8"/>
      <c r="D4" s="8"/>
      <c r="E4" s="8"/>
      <c r="F4" s="8"/>
      <c r="G4" s="8"/>
      <c r="H4" s="8"/>
      <c r="I4" s="9"/>
    </row>
    <row r="5" spans="1:9">
      <c r="B5" s="10"/>
      <c r="C5" s="11"/>
      <c r="D5" s="11"/>
      <c r="E5" s="11"/>
      <c r="F5" s="11"/>
      <c r="G5" s="11"/>
      <c r="H5" s="11"/>
      <c r="I5" s="12"/>
    </row>
    <row r="6" spans="1:9">
      <c r="B6" s="13" t="s">
        <v>16</v>
      </c>
      <c r="C6" s="14" t="s">
        <v>118</v>
      </c>
      <c r="D6" s="15"/>
      <c r="E6" s="15"/>
      <c r="F6" s="15"/>
      <c r="G6" s="15"/>
      <c r="H6" s="15"/>
      <c r="I6" s="16"/>
    </row>
    <row r="7" spans="1:9">
      <c r="B7" s="17"/>
      <c r="C7" s="18"/>
      <c r="D7" s="19"/>
      <c r="E7" s="19"/>
      <c r="F7" s="19"/>
      <c r="G7" s="19"/>
      <c r="H7" s="19"/>
      <c r="I7" s="20"/>
    </row>
    <row r="8" spans="1:9">
      <c r="B8" s="11"/>
      <c r="C8" s="21"/>
      <c r="D8" s="11"/>
      <c r="E8" s="11"/>
      <c r="F8" s="11"/>
      <c r="G8" s="11"/>
      <c r="H8" s="11"/>
      <c r="I8" s="11"/>
    </row>
    <row r="9" spans="1:9">
      <c r="B9" s="22"/>
      <c r="C9" s="22"/>
      <c r="D9" s="22"/>
      <c r="E9" s="22"/>
      <c r="F9" s="22"/>
      <c r="G9" s="22"/>
      <c r="H9" s="22"/>
      <c r="I9" s="22"/>
    </row>
    <row r="10" spans="1:9">
      <c r="B10" s="23" t="s">
        <v>17</v>
      </c>
      <c r="C10" s="8"/>
      <c r="D10" s="8"/>
      <c r="E10" s="8"/>
      <c r="F10" s="8"/>
      <c r="G10" s="8"/>
      <c r="H10" s="8"/>
      <c r="I10" s="9"/>
    </row>
    <row r="11" spans="1:9">
      <c r="B11" s="10"/>
      <c r="C11" s="11"/>
      <c r="D11" s="11"/>
      <c r="E11" s="11"/>
      <c r="F11" s="11"/>
      <c r="G11" s="11"/>
      <c r="H11" s="11"/>
      <c r="I11" s="12"/>
    </row>
    <row r="12" spans="1:9">
      <c r="B12" s="13" t="s">
        <v>18</v>
      </c>
      <c r="C12" s="14" t="s">
        <v>44</v>
      </c>
      <c r="D12" s="15"/>
      <c r="E12" s="15"/>
      <c r="F12" s="15"/>
      <c r="G12" s="15"/>
      <c r="H12" s="15"/>
      <c r="I12" s="16"/>
    </row>
    <row r="13" spans="1:9">
      <c r="B13" s="13" t="s">
        <v>19</v>
      </c>
      <c r="C13" s="29" t="s">
        <v>116</v>
      </c>
      <c r="D13" s="15"/>
      <c r="E13" s="15"/>
      <c r="F13" s="15"/>
      <c r="G13" s="15"/>
      <c r="H13" s="15"/>
      <c r="I13" s="16"/>
    </row>
    <row r="14" spans="1:9">
      <c r="B14" s="13" t="s">
        <v>20</v>
      </c>
      <c r="C14" s="45" t="s">
        <v>119</v>
      </c>
      <c r="D14" s="15"/>
      <c r="E14" s="15"/>
      <c r="F14" s="15"/>
      <c r="G14" s="15"/>
      <c r="H14" s="15"/>
      <c r="I14" s="16"/>
    </row>
    <row r="15" spans="1:9">
      <c r="B15" s="13" t="s">
        <v>21</v>
      </c>
      <c r="C15" s="30" t="s">
        <v>25</v>
      </c>
      <c r="D15" s="41"/>
      <c r="E15" s="21"/>
      <c r="F15" s="21"/>
      <c r="G15" s="29"/>
      <c r="H15" s="21"/>
      <c r="I15" s="16"/>
    </row>
    <row r="16" spans="1:9">
      <c r="B16" s="13"/>
      <c r="C16" s="21" t="s">
        <v>26</v>
      </c>
      <c r="D16" s="41"/>
      <c r="E16" s="21"/>
      <c r="F16" s="29"/>
      <c r="G16" s="29"/>
      <c r="H16" s="21"/>
      <c r="I16" s="16"/>
    </row>
    <row r="17" spans="1:9">
      <c r="B17" s="13"/>
      <c r="C17" s="21" t="s">
        <v>27</v>
      </c>
      <c r="D17" s="26"/>
      <c r="E17" s="15"/>
      <c r="F17" s="15"/>
      <c r="G17" s="15"/>
      <c r="H17" s="15"/>
      <c r="I17" s="16"/>
    </row>
    <row r="18" spans="1:9">
      <c r="B18" s="13" t="s">
        <v>22</v>
      </c>
      <c r="C18" s="24" t="s">
        <v>103</v>
      </c>
      <c r="D18" s="25"/>
      <c r="E18" s="25"/>
      <c r="F18" s="15"/>
      <c r="G18" s="15"/>
      <c r="H18" s="15"/>
      <c r="I18" s="16"/>
    </row>
    <row r="19" spans="1:9">
      <c r="B19" s="13" t="s">
        <v>23</v>
      </c>
      <c r="C19" s="24" t="s">
        <v>105</v>
      </c>
      <c r="D19" s="25"/>
      <c r="E19" s="25"/>
      <c r="F19" s="15"/>
      <c r="G19" s="15"/>
      <c r="H19" s="15"/>
      <c r="I19" s="16"/>
    </row>
    <row r="20" spans="1:9">
      <c r="B20" s="13" t="s">
        <v>24</v>
      </c>
      <c r="C20" s="67" t="s">
        <v>117</v>
      </c>
      <c r="D20" s="26"/>
      <c r="E20" s="26"/>
      <c r="F20" s="15"/>
      <c r="G20" s="15"/>
      <c r="H20" s="15"/>
      <c r="I20" s="16"/>
    </row>
    <row r="21" spans="1:9">
      <c r="B21" s="10"/>
      <c r="C21" s="67" t="s">
        <v>114</v>
      </c>
      <c r="D21" s="26"/>
      <c r="E21" s="26"/>
      <c r="F21" s="15"/>
      <c r="G21" s="15"/>
      <c r="H21" s="15"/>
      <c r="I21" s="16"/>
    </row>
    <row r="22" spans="1:9">
      <c r="B22" s="43"/>
      <c r="C22" s="18"/>
      <c r="D22" s="19"/>
      <c r="E22" s="19"/>
      <c r="F22" s="19"/>
      <c r="G22" s="19"/>
      <c r="H22" s="19"/>
      <c r="I22" s="20"/>
    </row>
    <row r="23" spans="1:9">
      <c r="A23" s="27"/>
      <c r="B23" s="14"/>
      <c r="C23" s="15"/>
      <c r="D23" s="15"/>
      <c r="E23" s="15"/>
      <c r="F23" s="15"/>
      <c r="G23" s="15"/>
      <c r="H23" s="15"/>
    </row>
    <row r="24" spans="1:9">
      <c r="A24" s="27"/>
      <c r="B24" s="14"/>
      <c r="C24" s="15"/>
      <c r="D24" s="15"/>
      <c r="E24" s="15"/>
      <c r="F24" s="15"/>
      <c r="G24" s="15"/>
      <c r="H24" s="15"/>
    </row>
    <row r="25" spans="1:9">
      <c r="A25" s="44"/>
      <c r="B25" s="14"/>
      <c r="C25" s="15"/>
      <c r="D25" s="15"/>
      <c r="E25" s="15"/>
      <c r="F25" s="15"/>
      <c r="G25" s="15"/>
      <c r="H25" s="15"/>
    </row>
    <row r="26" spans="1:9">
      <c r="A26" s="27"/>
      <c r="B26" s="26"/>
      <c r="C26" s="26"/>
      <c r="D26" s="26"/>
      <c r="E26" s="25"/>
      <c r="F26" s="25"/>
      <c r="G26" s="27"/>
      <c r="H26" s="27"/>
    </row>
    <row r="27" spans="1:9">
      <c r="A27" s="44"/>
      <c r="B27" s="28"/>
      <c r="C27" s="15"/>
      <c r="D27" s="15"/>
      <c r="E27" s="15"/>
      <c r="F27" s="15"/>
      <c r="G27" s="15"/>
      <c r="H27" s="15"/>
    </row>
    <row r="28" spans="1:9">
      <c r="A28" s="27"/>
      <c r="B28" s="28"/>
      <c r="C28" s="15"/>
      <c r="D28" s="15"/>
      <c r="E28" s="15"/>
      <c r="F28" s="15"/>
      <c r="G28" s="15"/>
      <c r="H28" s="15"/>
    </row>
    <row r="29" spans="1:9">
      <c r="A29" s="44"/>
      <c r="B29" s="29"/>
      <c r="C29" s="25"/>
      <c r="D29" s="15"/>
      <c r="E29" s="15"/>
      <c r="F29" s="15"/>
      <c r="G29" s="15"/>
      <c r="H29" s="15"/>
    </row>
    <row r="30" spans="1:9">
      <c r="A30" s="27"/>
      <c r="B30" s="29"/>
      <c r="C30" s="25"/>
      <c r="D30" s="15"/>
      <c r="E30" s="15"/>
      <c r="F30" s="15"/>
      <c r="G30" s="15"/>
      <c r="H30" s="15"/>
    </row>
    <row r="31" spans="1:9">
      <c r="A31" s="44"/>
      <c r="B31" s="30"/>
      <c r="C31" s="11"/>
      <c r="D31" s="11"/>
      <c r="E31" s="11"/>
      <c r="F31" s="31"/>
      <c r="G31" s="11"/>
      <c r="H31" s="15"/>
    </row>
    <row r="32" spans="1:9">
      <c r="A32" s="27"/>
      <c r="B32" s="21"/>
      <c r="C32" s="31"/>
      <c r="D32" s="11"/>
      <c r="E32" s="11"/>
      <c r="F32" s="31"/>
      <c r="G32" s="11"/>
      <c r="H32" s="15"/>
    </row>
    <row r="33" spans="1:8">
      <c r="A33" s="27"/>
      <c r="B33" s="21"/>
      <c r="C33" s="31"/>
      <c r="D33" s="11"/>
      <c r="E33" s="31"/>
      <c r="F33" s="31"/>
      <c r="G33" s="11"/>
      <c r="H33" s="15"/>
    </row>
    <row r="34" spans="1:8">
      <c r="A34" s="44"/>
      <c r="B34" s="14"/>
      <c r="C34" s="32"/>
      <c r="D34" s="15"/>
      <c r="E34" s="32"/>
      <c r="F34" s="32"/>
      <c r="G34" s="15"/>
      <c r="H34" s="15"/>
    </row>
    <row r="35" spans="1:8">
      <c r="A35" s="44"/>
      <c r="B35" s="14"/>
      <c r="C35" s="15"/>
      <c r="D35" s="15"/>
      <c r="E35" s="15"/>
      <c r="F35" s="15"/>
      <c r="G35" s="15"/>
      <c r="H35" s="15"/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5E22D071A31343A2D401D2F14E1943" ma:contentTypeVersion="" ma:contentTypeDescription="Create a new document." ma:contentTypeScope="" ma:versionID="9c86b52a7bef0d4179aa7189c75d014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D9560D-EDFB-430A-A061-73B3DEE51E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65CD65A-2409-4A3F-A520-DE8CA3D7A84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9B316F6-562F-4675-B7B8-FE3B794A27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Prices</vt:lpstr>
      <vt:lpstr>Wages</vt:lpstr>
      <vt:lpstr>Sources &amp; Comments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Strasbourg</dc:title>
  <cp:lastModifiedBy>Peter Lindert</cp:lastModifiedBy>
  <dcterms:created xsi:type="dcterms:W3CDTF">2007-02-07T09:32:22Z</dcterms:created>
  <dcterms:modified xsi:type="dcterms:W3CDTF">2013-10-29T20:42:18Z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1800.00000000000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</Properties>
</file>