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35" windowHeight="11640" tabRatio="436" activeTab="0"/>
  </bookViews>
  <sheets>
    <sheet name="Notes" sheetId="1" r:id="rId1"/>
    <sheet name="Prices" sheetId="2" r:id="rId2"/>
    <sheet name="Wages" sheetId="3" r:id="rId3"/>
  </sheets>
  <definedNames>
    <definedName name="_xlnm.Print_Area" localSheetId="1">'Prices'!$A$1:$AL$399</definedName>
    <definedName name="_xlnm.Print_Area" localSheetId="2">'Wages'!$A$1:$BY$399</definedName>
    <definedName name="_xlnm.Print_Titles" localSheetId="1">'Prices'!$A:$A,'Prices'!$6:$8</definedName>
    <definedName name="_xlnm.Print_Titles" localSheetId="2">'Wages'!$A:$A,'Wages'!$6:$8</definedName>
    <definedName name="Z_F0844AA0_1DEE_11D3_BAFC_444553540000_.wvu.PrintArea" localSheetId="1" hidden="1">'Prices'!$A$6:$L$318</definedName>
    <definedName name="Z_F0844AA0_1DEE_11D3_BAFC_444553540000_.wvu.PrintArea" localSheetId="2" hidden="1">'Wages'!$A$6:$A$318</definedName>
    <definedName name="Z_F0844AA0_1DEE_11D3_BAFC_444553540000_.wvu.PrintTitles" localSheetId="1" hidden="1">'Prices'!$A:$A,'Prices'!$6:$8</definedName>
    <definedName name="Z_F0844AA0_1DEE_11D3_BAFC_444553540000_.wvu.PrintTitles" localSheetId="2" hidden="1">'Wages'!$A:$A,'Wages'!$6:$8</definedName>
    <definedName name="Z_F677DE4F_1DA0_11D3_8B23_0080AD754AA7_.wvu.PrintArea" localSheetId="1" hidden="1">'Prices'!$A$6:$L$321</definedName>
    <definedName name="Z_F677DE4F_1DA0_11D3_8B23_0080AD754AA7_.wvu.PrintArea" localSheetId="2" hidden="1">'Wages'!$A$6:$A$321</definedName>
    <definedName name="Z_F677DE4F_1DA0_11D3_8B23_0080AD754AA7_.wvu.PrintTitles" localSheetId="1" hidden="1">'Prices'!$A:$A,'Prices'!$6:$8</definedName>
    <definedName name="Z_F677DE4F_1DA0_11D3_8B23_0080AD754AA7_.wvu.PrintTitles" localSheetId="2" hidden="1">'Wages'!$A:$A,'Wages'!$6:$8</definedName>
  </definedNames>
  <calcPr fullCalcOnLoad="1"/>
</workbook>
</file>

<file path=xl/sharedStrings.xml><?xml version="1.0" encoding="utf-8"?>
<sst xmlns="http://schemas.openxmlformats.org/spreadsheetml/2006/main" count="227" uniqueCount="75">
  <si>
    <t>kile</t>
  </si>
  <si>
    <t xml:space="preserve"> </t>
  </si>
  <si>
    <t>okka</t>
  </si>
  <si>
    <t>zir'a</t>
  </si>
  <si>
    <t>Unskilled in akches</t>
  </si>
  <si>
    <t>Skilled   in akches</t>
  </si>
  <si>
    <t>cheki</t>
  </si>
  <si>
    <t xml:space="preserve"> kg</t>
  </si>
  <si>
    <t>meter</t>
  </si>
  <si>
    <t>Sugar</t>
  </si>
  <si>
    <t>Honey</t>
  </si>
  <si>
    <t>Last revision date:</t>
  </si>
  <si>
    <t>Sources:</t>
  </si>
  <si>
    <t>Types of transactions:</t>
  </si>
  <si>
    <t>Underlying frequency:</t>
  </si>
  <si>
    <t>Annual, years missing</t>
  </si>
  <si>
    <t>Special caveats:</t>
  </si>
  <si>
    <t>Conversions:</t>
  </si>
  <si>
    <t xml:space="preserve">Notes on Istanbul </t>
  </si>
  <si>
    <t>File preparers: Pamuk 2001, Arroyo-Abad 2005</t>
  </si>
  <si>
    <t xml:space="preserve">   Below are the relative weights of commodities used most frequently in the food price index :  </t>
  </si>
  <si>
    <t xml:space="preserve"> - 11 kiles of flour (for the measures, see below) </t>
  </si>
  <si>
    <t>- 4 kiles of rice</t>
  </si>
  <si>
    <t xml:space="preserve">- 9 okkas of animal based cooking oil </t>
  </si>
  <si>
    <t>- 13 okkas of honey</t>
  </si>
  <si>
    <t>- 40 okkas of mutton</t>
  </si>
  <si>
    <t>- 0.2 kiles of chick peas (one kile of chick peas equalled 10 okkas)</t>
  </si>
  <si>
    <t>- 5 okkas of olive oil.</t>
  </si>
  <si>
    <t xml:space="preserve">    One important reason why the weights of the individual commodities were kept constant over time was the unavailability of consumer budgets for different points in time. It is likely, however, that the changes in the commodity composition of the consumer budget were small in part because increases in average incomes w</t>
  </si>
  <si>
    <t xml:space="preserve">and their soup kitchens (imaret) operating in Istanbul.  Some other prices are collected from the account books of the Topkapi Palace. All of these account books </t>
  </si>
  <si>
    <t>are available from the Ottoman archives in Istanbul.</t>
  </si>
  <si>
    <t xml:space="preserve">Most of the prices of standard commodities presented here are gathered from the account books of the many pious foundations (vakif), both large and small, </t>
  </si>
  <si>
    <t>Other information:</t>
  </si>
  <si>
    <t xml:space="preserve">     Based on the available evidence regarding the budget of an average urban consumer, the weight of food items in the overall consumer price index was fixed between 75 and 80 percent.</t>
  </si>
  <si>
    <t xml:space="preserve"> The weight of each commodity in the overall index was then based on the shares of each in total expenditures of these institutions. To cite two prominent examples, in the absence of long </t>
  </si>
  <si>
    <t xml:space="preserve">city differed from those offered by the soup kitchens. However, it is not possible to approximate the private diets more closely. </t>
  </si>
  <si>
    <t xml:space="preserve">on the fluctuations in prices. Similarly, the weight of meat (mutton) varies between 5 and 8 percent of the overall budget. It is likely that the diets of private households in the capital </t>
  </si>
  <si>
    <t xml:space="preserve">series on bread prices, the weight of flour, mostly wheat flour, varies mostly between 32 and 40 percent of food expenditures and 24 to 32 percent of overall expenditures, depending </t>
  </si>
  <si>
    <t>Leticia Arroyo Abad</t>
  </si>
  <si>
    <t>Pamuk</t>
  </si>
  <si>
    <t>2001</t>
  </si>
  <si>
    <t>Sep. 2005</t>
  </si>
  <si>
    <t>Istanbul, 1469-1914</t>
  </si>
  <si>
    <t>Wheat</t>
  </si>
  <si>
    <t>Bread</t>
  </si>
  <si>
    <t>Rice</t>
  </si>
  <si>
    <t>Butter</t>
  </si>
  <si>
    <t>Olive oil</t>
  </si>
  <si>
    <t>Mutton</t>
  </si>
  <si>
    <t>Coffee</t>
  </si>
  <si>
    <t>Chickpeas</t>
  </si>
  <si>
    <t>Soap</t>
  </si>
  <si>
    <t>Wood</t>
  </si>
  <si>
    <t>Charcoal</t>
  </si>
  <si>
    <t>Nails</t>
  </si>
  <si>
    <t>Woolen</t>
  </si>
  <si>
    <t>Cloth (importedm London)</t>
  </si>
  <si>
    <t>Velvet</t>
  </si>
  <si>
    <t>Commodity</t>
  </si>
  <si>
    <t>Physical Unit:</t>
  </si>
  <si>
    <t>Monetary Unit:</t>
  </si>
  <si>
    <t>akches</t>
  </si>
  <si>
    <t>Wheat Flour</t>
  </si>
  <si>
    <t>grams</t>
  </si>
  <si>
    <t>Silver Content of the akche</t>
  </si>
  <si>
    <t>Silver grams</t>
  </si>
  <si>
    <t>Skilled</t>
  </si>
  <si>
    <t>Unskilled</t>
  </si>
  <si>
    <t>day</t>
  </si>
  <si>
    <t>Wages</t>
  </si>
  <si>
    <r>
      <t>Local</t>
    </r>
    <r>
      <rPr>
        <sz val="11"/>
        <rFont val="Times New Roman"/>
        <family val="1"/>
      </rPr>
      <t xml:space="preserve"> Physical &amp; </t>
    </r>
    <r>
      <rPr>
        <u val="single"/>
        <sz val="11"/>
        <rFont val="Times New Roman"/>
        <family val="1"/>
      </rPr>
      <t>Local</t>
    </r>
    <r>
      <rPr>
        <sz val="11"/>
        <rFont val="Times New Roman"/>
        <family val="1"/>
      </rPr>
      <t xml:space="preserve"> Monetary Units</t>
    </r>
  </si>
  <si>
    <r>
      <t>Local</t>
    </r>
    <r>
      <rPr>
        <sz val="11"/>
        <rFont val="Times New Roman"/>
        <family val="1"/>
      </rPr>
      <t xml:space="preserve"> Physical &amp; Silver</t>
    </r>
  </si>
  <si>
    <t>Metric physical and Silver</t>
  </si>
  <si>
    <t>see Prices worksheet</t>
  </si>
  <si>
    <t>see Sources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</si>
</sst>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
    <numFmt numFmtId="173" formatCode="0.000"/>
    <numFmt numFmtId="174" formatCode="0.0000"/>
    <numFmt numFmtId="175" formatCode="0.00000"/>
    <numFmt numFmtId="176" formatCode="0.00000000"/>
    <numFmt numFmtId="177" formatCode="0.0000000"/>
    <numFmt numFmtId="178" formatCode="0.000000"/>
    <numFmt numFmtId="179" formatCode="#,##0.000"/>
    <numFmt numFmtId="180" formatCode="#,##0.0"/>
    <numFmt numFmtId="181" formatCode="\(0\)"/>
    <numFmt numFmtId="182" formatCode="dd\-mmm\-yy"/>
    <numFmt numFmtId="183" formatCode="[$-409]dddd\,\ mmmm\ dd\,\ yyyy"/>
    <numFmt numFmtId="184" formatCode="[$-409]d\-mmm\-yy;@"/>
  </numFmts>
  <fonts count="19">
    <font>
      <sz val="10"/>
      <name val="Arial"/>
      <family val="0"/>
    </font>
    <font>
      <b/>
      <sz val="10"/>
      <name val="Arial"/>
      <family val="0"/>
    </font>
    <font>
      <i/>
      <sz val="10"/>
      <name val="Arial"/>
      <family val="0"/>
    </font>
    <font>
      <b/>
      <i/>
      <sz val="10"/>
      <name val="Arial"/>
      <family val="0"/>
    </font>
    <font>
      <sz val="10"/>
      <color indexed="8"/>
      <name val="Arial"/>
      <family val="0"/>
    </font>
    <font>
      <b/>
      <sz val="10"/>
      <color indexed="8"/>
      <name val="Arial"/>
      <family val="2"/>
    </font>
    <font>
      <u val="single"/>
      <sz val="10"/>
      <color indexed="12"/>
      <name val="Arial"/>
      <family val="0"/>
    </font>
    <font>
      <u val="single"/>
      <sz val="10"/>
      <color indexed="36"/>
      <name val="Arial"/>
      <family val="0"/>
    </font>
    <font>
      <sz val="10"/>
      <name val="Times New Roman"/>
      <family val="0"/>
    </font>
    <font>
      <sz val="8"/>
      <name val="Times New Roman"/>
      <family val="0"/>
    </font>
    <font>
      <b/>
      <u val="single"/>
      <sz val="12"/>
      <name val="Times New Roman"/>
      <family val="0"/>
    </font>
    <font>
      <sz val="12"/>
      <name val="Times New Roman"/>
      <family val="0"/>
    </font>
    <font>
      <sz val="12"/>
      <name val="Palatino"/>
      <family val="0"/>
    </font>
    <font>
      <u val="single"/>
      <sz val="12"/>
      <name val="Times New Roman"/>
      <family val="0"/>
    </font>
    <font>
      <sz val="11"/>
      <name val="Times New Roman"/>
      <family val="1"/>
    </font>
    <font>
      <u val="single"/>
      <sz val="11"/>
      <name val="Times New Roman"/>
      <family val="1"/>
    </font>
    <font>
      <b/>
      <sz val="12"/>
      <name val="Times New Roman"/>
      <family val="1"/>
    </font>
    <font>
      <i/>
      <sz val="12"/>
      <name val="Times New Roman"/>
      <family val="1"/>
    </font>
    <font>
      <b/>
      <i/>
      <sz val="12"/>
      <name val="Times New Roman"/>
      <family val="1"/>
    </font>
  </fonts>
  <fills count="2">
    <fill>
      <patternFill/>
    </fill>
    <fill>
      <patternFill patternType="gray125"/>
    </fill>
  </fills>
  <borders count="5">
    <border>
      <left/>
      <right/>
      <top/>
      <bottom/>
      <diagonal/>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179" fontId="0" fillId="0" borderId="0">
      <alignment/>
      <protection/>
    </xf>
    <xf numFmtId="9" fontId="0" fillId="0" borderId="0" applyFont="0" applyFill="0" applyBorder="0" applyAlignment="0" applyProtection="0"/>
  </cellStyleXfs>
  <cellXfs count="53">
    <xf numFmtId="0" fontId="0" fillId="0" borderId="0" xfId="0" applyAlignment="1">
      <alignment/>
    </xf>
    <xf numFmtId="0" fontId="10" fillId="0" borderId="0" xfId="21" applyFont="1">
      <alignment/>
      <protection/>
    </xf>
    <xf numFmtId="0" fontId="11" fillId="0" borderId="0" xfId="21" applyFont="1">
      <alignment/>
      <protection/>
    </xf>
    <xf numFmtId="184" fontId="11" fillId="0" borderId="0" xfId="21" applyNumberFormat="1" applyFont="1">
      <alignment/>
      <protection/>
    </xf>
    <xf numFmtId="0" fontId="12" fillId="0" borderId="0" xfId="21" applyFont="1">
      <alignment/>
      <protection/>
    </xf>
    <xf numFmtId="0" fontId="13" fillId="0" borderId="0" xfId="21" applyFont="1">
      <alignment/>
      <protection/>
    </xf>
    <xf numFmtId="179" fontId="14" fillId="0" borderId="0" xfId="22" applyFont="1" applyAlignment="1">
      <alignment horizontal="center"/>
      <protection/>
    </xf>
    <xf numFmtId="179" fontId="14" fillId="0" borderId="0" xfId="22" applyFont="1">
      <alignment/>
      <protection/>
    </xf>
    <xf numFmtId="179" fontId="15" fillId="0" borderId="0" xfId="22" applyFont="1" applyBorder="1">
      <alignment/>
      <protection/>
    </xf>
    <xf numFmtId="179" fontId="15" fillId="0" borderId="0" xfId="22" applyFont="1">
      <alignment/>
      <protection/>
    </xf>
    <xf numFmtId="0" fontId="11" fillId="0" borderId="0" xfId="21" applyFont="1" applyAlignment="1">
      <alignment vertical="justify"/>
      <protection/>
    </xf>
    <xf numFmtId="0" fontId="11" fillId="0" borderId="0" xfId="21" applyNumberFormat="1" applyFont="1">
      <alignment/>
      <protection/>
    </xf>
    <xf numFmtId="2" fontId="11" fillId="0" borderId="0" xfId="0" applyNumberFormat="1" applyFont="1" applyFill="1" applyAlignment="1">
      <alignment horizontal="right"/>
    </xf>
    <xf numFmtId="0" fontId="16" fillId="0" borderId="0" xfId="0" applyFont="1" applyFill="1" applyBorder="1" applyAlignment="1">
      <alignment horizontal="center" textRotation="90" wrapText="1"/>
    </xf>
    <xf numFmtId="0" fontId="16" fillId="0" borderId="0" xfId="0" applyFont="1" applyFill="1" applyBorder="1" applyAlignment="1">
      <alignment horizontal="right" textRotation="90" wrapText="1"/>
    </xf>
    <xf numFmtId="2" fontId="11" fillId="0" borderId="0" xfId="0" applyNumberFormat="1" applyFont="1" applyFill="1" applyBorder="1" applyAlignment="1">
      <alignment horizontal="right"/>
    </xf>
    <xf numFmtId="0" fontId="11" fillId="0" borderId="0" xfId="0" applyFont="1" applyFill="1" applyBorder="1" applyAlignment="1">
      <alignment horizontal="right"/>
    </xf>
    <xf numFmtId="0" fontId="16" fillId="0" borderId="0" xfId="0" applyFont="1" applyFill="1" applyBorder="1" applyAlignment="1">
      <alignment horizontal="center"/>
    </xf>
    <xf numFmtId="0" fontId="17" fillId="0" borderId="0" xfId="0" applyFont="1" applyFill="1" applyBorder="1" applyAlignment="1">
      <alignment horizontal="right"/>
    </xf>
    <xf numFmtId="0" fontId="11" fillId="0" borderId="0" xfId="0" applyFont="1" applyFill="1" applyBorder="1" applyAlignment="1">
      <alignment horizontal="center"/>
    </xf>
    <xf numFmtId="2" fontId="17" fillId="0" borderId="0" xfId="0" applyNumberFormat="1" applyFont="1" applyFill="1" applyBorder="1" applyAlignment="1">
      <alignment horizontal="right"/>
    </xf>
    <xf numFmtId="2" fontId="11" fillId="0" borderId="0" xfId="0" applyNumberFormat="1" applyFont="1" applyFill="1" applyBorder="1" applyAlignment="1">
      <alignment horizontal="right" wrapText="1"/>
    </xf>
    <xf numFmtId="1" fontId="16" fillId="0" borderId="0" xfId="0" applyNumberFormat="1" applyFont="1" applyFill="1" applyBorder="1" applyAlignment="1">
      <alignment horizontal="center"/>
    </xf>
    <xf numFmtId="0" fontId="11" fillId="0" borderId="0" xfId="0" applyFont="1" applyFill="1" applyBorder="1" applyAlignment="1">
      <alignment horizontal="right" wrapText="1"/>
    </xf>
    <xf numFmtId="172" fontId="11" fillId="0" borderId="0" xfId="0" applyNumberFormat="1" applyFont="1" applyFill="1" applyBorder="1" applyAlignment="1">
      <alignment/>
    </xf>
    <xf numFmtId="0" fontId="18" fillId="0" borderId="0" xfId="0" applyFont="1" applyFill="1" applyBorder="1" applyAlignment="1">
      <alignment horizontal="right"/>
    </xf>
    <xf numFmtId="1" fontId="16" fillId="0" borderId="0" xfId="0" applyNumberFormat="1" applyFont="1" applyFill="1" applyBorder="1" applyAlignment="1">
      <alignment horizontal="center" vertical="center"/>
    </xf>
    <xf numFmtId="172" fontId="11" fillId="0" borderId="0" xfId="0" applyNumberFormat="1" applyFont="1" applyFill="1" applyBorder="1" applyAlignment="1">
      <alignment horizontal="right"/>
    </xf>
    <xf numFmtId="2" fontId="11" fillId="0" borderId="0" xfId="0" applyNumberFormat="1" applyFont="1" applyFill="1" applyBorder="1" applyAlignment="1" quotePrefix="1">
      <alignment horizontal="right"/>
    </xf>
    <xf numFmtId="172" fontId="11" fillId="0" borderId="0" xfId="0" applyNumberFormat="1" applyFont="1" applyFill="1" applyBorder="1" applyAlignment="1">
      <alignment horizontal="center"/>
    </xf>
    <xf numFmtId="0" fontId="16" fillId="0" borderId="0" xfId="0" applyFont="1" applyFill="1" applyBorder="1" applyAlignment="1">
      <alignment horizontal="left"/>
    </xf>
    <xf numFmtId="0" fontId="16" fillId="0" borderId="0" xfId="0" applyFont="1" applyFill="1" applyBorder="1" applyAlignment="1">
      <alignment horizontal="right"/>
    </xf>
    <xf numFmtId="0" fontId="11" fillId="0" borderId="0" xfId="0" applyFont="1" applyFill="1" applyBorder="1" applyAlignment="1">
      <alignment horizontal="left"/>
    </xf>
    <xf numFmtId="173" fontId="11" fillId="0" borderId="0" xfId="0" applyNumberFormat="1" applyFont="1" applyFill="1" applyBorder="1" applyAlignment="1">
      <alignment horizontal="right"/>
    </xf>
    <xf numFmtId="173" fontId="16" fillId="0" borderId="0" xfId="0" applyNumberFormat="1" applyFont="1" applyFill="1" applyBorder="1" applyAlignment="1">
      <alignment horizontal="right"/>
    </xf>
    <xf numFmtId="173" fontId="11" fillId="0" borderId="0" xfId="0" applyNumberFormat="1" applyFont="1" applyFill="1" applyBorder="1" applyAlignment="1">
      <alignment horizontal="right" wrapText="1"/>
    </xf>
    <xf numFmtId="174" fontId="11" fillId="0" borderId="0" xfId="0" applyNumberFormat="1" applyFont="1" applyFill="1" applyBorder="1" applyAlignment="1">
      <alignment horizontal="right" wrapText="1"/>
    </xf>
    <xf numFmtId="173" fontId="17" fillId="0" borderId="0" xfId="0" applyNumberFormat="1" applyFont="1" applyFill="1" applyBorder="1" applyAlignment="1">
      <alignment horizontal="right"/>
    </xf>
    <xf numFmtId="0" fontId="14" fillId="0" borderId="1" xfId="0" applyFont="1" applyBorder="1" applyAlignment="1">
      <alignment/>
    </xf>
    <xf numFmtId="49" fontId="14" fillId="0" borderId="2" xfId="0" applyNumberFormat="1" applyFont="1" applyBorder="1" applyAlignment="1">
      <alignment/>
    </xf>
    <xf numFmtId="0" fontId="14" fillId="0" borderId="3" xfId="0" applyFont="1" applyBorder="1" applyAlignment="1">
      <alignment/>
    </xf>
    <xf numFmtId="0" fontId="11" fillId="0" borderId="0" xfId="0" applyFont="1" applyFill="1" applyBorder="1" applyAlignment="1">
      <alignment horizontal="center" wrapText="1"/>
    </xf>
    <xf numFmtId="0" fontId="11" fillId="0" borderId="0" xfId="0" applyFont="1" applyFill="1" applyBorder="1" applyAlignment="1">
      <alignment horizontal="center" vertical="center"/>
    </xf>
    <xf numFmtId="172" fontId="11" fillId="0" borderId="0" xfId="0" applyNumberFormat="1" applyFont="1" applyFill="1" applyBorder="1" applyAlignment="1">
      <alignment horizontal="center" wrapText="1"/>
    </xf>
    <xf numFmtId="0" fontId="14" fillId="0" borderId="4" xfId="0" applyFont="1" applyBorder="1" applyAlignment="1">
      <alignment/>
    </xf>
    <xf numFmtId="0" fontId="11" fillId="0" borderId="1" xfId="0" applyFont="1" applyBorder="1" applyAlignment="1">
      <alignment/>
    </xf>
    <xf numFmtId="0" fontId="16" fillId="0" borderId="4" xfId="0" applyFont="1" applyBorder="1" applyAlignment="1">
      <alignment/>
    </xf>
    <xf numFmtId="49" fontId="11" fillId="0" borderId="2" xfId="0" applyNumberFormat="1" applyFont="1" applyBorder="1" applyAlignment="1">
      <alignment/>
    </xf>
    <xf numFmtId="0" fontId="16" fillId="0" borderId="3" xfId="0" applyFont="1" applyBorder="1" applyAlignment="1">
      <alignment/>
    </xf>
    <xf numFmtId="0" fontId="11" fillId="0" borderId="3" xfId="0" applyFont="1" applyBorder="1" applyAlignment="1">
      <alignment/>
    </xf>
    <xf numFmtId="49" fontId="14" fillId="0" borderId="0" xfId="0" applyNumberFormat="1" applyFont="1" applyAlignment="1">
      <alignment/>
    </xf>
    <xf numFmtId="0" fontId="15" fillId="0" borderId="0" xfId="0" applyFont="1" applyAlignment="1">
      <alignment horizontal="left"/>
    </xf>
    <xf numFmtId="0" fontId="14" fillId="0" borderId="0" xfId="0"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Buenos Aires P's &amp; rents m" xfId="21"/>
    <cellStyle name="Normal_Chile_1631-183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370</xdr:row>
      <xdr:rowOff>38100</xdr:rowOff>
    </xdr:from>
    <xdr:to>
      <xdr:col>19</xdr:col>
      <xdr:colOff>0</xdr:colOff>
      <xdr:row>370</xdr:row>
      <xdr:rowOff>66675</xdr:rowOff>
    </xdr:to>
    <xdr:sp>
      <xdr:nvSpPr>
        <xdr:cNvPr id="1" name="TextBox 25"/>
        <xdr:cNvSpPr txBox="1">
          <a:spLocks noChangeArrowheads="1"/>
        </xdr:cNvSpPr>
      </xdr:nvSpPr>
      <xdr:spPr>
        <a:xfrm flipV="1">
          <a:off x="21174075" y="74037825"/>
          <a:ext cx="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370</xdr:row>
      <xdr:rowOff>38100</xdr:rowOff>
    </xdr:from>
    <xdr:to>
      <xdr:col>7</xdr:col>
      <xdr:colOff>180975</xdr:colOff>
      <xdr:row>370</xdr:row>
      <xdr:rowOff>66675</xdr:rowOff>
    </xdr:to>
    <xdr:sp>
      <xdr:nvSpPr>
        <xdr:cNvPr id="1" name="TextBox 4"/>
        <xdr:cNvSpPr txBox="1">
          <a:spLocks noChangeArrowheads="1"/>
        </xdr:cNvSpPr>
      </xdr:nvSpPr>
      <xdr:spPr>
        <a:xfrm flipV="1">
          <a:off x="1171575" y="74047350"/>
          <a:ext cx="68103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307"/>
  <sheetViews>
    <sheetView tabSelected="1" workbookViewId="0" topLeftCell="A1">
      <selection activeCell="C16" sqref="C16"/>
    </sheetView>
  </sheetViews>
  <sheetFormatPr defaultColWidth="9.140625" defaultRowHeight="12.75"/>
  <cols>
    <col min="1" max="1" width="28.140625" style="2" customWidth="1"/>
    <col min="2" max="2" width="21.140625" style="2" customWidth="1"/>
    <col min="3" max="3" width="30.140625" style="2" customWidth="1"/>
    <col min="4" max="4" width="9.421875" style="2" customWidth="1"/>
    <col min="5" max="5" width="10.00390625" style="2" bestFit="1" customWidth="1"/>
    <col min="6" max="16384" width="9.421875" style="2" customWidth="1"/>
  </cols>
  <sheetData>
    <row r="1" ht="15.75">
      <c r="A1" s="1" t="s">
        <v>18</v>
      </c>
    </row>
    <row r="2" ht="15.75">
      <c r="A2" s="2" t="s">
        <v>19</v>
      </c>
    </row>
    <row r="3" spans="1:3" ht="15.75">
      <c r="A3" s="2" t="s">
        <v>11</v>
      </c>
      <c r="C3" s="3">
        <v>38608</v>
      </c>
    </row>
    <row r="5" ht="16.5">
      <c r="C5" s="4"/>
    </row>
    <row r="6" ht="15.75">
      <c r="A6" s="5" t="s">
        <v>12</v>
      </c>
    </row>
    <row r="7" ht="15.75">
      <c r="A7" s="11" t="s">
        <v>31</v>
      </c>
    </row>
    <row r="8" ht="15.75">
      <c r="A8" s="2" t="s">
        <v>29</v>
      </c>
    </row>
    <row r="9" ht="15.75">
      <c r="A9" s="2" t="s">
        <v>30</v>
      </c>
    </row>
    <row r="10" ht="15.75">
      <c r="A10" s="5"/>
    </row>
    <row r="11" ht="15.75">
      <c r="A11" s="5"/>
    </row>
    <row r="12" ht="15.75">
      <c r="A12" s="5" t="s">
        <v>13</v>
      </c>
    </row>
    <row r="13" spans="1:13" ht="15.75">
      <c r="A13" s="2" t="s">
        <v>74</v>
      </c>
      <c r="I13" s="6"/>
      <c r="J13" s="7"/>
      <c r="K13" s="6"/>
      <c r="L13" s="7"/>
      <c r="M13" s="7"/>
    </row>
    <row r="14" spans="9:13" ht="15.75">
      <c r="I14" s="6"/>
      <c r="J14" s="7"/>
      <c r="K14" s="7"/>
      <c r="L14" s="7"/>
      <c r="M14" s="7"/>
    </row>
    <row r="15" spans="9:13" ht="15.75">
      <c r="I15" s="8"/>
      <c r="J15" s="7"/>
      <c r="K15" s="7"/>
      <c r="L15" s="7"/>
      <c r="M15" s="7"/>
    </row>
    <row r="16" spans="1:13" ht="15.75">
      <c r="A16" s="5" t="s">
        <v>14</v>
      </c>
      <c r="I16" s="7"/>
      <c r="J16" s="7"/>
      <c r="K16" s="7"/>
      <c r="L16" s="7"/>
      <c r="M16" s="7"/>
    </row>
    <row r="17" spans="1:13" ht="15.75">
      <c r="A17" s="2" t="s">
        <v>15</v>
      </c>
      <c r="I17" s="7"/>
      <c r="J17" s="7"/>
      <c r="K17" s="9"/>
      <c r="L17" s="7"/>
      <c r="M17" s="7"/>
    </row>
    <row r="18" spans="9:13" ht="15.75">
      <c r="I18" s="7"/>
      <c r="J18" s="7"/>
      <c r="K18" s="8"/>
      <c r="L18" s="7"/>
      <c r="M18" s="7"/>
    </row>
    <row r="19" spans="1:13" ht="15.75">
      <c r="A19" s="5" t="s">
        <v>16</v>
      </c>
      <c r="I19" s="7"/>
      <c r="J19" s="7"/>
      <c r="K19" s="7"/>
      <c r="L19" s="7"/>
      <c r="M19" s="7"/>
    </row>
    <row r="20" spans="1:8" s="10" customFormat="1" ht="15.75">
      <c r="A20" s="2"/>
      <c r="B20" s="2"/>
      <c r="D20" s="2"/>
      <c r="E20" s="2"/>
      <c r="F20" s="2"/>
      <c r="G20" s="2"/>
      <c r="H20" s="2"/>
    </row>
    <row r="21" spans="1:8" s="10" customFormat="1" ht="15.75">
      <c r="A21" s="5" t="s">
        <v>17</v>
      </c>
      <c r="B21" s="2"/>
      <c r="D21" s="2"/>
      <c r="E21" s="2"/>
      <c r="F21" s="2"/>
      <c r="G21" s="2"/>
      <c r="H21" s="2"/>
    </row>
    <row r="22" spans="1:11" ht="15.75">
      <c r="A22" s="7" t="s">
        <v>73</v>
      </c>
      <c r="B22" s="7"/>
      <c r="C22" s="7"/>
      <c r="D22" s="7"/>
      <c r="E22" s="7"/>
      <c r="F22" s="7"/>
      <c r="G22" s="7"/>
      <c r="H22" s="7"/>
      <c r="I22" s="7"/>
      <c r="J22" s="7"/>
      <c r="K22" s="7"/>
    </row>
    <row r="23" spans="1:11" ht="15.75">
      <c r="A23" s="7"/>
      <c r="B23" s="7"/>
      <c r="C23" s="7"/>
      <c r="D23" s="7"/>
      <c r="E23" s="7"/>
      <c r="F23" s="7"/>
      <c r="G23" s="7"/>
      <c r="H23" s="7"/>
      <c r="I23" s="7"/>
      <c r="J23" s="7"/>
      <c r="K23" s="7"/>
    </row>
    <row r="24" spans="1:11" ht="15.75">
      <c r="A24" s="7"/>
      <c r="B24" s="7"/>
      <c r="C24" s="7"/>
      <c r="D24" s="7"/>
      <c r="E24" s="7"/>
      <c r="F24" s="7"/>
      <c r="G24" s="7"/>
      <c r="H24" s="7"/>
      <c r="I24" s="7"/>
      <c r="J24" s="7"/>
      <c r="K24" s="7"/>
    </row>
    <row r="25" spans="1:11" ht="15.75">
      <c r="A25" s="9" t="s">
        <v>32</v>
      </c>
      <c r="B25" s="7"/>
      <c r="C25" s="7"/>
      <c r="D25" s="7"/>
      <c r="E25" s="7"/>
      <c r="F25" s="7"/>
      <c r="G25" s="7"/>
      <c r="H25" s="7"/>
      <c r="I25" s="7"/>
      <c r="J25" s="7"/>
      <c r="K25" s="7"/>
    </row>
    <row r="26" spans="1:11" ht="15.75">
      <c r="A26" s="7"/>
      <c r="B26" s="7"/>
      <c r="C26" s="7"/>
      <c r="D26" s="7"/>
      <c r="E26" s="7"/>
      <c r="F26" s="7"/>
      <c r="G26" s="7"/>
      <c r="H26" s="7"/>
      <c r="I26" s="7"/>
      <c r="J26" s="7"/>
      <c r="K26" s="7"/>
    </row>
    <row r="27" spans="1:11" ht="15.75">
      <c r="A27" s="11" t="s">
        <v>33</v>
      </c>
      <c r="B27" s="7"/>
      <c r="C27" s="7"/>
      <c r="D27" s="7"/>
      <c r="E27" s="7"/>
      <c r="F27" s="7"/>
      <c r="G27" s="7"/>
      <c r="H27" s="7"/>
      <c r="I27" s="7"/>
      <c r="J27" s="7"/>
      <c r="K27" s="7"/>
    </row>
    <row r="28" spans="1:11" ht="15.75">
      <c r="A28" s="11" t="s">
        <v>34</v>
      </c>
      <c r="B28" s="7"/>
      <c r="C28" s="7"/>
      <c r="D28" s="7"/>
      <c r="E28" s="7"/>
      <c r="F28" s="7"/>
      <c r="G28" s="7"/>
      <c r="H28" s="7"/>
      <c r="I28" s="7"/>
      <c r="J28" s="7"/>
      <c r="K28" s="7"/>
    </row>
    <row r="29" spans="1:11" ht="15.75">
      <c r="A29" s="11" t="s">
        <v>37</v>
      </c>
      <c r="B29" s="7"/>
      <c r="C29" s="7"/>
      <c r="D29" s="7"/>
      <c r="E29" s="7"/>
      <c r="F29" s="7"/>
      <c r="G29" s="7"/>
      <c r="H29" s="7"/>
      <c r="I29" s="7"/>
      <c r="J29" s="7"/>
      <c r="K29" s="7"/>
    </row>
    <row r="30" spans="1:11" ht="15.75">
      <c r="A30" s="11" t="s">
        <v>36</v>
      </c>
      <c r="B30" s="7"/>
      <c r="C30" s="7"/>
      <c r="D30" s="7"/>
      <c r="E30" s="7"/>
      <c r="F30" s="7"/>
      <c r="G30" s="7"/>
      <c r="H30" s="7"/>
      <c r="I30" s="7"/>
      <c r="J30" s="7"/>
      <c r="K30" s="7"/>
    </row>
    <row r="31" spans="1:11" ht="15.75">
      <c r="A31" s="11" t="s">
        <v>35</v>
      </c>
      <c r="B31" s="7"/>
      <c r="C31" s="7"/>
      <c r="D31" s="7"/>
      <c r="E31" s="7"/>
      <c r="F31" s="7"/>
      <c r="G31" s="7"/>
      <c r="H31" s="7"/>
      <c r="I31" s="7"/>
      <c r="J31" s="7"/>
      <c r="K31" s="7"/>
    </row>
    <row r="32" spans="1:11" ht="15.75">
      <c r="A32" s="11"/>
      <c r="B32" s="7"/>
      <c r="C32" s="7"/>
      <c r="D32" s="7"/>
      <c r="E32" s="7"/>
      <c r="F32" s="7"/>
      <c r="G32" s="7"/>
      <c r="H32" s="7"/>
      <c r="I32" s="7"/>
      <c r="J32" s="7"/>
      <c r="K32" s="7"/>
    </row>
    <row r="33" spans="1:11" ht="15.75">
      <c r="A33" s="11"/>
      <c r="B33" s="7"/>
      <c r="C33" s="7"/>
      <c r="D33" s="7"/>
      <c r="E33" s="7"/>
      <c r="F33" s="7"/>
      <c r="G33" s="7"/>
      <c r="H33" s="7"/>
      <c r="I33" s="7"/>
      <c r="J33" s="7"/>
      <c r="K33" s="7"/>
    </row>
    <row r="34" spans="1:11" ht="15.75">
      <c r="A34" s="11"/>
      <c r="B34" s="7"/>
      <c r="C34" s="7"/>
      <c r="D34" s="7"/>
      <c r="E34" s="7"/>
      <c r="F34" s="7"/>
      <c r="G34" s="7"/>
      <c r="H34" s="7"/>
      <c r="I34" s="7"/>
      <c r="J34" s="7"/>
      <c r="K34" s="7"/>
    </row>
    <row r="35" spans="1:11" ht="15.75">
      <c r="A35" s="2" t="s">
        <v>20</v>
      </c>
      <c r="B35" s="7"/>
      <c r="C35" s="7"/>
      <c r="D35" s="7"/>
      <c r="E35" s="7"/>
      <c r="F35" s="7"/>
      <c r="G35" s="7"/>
      <c r="H35" s="7"/>
      <c r="I35" s="7"/>
      <c r="J35" s="7"/>
      <c r="K35" s="7"/>
    </row>
    <row r="36" spans="1:11" ht="15.75">
      <c r="A36" s="2" t="s">
        <v>21</v>
      </c>
      <c r="B36" s="7"/>
      <c r="C36" s="7"/>
      <c r="D36" s="7"/>
      <c r="E36" s="7"/>
      <c r="F36" s="7"/>
      <c r="G36" s="7"/>
      <c r="H36" s="7"/>
      <c r="I36" s="7"/>
      <c r="J36" s="7"/>
      <c r="K36" s="7"/>
    </row>
    <row r="37" spans="1:11" ht="15.75">
      <c r="A37" s="2" t="s">
        <v>22</v>
      </c>
      <c r="B37" s="7"/>
      <c r="C37" s="7"/>
      <c r="D37" s="7"/>
      <c r="E37" s="7"/>
      <c r="F37" s="7"/>
      <c r="G37" s="7"/>
      <c r="H37" s="7"/>
      <c r="I37" s="7"/>
      <c r="J37" s="7"/>
      <c r="K37" s="7"/>
    </row>
    <row r="38" spans="1:11" ht="15.75">
      <c r="A38" s="2" t="s">
        <v>23</v>
      </c>
      <c r="B38" s="7"/>
      <c r="C38" s="7"/>
      <c r="D38" s="7"/>
      <c r="E38" s="7"/>
      <c r="F38" s="7"/>
      <c r="G38" s="7"/>
      <c r="H38" s="7"/>
      <c r="I38" s="7"/>
      <c r="J38" s="7"/>
      <c r="K38" s="7"/>
    </row>
    <row r="39" spans="1:11" ht="15.75">
      <c r="A39" s="2" t="s">
        <v>24</v>
      </c>
      <c r="B39" s="7"/>
      <c r="C39" s="7"/>
      <c r="D39" s="7"/>
      <c r="E39" s="7"/>
      <c r="F39" s="7"/>
      <c r="G39" s="7"/>
      <c r="H39" s="7"/>
      <c r="I39" s="7"/>
      <c r="J39" s="7"/>
      <c r="K39" s="7"/>
    </row>
    <row r="40" spans="1:11" ht="15.75">
      <c r="A40" s="2" t="s">
        <v>25</v>
      </c>
      <c r="B40" s="7"/>
      <c r="C40" s="7"/>
      <c r="D40" s="7"/>
      <c r="E40" s="7"/>
      <c r="F40" s="7"/>
      <c r="G40" s="7"/>
      <c r="H40" s="7"/>
      <c r="I40" s="7"/>
      <c r="J40" s="7"/>
      <c r="K40" s="7"/>
    </row>
    <row r="41" spans="1:11" ht="15.75">
      <c r="A41" s="2" t="s">
        <v>26</v>
      </c>
      <c r="B41" s="7"/>
      <c r="C41" s="7"/>
      <c r="D41" s="7"/>
      <c r="E41" s="7"/>
      <c r="F41" s="7"/>
      <c r="G41" s="7"/>
      <c r="H41" s="7"/>
      <c r="I41" s="7"/>
      <c r="J41" s="7"/>
      <c r="K41" s="7"/>
    </row>
    <row r="42" spans="1:11" ht="15.75">
      <c r="A42" s="2" t="s">
        <v>27</v>
      </c>
      <c r="B42" s="7"/>
      <c r="C42" s="7"/>
      <c r="D42" s="7"/>
      <c r="E42" s="7"/>
      <c r="F42" s="7"/>
      <c r="G42" s="7"/>
      <c r="H42" s="7"/>
      <c r="I42" s="7"/>
      <c r="J42" s="7"/>
      <c r="K42" s="7"/>
    </row>
    <row r="43" spans="1:11" ht="15.75">
      <c r="A43" s="11" t="s">
        <v>28</v>
      </c>
      <c r="B43" s="7"/>
      <c r="C43" s="7"/>
      <c r="D43" s="7"/>
      <c r="E43" s="7"/>
      <c r="F43" s="7"/>
      <c r="G43" s="7"/>
      <c r="H43" s="7"/>
      <c r="I43" s="7"/>
      <c r="J43" s="7"/>
      <c r="K43" s="7"/>
    </row>
    <row r="44" spans="1:11" ht="15.75">
      <c r="A44" s="7"/>
      <c r="B44" s="7"/>
      <c r="C44" s="7"/>
      <c r="D44" s="7"/>
      <c r="E44" s="7"/>
      <c r="F44" s="7"/>
      <c r="G44" s="7"/>
      <c r="H44" s="7"/>
      <c r="I44" s="7"/>
      <c r="J44" s="7"/>
      <c r="K44" s="7"/>
    </row>
    <row r="45" spans="1:11" ht="15.75">
      <c r="A45" s="7"/>
      <c r="B45" s="7"/>
      <c r="C45" s="7"/>
      <c r="D45" s="7"/>
      <c r="E45" s="7"/>
      <c r="F45" s="7"/>
      <c r="G45" s="7"/>
      <c r="H45" s="7"/>
      <c r="I45" s="7"/>
      <c r="J45" s="7"/>
      <c r="K45" s="7"/>
    </row>
    <row r="46" spans="1:11" ht="15.75">
      <c r="A46" s="7"/>
      <c r="B46" s="7"/>
      <c r="C46" s="7"/>
      <c r="D46" s="7"/>
      <c r="E46" s="7"/>
      <c r="F46" s="7"/>
      <c r="G46" s="7"/>
      <c r="H46" s="7"/>
      <c r="I46" s="7"/>
      <c r="J46" s="7"/>
      <c r="K46" s="7"/>
    </row>
    <row r="47" spans="1:11" ht="15.75">
      <c r="A47" s="7"/>
      <c r="B47" s="7"/>
      <c r="C47" s="7"/>
      <c r="D47" s="7"/>
      <c r="E47" s="7"/>
      <c r="F47" s="7"/>
      <c r="G47" s="7"/>
      <c r="H47" s="7"/>
      <c r="I47" s="7"/>
      <c r="J47" s="7"/>
      <c r="K47" s="7"/>
    </row>
    <row r="48" spans="1:11" ht="15.75">
      <c r="A48" s="7"/>
      <c r="B48" s="7"/>
      <c r="C48" s="7"/>
      <c r="D48" s="7"/>
      <c r="E48" s="7"/>
      <c r="F48" s="7"/>
      <c r="G48" s="7"/>
      <c r="H48" s="7"/>
      <c r="I48" s="7"/>
      <c r="J48" s="7"/>
      <c r="K48" s="7"/>
    </row>
    <row r="49" spans="1:11" ht="15.75">
      <c r="A49" s="7"/>
      <c r="B49" s="7"/>
      <c r="C49" s="7"/>
      <c r="D49" s="7"/>
      <c r="E49" s="7"/>
      <c r="F49" s="7"/>
      <c r="G49" s="7"/>
      <c r="H49" s="7"/>
      <c r="I49" s="7"/>
      <c r="J49" s="7"/>
      <c r="K49" s="7"/>
    </row>
    <row r="50" spans="1:11" ht="15.75">
      <c r="A50" s="7"/>
      <c r="B50" s="7"/>
      <c r="C50" s="7"/>
      <c r="D50" s="7"/>
      <c r="E50" s="7"/>
      <c r="F50" s="7"/>
      <c r="G50" s="7"/>
      <c r="H50" s="7"/>
      <c r="I50" s="7"/>
      <c r="J50" s="7"/>
      <c r="K50" s="7"/>
    </row>
    <row r="51" spans="1:11" ht="15.75">
      <c r="A51" s="7"/>
      <c r="B51" s="7"/>
      <c r="C51" s="7"/>
      <c r="D51" s="7"/>
      <c r="E51" s="7"/>
      <c r="F51" s="7"/>
      <c r="G51" s="7"/>
      <c r="H51" s="7"/>
      <c r="I51" s="7"/>
      <c r="J51" s="7"/>
      <c r="K51" s="7"/>
    </row>
    <row r="52" spans="1:11" ht="15.75">
      <c r="A52" s="7"/>
      <c r="B52" s="7"/>
      <c r="C52" s="7"/>
      <c r="D52" s="7"/>
      <c r="E52" s="7"/>
      <c r="F52" s="7"/>
      <c r="G52" s="7"/>
      <c r="H52" s="7"/>
      <c r="I52" s="7"/>
      <c r="J52" s="7"/>
      <c r="K52" s="7"/>
    </row>
    <row r="53" spans="1:11" ht="15.75">
      <c r="A53" s="7"/>
      <c r="B53" s="7"/>
      <c r="C53" s="7"/>
      <c r="D53" s="7"/>
      <c r="E53" s="7"/>
      <c r="F53" s="7"/>
      <c r="G53" s="7"/>
      <c r="H53" s="7"/>
      <c r="I53" s="7"/>
      <c r="J53" s="7"/>
      <c r="K53" s="7"/>
    </row>
    <row r="54" spans="1:11" ht="15.75">
      <c r="A54" s="7"/>
      <c r="B54" s="7"/>
      <c r="C54" s="7"/>
      <c r="D54" s="7"/>
      <c r="E54" s="7"/>
      <c r="F54" s="7"/>
      <c r="G54" s="7"/>
      <c r="H54" s="7"/>
      <c r="I54" s="7"/>
      <c r="J54" s="7"/>
      <c r="K54" s="7"/>
    </row>
    <row r="55" spans="1:11" ht="15.75">
      <c r="A55" s="7"/>
      <c r="B55" s="7"/>
      <c r="C55" s="7"/>
      <c r="D55" s="7"/>
      <c r="E55" s="7"/>
      <c r="F55" s="7"/>
      <c r="G55" s="7"/>
      <c r="H55" s="7"/>
      <c r="I55" s="7"/>
      <c r="J55" s="7"/>
      <c r="K55" s="7"/>
    </row>
    <row r="56" spans="1:11" ht="15.75">
      <c r="A56" s="7"/>
      <c r="B56" s="7"/>
      <c r="C56" s="7"/>
      <c r="D56" s="7"/>
      <c r="E56" s="7"/>
      <c r="F56" s="7"/>
      <c r="G56" s="7"/>
      <c r="H56" s="7"/>
      <c r="I56" s="7"/>
      <c r="J56" s="7"/>
      <c r="K56" s="7"/>
    </row>
    <row r="57" spans="1:11" ht="15.75">
      <c r="A57" s="7"/>
      <c r="B57" s="7"/>
      <c r="C57" s="7"/>
      <c r="D57" s="7"/>
      <c r="E57" s="7"/>
      <c r="F57" s="7"/>
      <c r="G57" s="7"/>
      <c r="H57" s="7"/>
      <c r="I57" s="7"/>
      <c r="J57" s="7"/>
      <c r="K57" s="7"/>
    </row>
    <row r="58" spans="1:11" ht="15.75">
      <c r="A58" s="7"/>
      <c r="B58" s="7"/>
      <c r="C58" s="7"/>
      <c r="D58" s="7"/>
      <c r="E58" s="7"/>
      <c r="F58" s="7"/>
      <c r="G58" s="7"/>
      <c r="H58" s="7"/>
      <c r="I58" s="7"/>
      <c r="J58" s="7"/>
      <c r="K58" s="7"/>
    </row>
    <row r="59" spans="1:11" ht="15.75">
      <c r="A59" s="7"/>
      <c r="B59" s="7"/>
      <c r="C59" s="7"/>
      <c r="D59" s="7"/>
      <c r="E59" s="7"/>
      <c r="F59" s="7"/>
      <c r="G59" s="7"/>
      <c r="H59" s="7"/>
      <c r="I59" s="7"/>
      <c r="J59" s="7"/>
      <c r="K59" s="7"/>
    </row>
    <row r="60" spans="1:11" ht="15.75">
      <c r="A60" s="7"/>
      <c r="B60" s="7"/>
      <c r="C60" s="7"/>
      <c r="D60" s="7"/>
      <c r="E60" s="7"/>
      <c r="F60" s="7"/>
      <c r="G60" s="7"/>
      <c r="H60" s="7"/>
      <c r="I60" s="7"/>
      <c r="J60" s="7"/>
      <c r="K60" s="7"/>
    </row>
    <row r="61" spans="1:11" ht="15.75">
      <c r="A61" s="7"/>
      <c r="B61" s="7"/>
      <c r="C61" s="7"/>
      <c r="D61" s="7"/>
      <c r="E61" s="7"/>
      <c r="F61" s="7"/>
      <c r="G61" s="7"/>
      <c r="H61" s="7"/>
      <c r="I61" s="7"/>
      <c r="J61" s="7"/>
      <c r="K61" s="7"/>
    </row>
    <row r="62" spans="1:11" ht="15.75">
      <c r="A62" s="7"/>
      <c r="B62" s="7"/>
      <c r="C62" s="7"/>
      <c r="D62" s="7"/>
      <c r="E62" s="7"/>
      <c r="F62" s="7"/>
      <c r="G62" s="7"/>
      <c r="H62" s="7"/>
      <c r="I62" s="7"/>
      <c r="J62" s="7"/>
      <c r="K62" s="7"/>
    </row>
    <row r="63" spans="1:11" ht="15.75">
      <c r="A63" s="7"/>
      <c r="B63" s="7"/>
      <c r="C63" s="7"/>
      <c r="D63" s="7"/>
      <c r="E63" s="7"/>
      <c r="F63" s="7"/>
      <c r="G63" s="7"/>
      <c r="H63" s="7"/>
      <c r="I63" s="7"/>
      <c r="J63" s="7"/>
      <c r="K63" s="7"/>
    </row>
    <row r="64" spans="1:11" ht="15.75">
      <c r="A64" s="7"/>
      <c r="B64" s="7"/>
      <c r="C64" s="7"/>
      <c r="D64" s="7"/>
      <c r="E64" s="7"/>
      <c r="F64" s="7"/>
      <c r="G64" s="7"/>
      <c r="H64" s="7"/>
      <c r="I64" s="7"/>
      <c r="J64" s="7"/>
      <c r="K64" s="7"/>
    </row>
    <row r="65" spans="1:11" ht="15.75">
      <c r="A65" s="7"/>
      <c r="B65" s="7"/>
      <c r="C65" s="7"/>
      <c r="D65" s="7"/>
      <c r="E65" s="7"/>
      <c r="F65" s="7"/>
      <c r="G65" s="7"/>
      <c r="H65" s="7"/>
      <c r="I65" s="7"/>
      <c r="J65" s="7"/>
      <c r="K65" s="7"/>
    </row>
    <row r="66" spans="1:11" ht="15.75">
      <c r="A66" s="7"/>
      <c r="B66" s="7"/>
      <c r="C66" s="7"/>
      <c r="D66" s="7"/>
      <c r="E66" s="7"/>
      <c r="F66" s="7"/>
      <c r="G66" s="7"/>
      <c r="H66" s="7"/>
      <c r="I66" s="7"/>
      <c r="J66" s="7"/>
      <c r="K66" s="7"/>
    </row>
    <row r="67" spans="1:11" ht="15.75">
      <c r="A67" s="7"/>
      <c r="B67" s="7"/>
      <c r="C67" s="7"/>
      <c r="D67" s="7"/>
      <c r="E67" s="7"/>
      <c r="F67" s="7"/>
      <c r="G67" s="7"/>
      <c r="H67" s="7"/>
      <c r="I67" s="7"/>
      <c r="J67" s="7"/>
      <c r="K67" s="7"/>
    </row>
    <row r="68" spans="1:11" ht="15.75">
      <c r="A68" s="7"/>
      <c r="B68" s="7"/>
      <c r="C68" s="7"/>
      <c r="D68" s="7"/>
      <c r="E68" s="7"/>
      <c r="F68" s="7"/>
      <c r="G68" s="7"/>
      <c r="H68" s="7"/>
      <c r="I68" s="7"/>
      <c r="J68" s="7"/>
      <c r="K68" s="7"/>
    </row>
    <row r="69" spans="1:11" ht="15.75">
      <c r="A69" s="7"/>
      <c r="B69" s="7"/>
      <c r="C69" s="7"/>
      <c r="D69" s="7"/>
      <c r="E69" s="7"/>
      <c r="F69" s="7"/>
      <c r="G69" s="7"/>
      <c r="H69" s="7"/>
      <c r="I69" s="7"/>
      <c r="J69" s="7"/>
      <c r="K69" s="7"/>
    </row>
    <row r="70" spans="1:11" ht="15.75">
      <c r="A70" s="7"/>
      <c r="B70" s="7"/>
      <c r="C70" s="7"/>
      <c r="D70" s="7"/>
      <c r="E70" s="7"/>
      <c r="F70" s="7"/>
      <c r="G70" s="7"/>
      <c r="H70" s="7"/>
      <c r="I70" s="7"/>
      <c r="J70" s="7"/>
      <c r="K70" s="7"/>
    </row>
    <row r="71" spans="1:11" ht="15.75">
      <c r="A71" s="7"/>
      <c r="B71" s="7"/>
      <c r="C71" s="7"/>
      <c r="D71" s="7"/>
      <c r="E71" s="7"/>
      <c r="F71" s="7"/>
      <c r="G71" s="7"/>
      <c r="H71" s="7"/>
      <c r="I71" s="7"/>
      <c r="J71" s="7"/>
      <c r="K71" s="7"/>
    </row>
    <row r="72" spans="1:11" ht="15.75">
      <c r="A72" s="7"/>
      <c r="B72" s="7"/>
      <c r="C72" s="7"/>
      <c r="D72" s="7"/>
      <c r="E72" s="7"/>
      <c r="F72" s="7"/>
      <c r="G72" s="7"/>
      <c r="H72" s="7"/>
      <c r="I72" s="7"/>
      <c r="J72" s="7"/>
      <c r="K72" s="7"/>
    </row>
    <row r="73" spans="1:11" ht="15.75">
      <c r="A73" s="7"/>
      <c r="B73" s="7"/>
      <c r="C73" s="7"/>
      <c r="D73" s="7"/>
      <c r="E73" s="7"/>
      <c r="F73" s="7"/>
      <c r="G73" s="7"/>
      <c r="H73" s="7"/>
      <c r="I73" s="7"/>
      <c r="J73" s="7"/>
      <c r="K73" s="7"/>
    </row>
    <row r="74" spans="1:11" ht="15.75">
      <c r="A74" s="7"/>
      <c r="B74" s="7"/>
      <c r="C74" s="7"/>
      <c r="D74" s="7"/>
      <c r="E74" s="7"/>
      <c r="F74" s="7"/>
      <c r="G74" s="7"/>
      <c r="H74" s="7"/>
      <c r="I74" s="7"/>
      <c r="J74" s="7"/>
      <c r="K74" s="7"/>
    </row>
    <row r="75" spans="1:11" ht="15.75">
      <c r="A75" s="7"/>
      <c r="B75" s="7"/>
      <c r="C75" s="7"/>
      <c r="D75" s="7"/>
      <c r="E75" s="7"/>
      <c r="F75" s="7"/>
      <c r="G75" s="7"/>
      <c r="H75" s="7"/>
      <c r="I75" s="7"/>
      <c r="J75" s="7"/>
      <c r="K75" s="7"/>
    </row>
    <row r="76" spans="1:11" ht="15.75">
      <c r="A76" s="7"/>
      <c r="B76" s="7"/>
      <c r="C76" s="7"/>
      <c r="D76" s="7"/>
      <c r="E76" s="7"/>
      <c r="F76" s="7"/>
      <c r="G76" s="7"/>
      <c r="H76" s="7"/>
      <c r="I76" s="7"/>
      <c r="J76" s="7"/>
      <c r="K76" s="7"/>
    </row>
    <row r="77" spans="1:11" ht="15.75">
      <c r="A77" s="7"/>
      <c r="B77" s="7"/>
      <c r="C77" s="7"/>
      <c r="D77" s="7"/>
      <c r="E77" s="7"/>
      <c r="F77" s="7"/>
      <c r="G77" s="7"/>
      <c r="H77" s="7"/>
      <c r="I77" s="7"/>
      <c r="J77" s="7"/>
      <c r="K77" s="7"/>
    </row>
    <row r="78" spans="1:11" ht="15.75">
      <c r="A78" s="7"/>
      <c r="B78" s="7"/>
      <c r="C78" s="7"/>
      <c r="D78" s="7"/>
      <c r="E78" s="7"/>
      <c r="F78" s="7"/>
      <c r="G78" s="7"/>
      <c r="H78" s="7"/>
      <c r="I78" s="7"/>
      <c r="J78" s="7"/>
      <c r="K78" s="7"/>
    </row>
    <row r="79" spans="1:11" ht="15.75">
      <c r="A79" s="7"/>
      <c r="B79" s="7"/>
      <c r="C79" s="7"/>
      <c r="D79" s="7"/>
      <c r="E79" s="7"/>
      <c r="F79" s="7"/>
      <c r="G79" s="7"/>
      <c r="H79" s="7"/>
      <c r="I79" s="7"/>
      <c r="J79" s="7"/>
      <c r="K79" s="7"/>
    </row>
    <row r="80" spans="1:11" ht="15.75">
      <c r="A80" s="7"/>
      <c r="B80" s="7"/>
      <c r="C80" s="7"/>
      <c r="D80" s="7"/>
      <c r="E80" s="7"/>
      <c r="F80" s="7"/>
      <c r="G80" s="7"/>
      <c r="H80" s="7"/>
      <c r="I80" s="7"/>
      <c r="J80" s="7"/>
      <c r="K80" s="7"/>
    </row>
    <row r="81" spans="1:11" ht="15.75">
      <c r="A81" s="7"/>
      <c r="B81" s="7"/>
      <c r="C81" s="7"/>
      <c r="D81" s="7"/>
      <c r="E81" s="7"/>
      <c r="F81" s="7"/>
      <c r="G81" s="7"/>
      <c r="H81" s="7"/>
      <c r="I81" s="7"/>
      <c r="J81" s="7"/>
      <c r="K81" s="7"/>
    </row>
    <row r="82" spans="1:11" ht="15.75">
      <c r="A82" s="7"/>
      <c r="B82" s="7"/>
      <c r="C82" s="7"/>
      <c r="D82" s="7"/>
      <c r="E82" s="7"/>
      <c r="F82" s="7"/>
      <c r="G82" s="7"/>
      <c r="H82" s="7"/>
      <c r="I82" s="7"/>
      <c r="J82" s="7"/>
      <c r="K82" s="7"/>
    </row>
    <row r="83" spans="1:11" ht="15.75">
      <c r="A83" s="7"/>
      <c r="B83" s="7"/>
      <c r="C83" s="7"/>
      <c r="D83" s="7"/>
      <c r="E83" s="7"/>
      <c r="F83" s="7"/>
      <c r="G83" s="7"/>
      <c r="H83" s="7"/>
      <c r="I83" s="7"/>
      <c r="J83" s="7"/>
      <c r="K83" s="7"/>
    </row>
    <row r="84" spans="1:11" ht="15.75">
      <c r="A84" s="7"/>
      <c r="B84" s="7"/>
      <c r="C84" s="7"/>
      <c r="D84" s="7"/>
      <c r="E84" s="7"/>
      <c r="F84" s="7"/>
      <c r="G84" s="7"/>
      <c r="H84" s="7"/>
      <c r="I84" s="7"/>
      <c r="J84" s="7"/>
      <c r="K84" s="7"/>
    </row>
    <row r="85" spans="1:11" ht="15.75">
      <c r="A85" s="7"/>
      <c r="B85" s="7"/>
      <c r="C85" s="7"/>
      <c r="D85" s="7"/>
      <c r="E85" s="7"/>
      <c r="F85" s="7"/>
      <c r="G85" s="7"/>
      <c r="H85" s="7"/>
      <c r="I85" s="7"/>
      <c r="J85" s="7"/>
      <c r="K85" s="7"/>
    </row>
    <row r="86" spans="1:11" ht="15.75">
      <c r="A86" s="7"/>
      <c r="B86" s="7"/>
      <c r="C86" s="7"/>
      <c r="D86" s="7"/>
      <c r="E86" s="7"/>
      <c r="F86" s="7"/>
      <c r="G86" s="7"/>
      <c r="H86" s="7"/>
      <c r="I86" s="7"/>
      <c r="J86" s="7"/>
      <c r="K86" s="7"/>
    </row>
    <row r="87" spans="1:11" ht="15.75">
      <c r="A87" s="7"/>
      <c r="B87" s="7"/>
      <c r="C87" s="7"/>
      <c r="D87" s="7"/>
      <c r="E87" s="7"/>
      <c r="F87" s="7"/>
      <c r="G87" s="7"/>
      <c r="H87" s="7"/>
      <c r="I87" s="7"/>
      <c r="J87" s="7"/>
      <c r="K87" s="7"/>
    </row>
    <row r="88" spans="1:11" ht="15.75">
      <c r="A88" s="7"/>
      <c r="B88" s="7"/>
      <c r="C88" s="7"/>
      <c r="D88" s="7"/>
      <c r="E88" s="7"/>
      <c r="F88" s="7"/>
      <c r="G88" s="7"/>
      <c r="H88" s="7"/>
      <c r="I88" s="7"/>
      <c r="J88" s="7"/>
      <c r="K88" s="7"/>
    </row>
    <row r="89" spans="1:11" ht="15.75">
      <c r="A89" s="7"/>
      <c r="B89" s="7"/>
      <c r="C89" s="7"/>
      <c r="D89" s="7"/>
      <c r="E89" s="7"/>
      <c r="F89" s="7"/>
      <c r="G89" s="7"/>
      <c r="H89" s="7"/>
      <c r="I89" s="7"/>
      <c r="J89" s="7"/>
      <c r="K89" s="7"/>
    </row>
    <row r="90" spans="1:11" ht="15.75">
      <c r="A90" s="7"/>
      <c r="B90" s="7"/>
      <c r="C90" s="7"/>
      <c r="D90" s="7"/>
      <c r="E90" s="7"/>
      <c r="F90" s="7"/>
      <c r="G90" s="7"/>
      <c r="H90" s="7"/>
      <c r="I90" s="7"/>
      <c r="J90" s="7"/>
      <c r="K90" s="7"/>
    </row>
    <row r="91" spans="1:11" ht="15.75">
      <c r="A91" s="7"/>
      <c r="B91" s="7"/>
      <c r="C91" s="7"/>
      <c r="D91" s="7"/>
      <c r="E91" s="7"/>
      <c r="F91" s="7"/>
      <c r="G91" s="7"/>
      <c r="H91" s="7"/>
      <c r="I91" s="7"/>
      <c r="J91" s="7"/>
      <c r="K91" s="7"/>
    </row>
    <row r="92" spans="1:11" ht="15.75">
      <c r="A92" s="7"/>
      <c r="B92" s="7"/>
      <c r="C92" s="7"/>
      <c r="D92" s="7"/>
      <c r="E92" s="7"/>
      <c r="F92" s="7"/>
      <c r="G92" s="7"/>
      <c r="H92" s="7"/>
      <c r="I92" s="7"/>
      <c r="J92" s="7"/>
      <c r="K92" s="7"/>
    </row>
    <row r="93" spans="1:11" ht="15.75">
      <c r="A93" s="7"/>
      <c r="B93" s="7"/>
      <c r="C93" s="7"/>
      <c r="D93" s="7"/>
      <c r="E93" s="7"/>
      <c r="F93" s="7"/>
      <c r="G93" s="7"/>
      <c r="H93" s="7"/>
      <c r="I93" s="7"/>
      <c r="J93" s="7"/>
      <c r="K93" s="7"/>
    </row>
    <row r="94" spans="1:11" ht="15.75">
      <c r="A94" s="7"/>
      <c r="B94" s="7"/>
      <c r="C94" s="7"/>
      <c r="D94" s="7"/>
      <c r="E94" s="7"/>
      <c r="F94" s="7"/>
      <c r="G94" s="7"/>
      <c r="H94" s="7"/>
      <c r="I94" s="7"/>
      <c r="J94" s="7"/>
      <c r="K94" s="7"/>
    </row>
    <row r="95" spans="1:11" ht="15.75">
      <c r="A95" s="7"/>
      <c r="B95" s="7"/>
      <c r="C95" s="7"/>
      <c r="D95" s="7"/>
      <c r="E95" s="7"/>
      <c r="F95" s="7"/>
      <c r="G95" s="7"/>
      <c r="H95" s="7"/>
      <c r="I95" s="7"/>
      <c r="J95" s="7"/>
      <c r="K95" s="7"/>
    </row>
    <row r="96" spans="1:11" ht="15.75">
      <c r="A96" s="7"/>
      <c r="B96" s="7"/>
      <c r="C96" s="7"/>
      <c r="D96" s="7"/>
      <c r="E96" s="7"/>
      <c r="F96" s="7"/>
      <c r="G96" s="7"/>
      <c r="H96" s="7"/>
      <c r="I96" s="7"/>
      <c r="J96" s="7"/>
      <c r="K96" s="7"/>
    </row>
    <row r="97" spans="1:11" ht="15.75">
      <c r="A97" s="7"/>
      <c r="B97" s="7"/>
      <c r="C97" s="7"/>
      <c r="D97" s="7"/>
      <c r="E97" s="7"/>
      <c r="F97" s="7"/>
      <c r="G97" s="7"/>
      <c r="H97" s="7"/>
      <c r="I97" s="7"/>
      <c r="J97" s="7"/>
      <c r="K97" s="7"/>
    </row>
    <row r="98" spans="1:11" ht="15.75">
      <c r="A98" s="7"/>
      <c r="B98" s="7"/>
      <c r="C98" s="7"/>
      <c r="D98" s="7"/>
      <c r="E98" s="7"/>
      <c r="F98" s="7"/>
      <c r="G98" s="7"/>
      <c r="H98" s="7"/>
      <c r="I98" s="7"/>
      <c r="J98" s="7"/>
      <c r="K98" s="7"/>
    </row>
    <row r="99" spans="1:11" ht="15.75">
      <c r="A99" s="7"/>
      <c r="B99" s="7"/>
      <c r="C99" s="7"/>
      <c r="D99" s="7"/>
      <c r="E99" s="7"/>
      <c r="F99" s="7"/>
      <c r="G99" s="7"/>
      <c r="H99" s="7"/>
      <c r="I99" s="7"/>
      <c r="J99" s="7"/>
      <c r="K99" s="7"/>
    </row>
    <row r="100" spans="1:11" ht="15.75">
      <c r="A100" s="7"/>
      <c r="B100" s="7"/>
      <c r="C100" s="7"/>
      <c r="D100" s="7"/>
      <c r="E100" s="7"/>
      <c r="F100" s="7"/>
      <c r="G100" s="7"/>
      <c r="H100" s="7"/>
      <c r="I100" s="7"/>
      <c r="J100" s="7"/>
      <c r="K100" s="7"/>
    </row>
    <row r="101" spans="1:11" ht="15.75">
      <c r="A101" s="7"/>
      <c r="B101" s="7"/>
      <c r="C101" s="7"/>
      <c r="D101" s="7"/>
      <c r="E101" s="7"/>
      <c r="F101" s="7"/>
      <c r="G101" s="7"/>
      <c r="H101" s="7"/>
      <c r="I101" s="7"/>
      <c r="J101" s="7"/>
      <c r="K101" s="7"/>
    </row>
    <row r="102" spans="1:11" ht="15.75">
      <c r="A102" s="7"/>
      <c r="B102" s="7"/>
      <c r="C102" s="7"/>
      <c r="D102" s="7"/>
      <c r="E102" s="7"/>
      <c r="F102" s="7"/>
      <c r="G102" s="7"/>
      <c r="H102" s="7"/>
      <c r="I102" s="7"/>
      <c r="J102" s="7"/>
      <c r="K102" s="7"/>
    </row>
    <row r="103" spans="1:11" ht="15.75">
      <c r="A103" s="7"/>
      <c r="B103" s="7"/>
      <c r="C103" s="7"/>
      <c r="D103" s="7"/>
      <c r="E103" s="7"/>
      <c r="F103" s="7"/>
      <c r="G103" s="7"/>
      <c r="H103" s="7"/>
      <c r="I103" s="7"/>
      <c r="J103" s="7"/>
      <c r="K103" s="7"/>
    </row>
    <row r="104" spans="1:11" ht="15.75">
      <c r="A104" s="7"/>
      <c r="B104" s="7"/>
      <c r="C104" s="7"/>
      <c r="D104" s="7"/>
      <c r="E104" s="7"/>
      <c r="F104" s="7"/>
      <c r="G104" s="7"/>
      <c r="H104" s="7"/>
      <c r="I104" s="7"/>
      <c r="J104" s="7"/>
      <c r="K104" s="7"/>
    </row>
    <row r="105" spans="1:11" ht="15.75">
      <c r="A105" s="7"/>
      <c r="B105" s="7"/>
      <c r="C105" s="7"/>
      <c r="D105" s="7"/>
      <c r="E105" s="7"/>
      <c r="F105" s="7"/>
      <c r="G105" s="7"/>
      <c r="H105" s="7"/>
      <c r="I105" s="7"/>
      <c r="J105" s="7"/>
      <c r="K105" s="7"/>
    </row>
    <row r="106" spans="1:11" ht="15.75">
      <c r="A106" s="7"/>
      <c r="B106" s="7"/>
      <c r="C106" s="7"/>
      <c r="D106" s="7"/>
      <c r="E106" s="7"/>
      <c r="F106" s="7"/>
      <c r="G106" s="7"/>
      <c r="H106" s="7"/>
      <c r="I106" s="7"/>
      <c r="J106" s="7"/>
      <c r="K106" s="7"/>
    </row>
    <row r="107" spans="1:11" ht="15.75">
      <c r="A107" s="7"/>
      <c r="B107" s="7"/>
      <c r="C107" s="7"/>
      <c r="D107" s="7"/>
      <c r="E107" s="7"/>
      <c r="F107" s="7"/>
      <c r="G107" s="7"/>
      <c r="H107" s="7"/>
      <c r="I107" s="7"/>
      <c r="J107" s="7"/>
      <c r="K107" s="7"/>
    </row>
    <row r="108" spans="1:11" ht="15.75">
      <c r="A108" s="7"/>
      <c r="B108" s="7"/>
      <c r="C108" s="7"/>
      <c r="D108" s="7"/>
      <c r="E108" s="7"/>
      <c r="F108" s="7"/>
      <c r="G108" s="7"/>
      <c r="H108" s="7"/>
      <c r="I108" s="7"/>
      <c r="J108" s="7"/>
      <c r="K108" s="7"/>
    </row>
    <row r="109" spans="1:11" ht="15.75">
      <c r="A109" s="7"/>
      <c r="B109" s="7"/>
      <c r="C109" s="7"/>
      <c r="D109" s="7"/>
      <c r="E109" s="7"/>
      <c r="F109" s="7"/>
      <c r="G109" s="7"/>
      <c r="H109" s="7"/>
      <c r="I109" s="7"/>
      <c r="J109" s="7"/>
      <c r="K109" s="7"/>
    </row>
    <row r="110" spans="1:11" ht="15.75">
      <c r="A110" s="7"/>
      <c r="B110" s="7"/>
      <c r="C110" s="7"/>
      <c r="D110" s="7"/>
      <c r="E110" s="7"/>
      <c r="F110" s="7"/>
      <c r="G110" s="7"/>
      <c r="H110" s="7"/>
      <c r="I110" s="7"/>
      <c r="J110" s="7"/>
      <c r="K110" s="7"/>
    </row>
    <row r="111" spans="1:11" ht="15.75">
      <c r="A111" s="7"/>
      <c r="B111" s="7"/>
      <c r="C111" s="7"/>
      <c r="D111" s="7"/>
      <c r="E111" s="7"/>
      <c r="F111" s="7"/>
      <c r="G111" s="7"/>
      <c r="H111" s="7"/>
      <c r="I111" s="7"/>
      <c r="J111" s="7"/>
      <c r="K111" s="7"/>
    </row>
    <row r="112" spans="1:11" ht="15.75">
      <c r="A112" s="7"/>
      <c r="B112" s="7"/>
      <c r="C112" s="7"/>
      <c r="D112" s="7"/>
      <c r="E112" s="7"/>
      <c r="F112" s="7"/>
      <c r="G112" s="7"/>
      <c r="H112" s="7"/>
      <c r="I112" s="7"/>
      <c r="J112" s="7"/>
      <c r="K112" s="7"/>
    </row>
    <row r="113" spans="1:11" ht="15.75">
      <c r="A113" s="7"/>
      <c r="B113" s="7"/>
      <c r="C113" s="7"/>
      <c r="D113" s="7"/>
      <c r="E113" s="7"/>
      <c r="F113" s="7"/>
      <c r="G113" s="7"/>
      <c r="H113" s="7"/>
      <c r="I113" s="7"/>
      <c r="J113" s="7"/>
      <c r="K113" s="7"/>
    </row>
    <row r="114" spans="1:11" ht="15.75">
      <c r="A114" s="7"/>
      <c r="B114" s="7"/>
      <c r="C114" s="7"/>
      <c r="D114" s="7"/>
      <c r="E114" s="7"/>
      <c r="F114" s="7"/>
      <c r="G114" s="7"/>
      <c r="H114" s="7"/>
      <c r="I114" s="7"/>
      <c r="J114" s="7"/>
      <c r="K114" s="7"/>
    </row>
    <row r="115" spans="1:11" ht="15.75">
      <c r="A115" s="7"/>
      <c r="B115" s="7"/>
      <c r="C115" s="7"/>
      <c r="D115" s="7"/>
      <c r="E115" s="7"/>
      <c r="F115" s="7"/>
      <c r="G115" s="7"/>
      <c r="H115" s="7"/>
      <c r="I115" s="7"/>
      <c r="J115" s="7"/>
      <c r="K115" s="7"/>
    </row>
    <row r="116" spans="1:11" ht="15.75">
      <c r="A116" s="7"/>
      <c r="B116" s="7"/>
      <c r="C116" s="7"/>
      <c r="D116" s="7"/>
      <c r="E116" s="7"/>
      <c r="F116" s="7"/>
      <c r="G116" s="7"/>
      <c r="H116" s="7"/>
      <c r="I116" s="7"/>
      <c r="J116" s="7"/>
      <c r="K116" s="7"/>
    </row>
    <row r="117" spans="1:11" ht="15.75">
      <c r="A117" s="7"/>
      <c r="B117" s="7"/>
      <c r="C117" s="7"/>
      <c r="D117" s="7"/>
      <c r="E117" s="7"/>
      <c r="F117" s="7"/>
      <c r="G117" s="7"/>
      <c r="H117" s="7"/>
      <c r="I117" s="7"/>
      <c r="J117" s="7"/>
      <c r="K117" s="7"/>
    </row>
    <row r="118" spans="1:11" ht="15.75">
      <c r="A118" s="7"/>
      <c r="B118" s="7"/>
      <c r="C118" s="7"/>
      <c r="D118" s="7"/>
      <c r="E118" s="7"/>
      <c r="F118" s="7"/>
      <c r="G118" s="7"/>
      <c r="H118" s="7"/>
      <c r="I118" s="7"/>
      <c r="J118" s="7"/>
      <c r="K118" s="7"/>
    </row>
    <row r="119" spans="1:11" ht="15.75">
      <c r="A119" s="7"/>
      <c r="B119" s="7"/>
      <c r="C119" s="7"/>
      <c r="D119" s="7"/>
      <c r="E119" s="7"/>
      <c r="F119" s="7"/>
      <c r="G119" s="7"/>
      <c r="H119" s="7"/>
      <c r="I119" s="7"/>
      <c r="J119" s="7"/>
      <c r="K119" s="7"/>
    </row>
    <row r="120" spans="1:11" ht="15.75">
      <c r="A120" s="7"/>
      <c r="B120" s="7"/>
      <c r="C120" s="7"/>
      <c r="D120" s="7"/>
      <c r="E120" s="7"/>
      <c r="F120" s="7"/>
      <c r="G120" s="7"/>
      <c r="H120" s="7"/>
      <c r="I120" s="7"/>
      <c r="J120" s="7"/>
      <c r="K120" s="7"/>
    </row>
    <row r="121" spans="1:11" ht="15.75">
      <c r="A121" s="7"/>
      <c r="B121" s="7"/>
      <c r="C121" s="7"/>
      <c r="D121" s="7"/>
      <c r="E121" s="7"/>
      <c r="F121" s="7"/>
      <c r="G121" s="7"/>
      <c r="H121" s="7"/>
      <c r="I121" s="7"/>
      <c r="J121" s="7"/>
      <c r="K121" s="7"/>
    </row>
    <row r="122" spans="1:11" ht="15.75">
      <c r="A122" s="7"/>
      <c r="B122" s="7"/>
      <c r="C122" s="7"/>
      <c r="D122" s="7"/>
      <c r="E122" s="7"/>
      <c r="F122" s="7"/>
      <c r="G122" s="7"/>
      <c r="H122" s="7"/>
      <c r="I122" s="7"/>
      <c r="J122" s="7"/>
      <c r="K122" s="7"/>
    </row>
    <row r="123" spans="1:11" ht="15.75">
      <c r="A123" s="7"/>
      <c r="B123" s="7"/>
      <c r="C123" s="7"/>
      <c r="D123" s="7"/>
      <c r="E123" s="7"/>
      <c r="F123" s="7"/>
      <c r="G123" s="7"/>
      <c r="H123" s="7"/>
      <c r="I123" s="7"/>
      <c r="J123" s="7"/>
      <c r="K123" s="7"/>
    </row>
    <row r="124" spans="1:11" ht="15.75">
      <c r="A124" s="7"/>
      <c r="B124" s="7"/>
      <c r="C124" s="7"/>
      <c r="D124" s="7"/>
      <c r="E124" s="7"/>
      <c r="F124" s="7"/>
      <c r="G124" s="7"/>
      <c r="H124" s="7"/>
      <c r="I124" s="7"/>
      <c r="J124" s="7"/>
      <c r="K124" s="7"/>
    </row>
    <row r="125" spans="1:11" ht="15.75">
      <c r="A125" s="7"/>
      <c r="B125" s="7"/>
      <c r="C125" s="7"/>
      <c r="D125" s="7"/>
      <c r="E125" s="7"/>
      <c r="F125" s="7"/>
      <c r="G125" s="7"/>
      <c r="H125" s="7"/>
      <c r="I125" s="7"/>
      <c r="J125" s="7"/>
      <c r="K125" s="7"/>
    </row>
    <row r="126" spans="1:11" ht="15.75">
      <c r="A126" s="7"/>
      <c r="B126" s="7"/>
      <c r="C126" s="7"/>
      <c r="D126" s="7"/>
      <c r="E126" s="7"/>
      <c r="F126" s="7"/>
      <c r="G126" s="7"/>
      <c r="H126" s="7"/>
      <c r="I126" s="7"/>
      <c r="J126" s="7"/>
      <c r="K126" s="7"/>
    </row>
    <row r="127" spans="1:11" ht="15.75">
      <c r="A127" s="7"/>
      <c r="B127" s="7"/>
      <c r="C127" s="7"/>
      <c r="D127" s="7"/>
      <c r="E127" s="7"/>
      <c r="F127" s="7"/>
      <c r="G127" s="7"/>
      <c r="H127" s="7"/>
      <c r="I127" s="7"/>
      <c r="J127" s="7"/>
      <c r="K127" s="7"/>
    </row>
    <row r="128" spans="1:11" ht="15.75">
      <c r="A128" s="7"/>
      <c r="B128" s="7"/>
      <c r="C128" s="7"/>
      <c r="D128" s="7"/>
      <c r="E128" s="7"/>
      <c r="F128" s="7"/>
      <c r="G128" s="7"/>
      <c r="H128" s="7"/>
      <c r="I128" s="7"/>
      <c r="J128" s="7"/>
      <c r="K128" s="7"/>
    </row>
    <row r="129" spans="1:11" ht="15.75">
      <c r="A129" s="7"/>
      <c r="B129" s="7"/>
      <c r="C129" s="7"/>
      <c r="D129" s="7"/>
      <c r="E129" s="7"/>
      <c r="F129" s="7"/>
      <c r="G129" s="7"/>
      <c r="H129" s="7"/>
      <c r="I129" s="7"/>
      <c r="J129" s="7"/>
      <c r="K129" s="7"/>
    </row>
    <row r="130" spans="1:11" ht="15.75">
      <c r="A130" s="7"/>
      <c r="B130" s="7"/>
      <c r="C130" s="7"/>
      <c r="D130" s="7"/>
      <c r="E130" s="7"/>
      <c r="F130" s="7"/>
      <c r="G130" s="7"/>
      <c r="H130" s="7"/>
      <c r="I130" s="7"/>
      <c r="J130" s="7"/>
      <c r="K130" s="7"/>
    </row>
    <row r="131" spans="1:11" ht="15.75">
      <c r="A131" s="7"/>
      <c r="B131" s="7"/>
      <c r="C131" s="7"/>
      <c r="D131" s="7"/>
      <c r="E131" s="7"/>
      <c r="F131" s="7"/>
      <c r="G131" s="7"/>
      <c r="H131" s="7"/>
      <c r="I131" s="7"/>
      <c r="J131" s="7"/>
      <c r="K131" s="7"/>
    </row>
    <row r="132" spans="1:11" ht="15.75">
      <c r="A132" s="7"/>
      <c r="B132" s="7"/>
      <c r="C132" s="7"/>
      <c r="D132" s="7"/>
      <c r="E132" s="7"/>
      <c r="F132" s="7"/>
      <c r="G132" s="7"/>
      <c r="H132" s="7"/>
      <c r="I132" s="7"/>
      <c r="J132" s="7"/>
      <c r="K132" s="7"/>
    </row>
    <row r="133" spans="1:11" ht="15.75">
      <c r="A133" s="7"/>
      <c r="B133" s="7"/>
      <c r="C133" s="7"/>
      <c r="D133" s="7"/>
      <c r="E133" s="7"/>
      <c r="F133" s="7"/>
      <c r="G133" s="7"/>
      <c r="H133" s="7"/>
      <c r="I133" s="7"/>
      <c r="J133" s="7"/>
      <c r="K133" s="7"/>
    </row>
    <row r="134" spans="1:11" ht="15.75">
      <c r="A134" s="7"/>
      <c r="B134" s="7"/>
      <c r="C134" s="7"/>
      <c r="D134" s="7"/>
      <c r="E134" s="7"/>
      <c r="F134" s="7"/>
      <c r="G134" s="7"/>
      <c r="H134" s="7"/>
      <c r="I134" s="7"/>
      <c r="J134" s="7"/>
      <c r="K134" s="7"/>
    </row>
    <row r="135" spans="1:11" ht="15.75">
      <c r="A135" s="7"/>
      <c r="B135" s="7"/>
      <c r="C135" s="7"/>
      <c r="D135" s="7"/>
      <c r="E135" s="7"/>
      <c r="F135" s="7"/>
      <c r="G135" s="7"/>
      <c r="H135" s="7"/>
      <c r="I135" s="7"/>
      <c r="J135" s="7"/>
      <c r="K135" s="7"/>
    </row>
    <row r="136" spans="1:11" ht="15.75">
      <c r="A136" s="7"/>
      <c r="B136" s="7"/>
      <c r="C136" s="7"/>
      <c r="D136" s="7"/>
      <c r="E136" s="7"/>
      <c r="F136" s="7"/>
      <c r="G136" s="7"/>
      <c r="H136" s="7"/>
      <c r="I136" s="7"/>
      <c r="J136" s="7"/>
      <c r="K136" s="7"/>
    </row>
    <row r="137" spans="1:11" ht="15.75">
      <c r="A137" s="7"/>
      <c r="B137" s="7"/>
      <c r="C137" s="7"/>
      <c r="D137" s="7"/>
      <c r="E137" s="7"/>
      <c r="F137" s="7"/>
      <c r="G137" s="7"/>
      <c r="H137" s="7"/>
      <c r="I137" s="7"/>
      <c r="J137" s="7"/>
      <c r="K137" s="7"/>
    </row>
    <row r="138" spans="1:11" ht="15.75">
      <c r="A138" s="7"/>
      <c r="B138" s="7"/>
      <c r="C138" s="7"/>
      <c r="D138" s="7"/>
      <c r="E138" s="7"/>
      <c r="F138" s="7"/>
      <c r="G138" s="7"/>
      <c r="H138" s="7"/>
      <c r="I138" s="7"/>
      <c r="J138" s="7"/>
      <c r="K138" s="7"/>
    </row>
    <row r="139" spans="1:11" ht="15.75">
      <c r="A139" s="7"/>
      <c r="B139" s="7"/>
      <c r="C139" s="7"/>
      <c r="D139" s="7"/>
      <c r="E139" s="7"/>
      <c r="F139" s="7"/>
      <c r="G139" s="7"/>
      <c r="H139" s="7"/>
      <c r="I139" s="7"/>
      <c r="J139" s="7"/>
      <c r="K139" s="7"/>
    </row>
    <row r="140" spans="1:11" ht="15.75">
      <c r="A140" s="7"/>
      <c r="B140" s="7"/>
      <c r="C140" s="7"/>
      <c r="D140" s="7"/>
      <c r="E140" s="7"/>
      <c r="F140" s="7"/>
      <c r="G140" s="7"/>
      <c r="H140" s="7"/>
      <c r="I140" s="7"/>
      <c r="J140" s="7"/>
      <c r="K140" s="7"/>
    </row>
    <row r="141" spans="1:11" ht="15.75">
      <c r="A141" s="7"/>
      <c r="B141" s="7"/>
      <c r="C141" s="7"/>
      <c r="D141" s="7"/>
      <c r="E141" s="7"/>
      <c r="F141" s="7"/>
      <c r="G141" s="7"/>
      <c r="H141" s="7"/>
      <c r="I141" s="7"/>
      <c r="J141" s="7"/>
      <c r="K141" s="7"/>
    </row>
    <row r="142" spans="1:11" ht="15.75">
      <c r="A142" s="7"/>
      <c r="B142" s="7"/>
      <c r="C142" s="7"/>
      <c r="D142" s="7"/>
      <c r="E142" s="7"/>
      <c r="F142" s="7"/>
      <c r="G142" s="7"/>
      <c r="H142" s="7"/>
      <c r="I142" s="7"/>
      <c r="J142" s="7"/>
      <c r="K142" s="7"/>
    </row>
    <row r="143" spans="1:11" ht="15.75">
      <c r="A143" s="7"/>
      <c r="B143" s="7"/>
      <c r="C143" s="7"/>
      <c r="D143" s="7"/>
      <c r="E143" s="7"/>
      <c r="F143" s="7"/>
      <c r="G143" s="7"/>
      <c r="H143" s="7"/>
      <c r="I143" s="7"/>
      <c r="J143" s="7"/>
      <c r="K143" s="7"/>
    </row>
    <row r="144" spans="1:11" ht="15.75">
      <c r="A144" s="7"/>
      <c r="B144" s="7"/>
      <c r="C144" s="7"/>
      <c r="D144" s="7"/>
      <c r="E144" s="7"/>
      <c r="F144" s="7"/>
      <c r="G144" s="7"/>
      <c r="H144" s="7"/>
      <c r="I144" s="7"/>
      <c r="J144" s="7"/>
      <c r="K144" s="7"/>
    </row>
    <row r="145" spans="1:11" ht="15.75">
      <c r="A145" s="7"/>
      <c r="B145" s="7"/>
      <c r="C145" s="7"/>
      <c r="D145" s="7"/>
      <c r="E145" s="7"/>
      <c r="F145" s="7"/>
      <c r="G145" s="7"/>
      <c r="H145" s="7"/>
      <c r="I145" s="7"/>
      <c r="J145" s="7"/>
      <c r="K145" s="7"/>
    </row>
    <row r="146" spans="1:11" ht="15.75">
      <c r="A146" s="7"/>
      <c r="B146" s="7"/>
      <c r="C146" s="7"/>
      <c r="D146" s="7"/>
      <c r="E146" s="7"/>
      <c r="F146" s="7"/>
      <c r="G146" s="7"/>
      <c r="H146" s="7"/>
      <c r="I146" s="7"/>
      <c r="J146" s="7"/>
      <c r="K146" s="7"/>
    </row>
    <row r="147" spans="1:11" ht="15.75">
      <c r="A147" s="7"/>
      <c r="B147" s="7"/>
      <c r="C147" s="7"/>
      <c r="D147" s="7"/>
      <c r="E147" s="7"/>
      <c r="F147" s="7"/>
      <c r="G147" s="7"/>
      <c r="H147" s="7"/>
      <c r="I147" s="7"/>
      <c r="J147" s="7"/>
      <c r="K147" s="7"/>
    </row>
    <row r="148" spans="1:11" ht="15.75">
      <c r="A148" s="7"/>
      <c r="B148" s="7"/>
      <c r="C148" s="7"/>
      <c r="D148" s="7"/>
      <c r="E148" s="7"/>
      <c r="F148" s="7"/>
      <c r="G148" s="7"/>
      <c r="H148" s="7"/>
      <c r="I148" s="7"/>
      <c r="J148" s="7"/>
      <c r="K148" s="7"/>
    </row>
    <row r="149" spans="1:11" ht="15.75">
      <c r="A149" s="7"/>
      <c r="B149" s="7"/>
      <c r="C149" s="7"/>
      <c r="D149" s="7"/>
      <c r="E149" s="7"/>
      <c r="F149" s="7"/>
      <c r="G149" s="7"/>
      <c r="H149" s="7"/>
      <c r="I149" s="7"/>
      <c r="J149" s="7"/>
      <c r="K149" s="7"/>
    </row>
    <row r="150" spans="1:11" ht="15.75">
      <c r="A150" s="7"/>
      <c r="B150" s="7"/>
      <c r="C150" s="7"/>
      <c r="D150" s="7"/>
      <c r="E150" s="7"/>
      <c r="F150" s="7"/>
      <c r="G150" s="7"/>
      <c r="H150" s="7"/>
      <c r="I150" s="7"/>
      <c r="J150" s="7"/>
      <c r="K150" s="7"/>
    </row>
    <row r="151" spans="1:11" ht="15.75">
      <c r="A151" s="7"/>
      <c r="B151" s="7"/>
      <c r="C151" s="7"/>
      <c r="D151" s="7"/>
      <c r="E151" s="7"/>
      <c r="F151" s="7"/>
      <c r="G151" s="7"/>
      <c r="H151" s="7"/>
      <c r="I151" s="7"/>
      <c r="J151" s="7"/>
      <c r="K151" s="7"/>
    </row>
    <row r="152" spans="1:11" ht="15.75">
      <c r="A152" s="7"/>
      <c r="B152" s="7"/>
      <c r="C152" s="7"/>
      <c r="D152" s="7"/>
      <c r="E152" s="7"/>
      <c r="F152" s="7"/>
      <c r="G152" s="7"/>
      <c r="H152" s="7"/>
      <c r="I152" s="7"/>
      <c r="J152" s="7"/>
      <c r="K152" s="7"/>
    </row>
    <row r="153" spans="1:11" ht="15.75">
      <c r="A153" s="7"/>
      <c r="B153" s="7"/>
      <c r="C153" s="7"/>
      <c r="D153" s="7"/>
      <c r="E153" s="7"/>
      <c r="F153" s="7"/>
      <c r="G153" s="7"/>
      <c r="H153" s="7"/>
      <c r="I153" s="7"/>
      <c r="J153" s="7"/>
      <c r="K153" s="7"/>
    </row>
    <row r="154" spans="1:11" ht="15.75">
      <c r="A154" s="7"/>
      <c r="B154" s="7"/>
      <c r="C154" s="7"/>
      <c r="D154" s="7"/>
      <c r="E154" s="7"/>
      <c r="F154" s="7"/>
      <c r="G154" s="7"/>
      <c r="H154" s="7"/>
      <c r="I154" s="7"/>
      <c r="J154" s="7"/>
      <c r="K154" s="7"/>
    </row>
    <row r="155" spans="1:11" ht="15.75">
      <c r="A155" s="7"/>
      <c r="B155" s="7"/>
      <c r="C155" s="7"/>
      <c r="D155" s="7"/>
      <c r="E155" s="7"/>
      <c r="F155" s="7"/>
      <c r="G155" s="7"/>
      <c r="H155" s="7"/>
      <c r="I155" s="7"/>
      <c r="J155" s="7"/>
      <c r="K155" s="7"/>
    </row>
    <row r="156" spans="1:11" ht="15.75">
      <c r="A156" s="7"/>
      <c r="B156" s="7"/>
      <c r="C156" s="7"/>
      <c r="D156" s="7"/>
      <c r="E156" s="7"/>
      <c r="F156" s="7"/>
      <c r="G156" s="7"/>
      <c r="H156" s="7"/>
      <c r="I156" s="7"/>
      <c r="J156" s="7"/>
      <c r="K156" s="7"/>
    </row>
    <row r="157" spans="1:11" ht="15.75">
      <c r="A157" s="7"/>
      <c r="B157" s="7"/>
      <c r="C157" s="7"/>
      <c r="D157" s="7"/>
      <c r="E157" s="7"/>
      <c r="F157" s="7"/>
      <c r="G157" s="7"/>
      <c r="H157" s="7"/>
      <c r="I157" s="7"/>
      <c r="J157" s="7"/>
      <c r="K157" s="7"/>
    </row>
    <row r="158" spans="1:11" ht="15.75">
      <c r="A158" s="7"/>
      <c r="B158" s="7"/>
      <c r="C158" s="7"/>
      <c r="D158" s="7"/>
      <c r="E158" s="7"/>
      <c r="F158" s="7"/>
      <c r="G158" s="7"/>
      <c r="H158" s="7"/>
      <c r="I158" s="7"/>
      <c r="J158" s="7"/>
      <c r="K158" s="7"/>
    </row>
    <row r="159" spans="1:11" ht="15.75">
      <c r="A159" s="7"/>
      <c r="B159" s="7"/>
      <c r="C159" s="7"/>
      <c r="D159" s="7"/>
      <c r="E159" s="7"/>
      <c r="F159" s="7"/>
      <c r="G159" s="7"/>
      <c r="H159" s="7"/>
      <c r="I159" s="7"/>
      <c r="J159" s="7"/>
      <c r="K159" s="7"/>
    </row>
    <row r="160" spans="1:11" ht="15.75">
      <c r="A160" s="7"/>
      <c r="B160" s="7"/>
      <c r="C160" s="7"/>
      <c r="D160" s="7"/>
      <c r="E160" s="7"/>
      <c r="F160" s="7"/>
      <c r="G160" s="7"/>
      <c r="H160" s="7"/>
      <c r="I160" s="7"/>
      <c r="J160" s="7"/>
      <c r="K160" s="7"/>
    </row>
    <row r="161" spans="1:11" ht="15.75">
      <c r="A161" s="7"/>
      <c r="B161" s="7"/>
      <c r="C161" s="7"/>
      <c r="D161" s="7"/>
      <c r="E161" s="7"/>
      <c r="F161" s="7"/>
      <c r="G161" s="7"/>
      <c r="H161" s="7"/>
      <c r="I161" s="7"/>
      <c r="J161" s="7"/>
      <c r="K161" s="7"/>
    </row>
    <row r="162" spans="1:11" ht="15.75">
      <c r="A162" s="7"/>
      <c r="B162" s="7"/>
      <c r="C162" s="7"/>
      <c r="D162" s="7"/>
      <c r="E162" s="7"/>
      <c r="F162" s="7"/>
      <c r="G162" s="7"/>
      <c r="H162" s="7"/>
      <c r="I162" s="7"/>
      <c r="J162" s="7"/>
      <c r="K162" s="7"/>
    </row>
    <row r="163" spans="1:11" ht="15.75">
      <c r="A163" s="7"/>
      <c r="B163" s="7"/>
      <c r="C163" s="7"/>
      <c r="D163" s="7"/>
      <c r="E163" s="7"/>
      <c r="F163" s="7"/>
      <c r="G163" s="7"/>
      <c r="H163" s="7"/>
      <c r="I163" s="7"/>
      <c r="J163" s="7"/>
      <c r="K163" s="7"/>
    </row>
    <row r="164" spans="1:11" ht="15.75">
      <c r="A164" s="7"/>
      <c r="B164" s="7"/>
      <c r="C164" s="7"/>
      <c r="D164" s="7"/>
      <c r="E164" s="7"/>
      <c r="F164" s="7"/>
      <c r="G164" s="7"/>
      <c r="H164" s="7"/>
      <c r="I164" s="7"/>
      <c r="J164" s="7"/>
      <c r="K164" s="7"/>
    </row>
    <row r="165" spans="1:11" ht="15.75">
      <c r="A165" s="7"/>
      <c r="B165" s="7"/>
      <c r="C165" s="7"/>
      <c r="D165" s="7"/>
      <c r="E165" s="7"/>
      <c r="F165" s="7"/>
      <c r="G165" s="7"/>
      <c r="H165" s="7"/>
      <c r="I165" s="7"/>
      <c r="J165" s="7"/>
      <c r="K165" s="7"/>
    </row>
    <row r="166" spans="1:11" ht="15.75">
      <c r="A166" s="7"/>
      <c r="B166" s="7"/>
      <c r="C166" s="7"/>
      <c r="D166" s="7"/>
      <c r="E166" s="7"/>
      <c r="F166" s="7"/>
      <c r="G166" s="7"/>
      <c r="H166" s="7"/>
      <c r="I166" s="7"/>
      <c r="J166" s="7"/>
      <c r="K166" s="7"/>
    </row>
    <row r="167" spans="1:11" ht="15.75">
      <c r="A167" s="7"/>
      <c r="B167" s="7"/>
      <c r="C167" s="7"/>
      <c r="D167" s="7"/>
      <c r="E167" s="7"/>
      <c r="F167" s="7"/>
      <c r="G167" s="7"/>
      <c r="H167" s="7"/>
      <c r="I167" s="7"/>
      <c r="J167" s="7"/>
      <c r="K167" s="7"/>
    </row>
    <row r="168" spans="1:11" ht="15.75">
      <c r="A168" s="7"/>
      <c r="B168" s="7"/>
      <c r="C168" s="7"/>
      <c r="D168" s="7"/>
      <c r="E168" s="7"/>
      <c r="F168" s="7"/>
      <c r="G168" s="7"/>
      <c r="H168" s="7"/>
      <c r="I168" s="7"/>
      <c r="J168" s="7"/>
      <c r="K168" s="7"/>
    </row>
    <row r="169" spans="1:11" ht="15.75">
      <c r="A169" s="7"/>
      <c r="B169" s="7"/>
      <c r="C169" s="7"/>
      <c r="D169" s="7"/>
      <c r="E169" s="7"/>
      <c r="F169" s="7"/>
      <c r="G169" s="7"/>
      <c r="H169" s="7"/>
      <c r="I169" s="7"/>
      <c r="J169" s="7"/>
      <c r="K169" s="7"/>
    </row>
    <row r="170" spans="1:11" ht="15.75">
      <c r="A170" s="7"/>
      <c r="B170" s="7"/>
      <c r="C170" s="7"/>
      <c r="D170" s="7"/>
      <c r="E170" s="7"/>
      <c r="F170" s="7"/>
      <c r="G170" s="7"/>
      <c r="H170" s="7"/>
      <c r="I170" s="7"/>
      <c r="J170" s="7"/>
      <c r="K170" s="7"/>
    </row>
    <row r="171" spans="1:11" ht="15.75">
      <c r="A171" s="7"/>
      <c r="B171" s="7"/>
      <c r="C171" s="7"/>
      <c r="D171" s="7"/>
      <c r="E171" s="7"/>
      <c r="F171" s="7"/>
      <c r="G171" s="7"/>
      <c r="H171" s="7"/>
      <c r="I171" s="7"/>
      <c r="J171" s="7"/>
      <c r="K171" s="7"/>
    </row>
    <row r="172" spans="1:11" ht="15.75">
      <c r="A172" s="7"/>
      <c r="B172" s="7"/>
      <c r="C172" s="7"/>
      <c r="D172" s="7"/>
      <c r="E172" s="7"/>
      <c r="F172" s="7"/>
      <c r="G172" s="7"/>
      <c r="H172" s="7"/>
      <c r="I172" s="7"/>
      <c r="J172" s="7"/>
      <c r="K172" s="7"/>
    </row>
    <row r="173" spans="1:11" ht="15.75">
      <c r="A173" s="7"/>
      <c r="B173" s="7"/>
      <c r="C173" s="7"/>
      <c r="D173" s="7"/>
      <c r="E173" s="7"/>
      <c r="F173" s="7"/>
      <c r="G173" s="7"/>
      <c r="H173" s="7"/>
      <c r="I173" s="7"/>
      <c r="J173" s="7"/>
      <c r="K173" s="7"/>
    </row>
    <row r="174" spans="1:11" ht="15.75">
      <c r="A174" s="7"/>
      <c r="B174" s="7"/>
      <c r="C174" s="7"/>
      <c r="D174" s="7"/>
      <c r="E174" s="7"/>
      <c r="F174" s="7"/>
      <c r="G174" s="7"/>
      <c r="H174" s="7"/>
      <c r="I174" s="7"/>
      <c r="J174" s="7"/>
      <c r="K174" s="7"/>
    </row>
    <row r="175" spans="1:11" ht="15.75">
      <c r="A175" s="7"/>
      <c r="B175" s="7"/>
      <c r="C175" s="7"/>
      <c r="D175" s="7"/>
      <c r="E175" s="7"/>
      <c r="F175" s="7"/>
      <c r="G175" s="7"/>
      <c r="H175" s="7"/>
      <c r="I175" s="7"/>
      <c r="J175" s="7"/>
      <c r="K175" s="7"/>
    </row>
    <row r="176" spans="1:11" ht="15.75">
      <c r="A176" s="7"/>
      <c r="B176" s="7"/>
      <c r="C176" s="7"/>
      <c r="D176" s="7"/>
      <c r="E176" s="7"/>
      <c r="F176" s="7"/>
      <c r="G176" s="7"/>
      <c r="H176" s="7"/>
      <c r="I176" s="7"/>
      <c r="J176" s="7"/>
      <c r="K176" s="7"/>
    </row>
    <row r="177" spans="1:11" ht="15.75">
      <c r="A177" s="7"/>
      <c r="B177" s="7"/>
      <c r="C177" s="7"/>
      <c r="D177" s="7"/>
      <c r="E177" s="7"/>
      <c r="F177" s="7"/>
      <c r="G177" s="7"/>
      <c r="H177" s="7"/>
      <c r="I177" s="7"/>
      <c r="J177" s="7"/>
      <c r="K177" s="7"/>
    </row>
    <row r="178" spans="1:11" ht="15.75">
      <c r="A178" s="7"/>
      <c r="B178" s="7"/>
      <c r="C178" s="7"/>
      <c r="D178" s="7"/>
      <c r="E178" s="7"/>
      <c r="F178" s="7"/>
      <c r="G178" s="7"/>
      <c r="H178" s="7"/>
      <c r="I178" s="7"/>
      <c r="J178" s="7"/>
      <c r="K178" s="7"/>
    </row>
    <row r="179" spans="1:11" ht="15.75">
      <c r="A179" s="7"/>
      <c r="B179" s="7"/>
      <c r="C179" s="7"/>
      <c r="D179" s="7"/>
      <c r="E179" s="7"/>
      <c r="F179" s="7"/>
      <c r="G179" s="7"/>
      <c r="H179" s="7"/>
      <c r="I179" s="7"/>
      <c r="J179" s="7"/>
      <c r="K179" s="7"/>
    </row>
    <row r="180" spans="1:11" ht="15.75">
      <c r="A180" s="7"/>
      <c r="B180" s="7"/>
      <c r="C180" s="7"/>
      <c r="D180" s="7"/>
      <c r="E180" s="7"/>
      <c r="F180" s="7"/>
      <c r="G180" s="7"/>
      <c r="H180" s="7"/>
      <c r="I180" s="7"/>
      <c r="J180" s="7"/>
      <c r="K180" s="7"/>
    </row>
    <row r="181" spans="1:11" ht="15.75">
      <c r="A181" s="7"/>
      <c r="B181" s="7"/>
      <c r="C181" s="7"/>
      <c r="D181" s="7"/>
      <c r="E181" s="7"/>
      <c r="F181" s="7"/>
      <c r="G181" s="7"/>
      <c r="H181" s="7"/>
      <c r="I181" s="7"/>
      <c r="J181" s="7"/>
      <c r="K181" s="7"/>
    </row>
    <row r="182" spans="1:11" ht="15.75">
      <c r="A182" s="7"/>
      <c r="B182" s="7"/>
      <c r="C182" s="7"/>
      <c r="D182" s="7"/>
      <c r="E182" s="7"/>
      <c r="F182" s="7"/>
      <c r="G182" s="7"/>
      <c r="H182" s="7"/>
      <c r="I182" s="7"/>
      <c r="J182" s="7"/>
      <c r="K182" s="7"/>
    </row>
    <row r="183" spans="1:11" ht="15.75">
      <c r="A183" s="7"/>
      <c r="B183" s="7"/>
      <c r="C183" s="7"/>
      <c r="D183" s="7"/>
      <c r="E183" s="7"/>
      <c r="F183" s="7"/>
      <c r="G183" s="7"/>
      <c r="H183" s="7"/>
      <c r="I183" s="7"/>
      <c r="J183" s="7"/>
      <c r="K183" s="7"/>
    </row>
    <row r="184" spans="1:11" ht="15.75">
      <c r="A184" s="7"/>
      <c r="B184" s="7"/>
      <c r="C184" s="7"/>
      <c r="D184" s="7"/>
      <c r="E184" s="7"/>
      <c r="F184" s="7"/>
      <c r="G184" s="7"/>
      <c r="H184" s="7"/>
      <c r="I184" s="7"/>
      <c r="J184" s="7"/>
      <c r="K184" s="7"/>
    </row>
    <row r="185" spans="1:11" ht="15.75">
      <c r="A185" s="7"/>
      <c r="B185" s="7"/>
      <c r="C185" s="7"/>
      <c r="D185" s="7"/>
      <c r="E185" s="7"/>
      <c r="F185" s="7"/>
      <c r="G185" s="7"/>
      <c r="H185" s="7"/>
      <c r="I185" s="7"/>
      <c r="J185" s="7"/>
      <c r="K185" s="7"/>
    </row>
    <row r="186" spans="1:11" ht="15.75">
      <c r="A186" s="7"/>
      <c r="B186" s="7"/>
      <c r="C186" s="7"/>
      <c r="D186" s="7"/>
      <c r="E186" s="7"/>
      <c r="F186" s="7"/>
      <c r="G186" s="7"/>
      <c r="H186" s="7"/>
      <c r="I186" s="7"/>
      <c r="J186" s="7"/>
      <c r="K186" s="7"/>
    </row>
    <row r="187" spans="1:11" ht="15.75">
      <c r="A187" s="7"/>
      <c r="B187" s="7"/>
      <c r="C187" s="7"/>
      <c r="D187" s="7"/>
      <c r="E187" s="7"/>
      <c r="F187" s="7"/>
      <c r="G187" s="7"/>
      <c r="H187" s="7"/>
      <c r="I187" s="7"/>
      <c r="J187" s="7"/>
      <c r="K187" s="7"/>
    </row>
    <row r="188" spans="1:11" ht="15.75">
      <c r="A188" s="7"/>
      <c r="B188" s="7"/>
      <c r="C188" s="7"/>
      <c r="D188" s="7"/>
      <c r="E188" s="7"/>
      <c r="F188" s="7"/>
      <c r="G188" s="7"/>
      <c r="H188" s="7"/>
      <c r="I188" s="7"/>
      <c r="J188" s="7"/>
      <c r="K188" s="7"/>
    </row>
    <row r="189" spans="1:11" ht="15.75">
      <c r="A189" s="7"/>
      <c r="B189" s="7"/>
      <c r="C189" s="7"/>
      <c r="D189" s="7"/>
      <c r="E189" s="7"/>
      <c r="F189" s="7"/>
      <c r="G189" s="7"/>
      <c r="H189" s="7"/>
      <c r="I189" s="7"/>
      <c r="J189" s="7"/>
      <c r="K189" s="7"/>
    </row>
    <row r="190" spans="1:11" ht="15.75">
      <c r="A190" s="7"/>
      <c r="B190" s="7"/>
      <c r="C190" s="7"/>
      <c r="D190" s="7"/>
      <c r="E190" s="7"/>
      <c r="F190" s="7"/>
      <c r="G190" s="7"/>
      <c r="H190" s="7"/>
      <c r="I190" s="7"/>
      <c r="J190" s="7"/>
      <c r="K190" s="7"/>
    </row>
    <row r="191" spans="1:11" ht="15.75">
      <c r="A191" s="7"/>
      <c r="B191" s="7"/>
      <c r="C191" s="7"/>
      <c r="D191" s="7"/>
      <c r="E191" s="7"/>
      <c r="F191" s="7"/>
      <c r="G191" s="7"/>
      <c r="H191" s="7"/>
      <c r="I191" s="7"/>
      <c r="J191" s="7"/>
      <c r="K191" s="7"/>
    </row>
    <row r="192" spans="1:11" ht="15.75">
      <c r="A192" s="7"/>
      <c r="B192" s="7"/>
      <c r="C192" s="7"/>
      <c r="D192" s="7"/>
      <c r="E192" s="7"/>
      <c r="F192" s="7"/>
      <c r="G192" s="7"/>
      <c r="H192" s="7"/>
      <c r="I192" s="7"/>
      <c r="J192" s="7"/>
      <c r="K192" s="7"/>
    </row>
    <row r="193" spans="1:11" ht="15.75">
      <c r="A193" s="7"/>
      <c r="B193" s="7"/>
      <c r="C193" s="7"/>
      <c r="D193" s="7"/>
      <c r="E193" s="7"/>
      <c r="F193" s="7"/>
      <c r="G193" s="7"/>
      <c r="H193" s="7"/>
      <c r="I193" s="7"/>
      <c r="J193" s="7"/>
      <c r="K193" s="7"/>
    </row>
    <row r="194" spans="1:11" ht="15.75">
      <c r="A194" s="7"/>
      <c r="B194" s="7"/>
      <c r="C194" s="7"/>
      <c r="D194" s="7"/>
      <c r="E194" s="7"/>
      <c r="F194" s="7"/>
      <c r="G194" s="7"/>
      <c r="H194" s="7"/>
      <c r="I194" s="7"/>
      <c r="J194" s="7"/>
      <c r="K194" s="7"/>
    </row>
    <row r="195" spans="1:11" ht="15.75">
      <c r="A195" s="7"/>
      <c r="B195" s="7"/>
      <c r="C195" s="7"/>
      <c r="D195" s="7"/>
      <c r="E195" s="7"/>
      <c r="F195" s="7"/>
      <c r="G195" s="7"/>
      <c r="H195" s="7"/>
      <c r="I195" s="7"/>
      <c r="J195" s="7"/>
      <c r="K195" s="7"/>
    </row>
    <row r="196" spans="1:11" ht="15.75">
      <c r="A196" s="7"/>
      <c r="B196" s="7"/>
      <c r="C196" s="7"/>
      <c r="D196" s="7"/>
      <c r="E196" s="7"/>
      <c r="F196" s="7"/>
      <c r="G196" s="7"/>
      <c r="H196" s="7"/>
      <c r="I196" s="7"/>
      <c r="J196" s="7"/>
      <c r="K196" s="7"/>
    </row>
    <row r="197" spans="1:11" ht="15.75">
      <c r="A197" s="7"/>
      <c r="B197" s="7"/>
      <c r="C197" s="7"/>
      <c r="D197" s="7"/>
      <c r="E197" s="7"/>
      <c r="F197" s="7"/>
      <c r="G197" s="7"/>
      <c r="H197" s="7"/>
      <c r="I197" s="7"/>
      <c r="J197" s="7"/>
      <c r="K197" s="7"/>
    </row>
    <row r="198" spans="1:11" ht="15.75">
      <c r="A198" s="7"/>
      <c r="B198" s="7"/>
      <c r="C198" s="7"/>
      <c r="D198" s="7"/>
      <c r="E198" s="7"/>
      <c r="F198" s="7"/>
      <c r="G198" s="7"/>
      <c r="H198" s="7"/>
      <c r="I198" s="7"/>
      <c r="J198" s="7"/>
      <c r="K198" s="7"/>
    </row>
    <row r="199" spans="1:11" ht="15.75">
      <c r="A199" s="7"/>
      <c r="B199" s="7"/>
      <c r="C199" s="7"/>
      <c r="D199" s="7"/>
      <c r="E199" s="7"/>
      <c r="F199" s="7"/>
      <c r="G199" s="7"/>
      <c r="H199" s="7"/>
      <c r="I199" s="7"/>
      <c r="J199" s="7"/>
      <c r="K199" s="7"/>
    </row>
    <row r="200" spans="1:11" ht="15.75">
      <c r="A200" s="7"/>
      <c r="B200" s="7"/>
      <c r="C200" s="7"/>
      <c r="D200" s="7"/>
      <c r="E200" s="7"/>
      <c r="F200" s="7"/>
      <c r="G200" s="7"/>
      <c r="H200" s="7"/>
      <c r="I200" s="7"/>
      <c r="J200" s="7"/>
      <c r="K200" s="7"/>
    </row>
    <row r="201" spans="1:11" ht="15.75">
      <c r="A201" s="7"/>
      <c r="B201" s="7"/>
      <c r="C201" s="7"/>
      <c r="D201" s="7"/>
      <c r="E201" s="7"/>
      <c r="F201" s="7"/>
      <c r="G201" s="7"/>
      <c r="H201" s="7"/>
      <c r="I201" s="7"/>
      <c r="J201" s="7"/>
      <c r="K201" s="7"/>
    </row>
    <row r="202" spans="1:11" ht="15.75">
      <c r="A202" s="7"/>
      <c r="B202" s="7"/>
      <c r="C202" s="7"/>
      <c r="D202" s="7"/>
      <c r="E202" s="7"/>
      <c r="F202" s="7"/>
      <c r="G202" s="7"/>
      <c r="H202" s="7"/>
      <c r="I202" s="7"/>
      <c r="J202" s="7"/>
      <c r="K202" s="7"/>
    </row>
    <row r="203" spans="1:11" ht="15.75">
      <c r="A203" s="7"/>
      <c r="B203" s="7"/>
      <c r="C203" s="7"/>
      <c r="D203" s="7"/>
      <c r="E203" s="7"/>
      <c r="F203" s="7"/>
      <c r="G203" s="7"/>
      <c r="H203" s="7"/>
      <c r="I203" s="7"/>
      <c r="J203" s="7"/>
      <c r="K203" s="7"/>
    </row>
    <row r="204" spans="1:11" ht="15.75">
      <c r="A204" s="7"/>
      <c r="B204" s="7"/>
      <c r="C204" s="7"/>
      <c r="D204" s="7"/>
      <c r="E204" s="7"/>
      <c r="F204" s="7"/>
      <c r="G204" s="7"/>
      <c r="H204" s="7"/>
      <c r="I204" s="7"/>
      <c r="J204" s="7"/>
      <c r="K204" s="7"/>
    </row>
    <row r="205" spans="1:11" ht="15.75">
      <c r="A205" s="7"/>
      <c r="B205" s="7"/>
      <c r="C205" s="7"/>
      <c r="D205" s="7"/>
      <c r="E205" s="7"/>
      <c r="F205" s="7"/>
      <c r="G205" s="7"/>
      <c r="H205" s="7"/>
      <c r="I205" s="7"/>
      <c r="J205" s="7"/>
      <c r="K205" s="7"/>
    </row>
    <row r="206" spans="1:11" ht="15.75">
      <c r="A206" s="7"/>
      <c r="B206" s="7"/>
      <c r="C206" s="7"/>
      <c r="D206" s="7"/>
      <c r="E206" s="7"/>
      <c r="F206" s="7"/>
      <c r="G206" s="7"/>
      <c r="H206" s="7"/>
      <c r="I206" s="7"/>
      <c r="J206" s="7"/>
      <c r="K206" s="7"/>
    </row>
    <row r="207" spans="1:11" ht="15.75">
      <c r="A207" s="7"/>
      <c r="B207" s="7"/>
      <c r="C207" s="7"/>
      <c r="D207" s="7"/>
      <c r="E207" s="7"/>
      <c r="F207" s="7"/>
      <c r="G207" s="7"/>
      <c r="H207" s="7"/>
      <c r="I207" s="7"/>
      <c r="J207" s="7"/>
      <c r="K207" s="7"/>
    </row>
    <row r="208" spans="1:11" ht="15.75">
      <c r="A208" s="7"/>
      <c r="B208" s="7"/>
      <c r="C208" s="7"/>
      <c r="D208" s="7"/>
      <c r="E208" s="7"/>
      <c r="F208" s="7"/>
      <c r="G208" s="7"/>
      <c r="H208" s="7"/>
      <c r="I208" s="7"/>
      <c r="J208" s="7"/>
      <c r="K208" s="7"/>
    </row>
    <row r="209" spans="1:11" ht="15.75">
      <c r="A209" s="7"/>
      <c r="B209" s="7"/>
      <c r="C209" s="7"/>
      <c r="D209" s="7"/>
      <c r="E209" s="7"/>
      <c r="F209" s="7"/>
      <c r="G209" s="7"/>
      <c r="H209" s="7"/>
      <c r="I209" s="7"/>
      <c r="J209" s="7"/>
      <c r="K209" s="7"/>
    </row>
    <row r="210" spans="1:11" ht="15.75">
      <c r="A210" s="7"/>
      <c r="B210" s="7"/>
      <c r="C210" s="7"/>
      <c r="D210" s="7"/>
      <c r="E210" s="7"/>
      <c r="F210" s="7"/>
      <c r="G210" s="7"/>
      <c r="H210" s="7"/>
      <c r="I210" s="7"/>
      <c r="J210" s="7"/>
      <c r="K210" s="7"/>
    </row>
    <row r="211" spans="1:11" ht="15.75">
      <c r="A211" s="7"/>
      <c r="B211" s="7"/>
      <c r="C211" s="7"/>
      <c r="D211" s="7"/>
      <c r="E211" s="7"/>
      <c r="F211" s="7"/>
      <c r="G211" s="7"/>
      <c r="H211" s="7"/>
      <c r="I211" s="7"/>
      <c r="J211" s="7"/>
      <c r="K211" s="7"/>
    </row>
    <row r="212" spans="1:11" ht="15.75">
      <c r="A212" s="7"/>
      <c r="B212" s="7"/>
      <c r="C212" s="7"/>
      <c r="D212" s="7"/>
      <c r="E212" s="7"/>
      <c r="F212" s="7"/>
      <c r="G212" s="7"/>
      <c r="H212" s="7"/>
      <c r="I212" s="7"/>
      <c r="J212" s="7"/>
      <c r="K212" s="7"/>
    </row>
    <row r="213" spans="1:11" ht="15.75">
      <c r="A213" s="7"/>
      <c r="B213" s="7"/>
      <c r="C213" s="7"/>
      <c r="D213" s="7"/>
      <c r="E213" s="7"/>
      <c r="F213" s="7"/>
      <c r="G213" s="7"/>
      <c r="H213" s="7"/>
      <c r="I213" s="7"/>
      <c r="J213" s="7"/>
      <c r="K213" s="7"/>
    </row>
    <row r="214" spans="1:11" ht="15.75">
      <c r="A214" s="7"/>
      <c r="B214" s="7"/>
      <c r="C214" s="7"/>
      <c r="D214" s="7"/>
      <c r="E214" s="7"/>
      <c r="F214" s="7"/>
      <c r="G214" s="7"/>
      <c r="H214" s="7"/>
      <c r="I214" s="7"/>
      <c r="J214" s="7"/>
      <c r="K214" s="7"/>
    </row>
    <row r="215" spans="1:11" ht="15.75">
      <c r="A215" s="7"/>
      <c r="B215" s="7"/>
      <c r="C215" s="7"/>
      <c r="D215" s="7"/>
      <c r="E215" s="7"/>
      <c r="F215" s="7"/>
      <c r="G215" s="7"/>
      <c r="H215" s="7"/>
      <c r="I215" s="7"/>
      <c r="J215" s="7"/>
      <c r="K215" s="7"/>
    </row>
    <row r="216" spans="1:11" ht="15.75">
      <c r="A216" s="7"/>
      <c r="B216" s="7"/>
      <c r="C216" s="7"/>
      <c r="D216" s="7"/>
      <c r="E216" s="7"/>
      <c r="F216" s="7"/>
      <c r="G216" s="7"/>
      <c r="H216" s="7"/>
      <c r="I216" s="7"/>
      <c r="J216" s="7"/>
      <c r="K216" s="7"/>
    </row>
    <row r="217" spans="1:11" ht="15.75">
      <c r="A217" s="7"/>
      <c r="B217" s="7"/>
      <c r="C217" s="7"/>
      <c r="D217" s="7"/>
      <c r="E217" s="7"/>
      <c r="F217" s="7"/>
      <c r="G217" s="7"/>
      <c r="H217" s="7"/>
      <c r="I217" s="7"/>
      <c r="J217" s="7"/>
      <c r="K217" s="7"/>
    </row>
    <row r="218" spans="1:11" ht="15.75">
      <c r="A218" s="7"/>
      <c r="B218" s="7"/>
      <c r="C218" s="7"/>
      <c r="D218" s="7"/>
      <c r="E218" s="7"/>
      <c r="F218" s="7"/>
      <c r="G218" s="7"/>
      <c r="H218" s="7"/>
      <c r="I218" s="7"/>
      <c r="J218" s="7"/>
      <c r="K218" s="7"/>
    </row>
    <row r="219" spans="1:11" ht="15.75">
      <c r="A219" s="7"/>
      <c r="B219" s="7"/>
      <c r="C219" s="7"/>
      <c r="D219" s="7"/>
      <c r="E219" s="7"/>
      <c r="F219" s="7"/>
      <c r="G219" s="7"/>
      <c r="H219" s="7"/>
      <c r="I219" s="7"/>
      <c r="J219" s="7"/>
      <c r="K219" s="7"/>
    </row>
    <row r="220" spans="1:11" ht="15.75">
      <c r="A220" s="7"/>
      <c r="B220" s="7"/>
      <c r="C220" s="7"/>
      <c r="D220" s="7"/>
      <c r="E220" s="7"/>
      <c r="F220" s="7"/>
      <c r="G220" s="7"/>
      <c r="H220" s="7"/>
      <c r="I220" s="7"/>
      <c r="J220" s="7"/>
      <c r="K220" s="7"/>
    </row>
    <row r="221" spans="1:11" ht="15.75">
      <c r="A221" s="7"/>
      <c r="B221" s="7"/>
      <c r="C221" s="7"/>
      <c r="D221" s="7"/>
      <c r="E221" s="7"/>
      <c r="F221" s="7"/>
      <c r="G221" s="7"/>
      <c r="H221" s="7"/>
      <c r="I221" s="7"/>
      <c r="J221" s="7"/>
      <c r="K221" s="7"/>
    </row>
    <row r="222" spans="1:11" ht="15.75">
      <c r="A222" s="7"/>
      <c r="B222" s="7"/>
      <c r="C222" s="7"/>
      <c r="D222" s="7"/>
      <c r="E222" s="7"/>
      <c r="F222" s="7"/>
      <c r="G222" s="7"/>
      <c r="H222" s="7"/>
      <c r="I222" s="7"/>
      <c r="J222" s="7"/>
      <c r="K222" s="7"/>
    </row>
    <row r="223" spans="1:11" ht="15.75">
      <c r="A223" s="7"/>
      <c r="B223" s="7"/>
      <c r="C223" s="7"/>
      <c r="D223" s="7"/>
      <c r="E223" s="7"/>
      <c r="F223" s="7"/>
      <c r="G223" s="7"/>
      <c r="H223" s="7"/>
      <c r="I223" s="7"/>
      <c r="J223" s="7"/>
      <c r="K223" s="7"/>
    </row>
    <row r="224" spans="1:11" ht="15.75">
      <c r="A224" s="7"/>
      <c r="B224" s="7"/>
      <c r="C224" s="7"/>
      <c r="D224" s="7"/>
      <c r="E224" s="7"/>
      <c r="F224" s="7"/>
      <c r="G224" s="7"/>
      <c r="H224" s="7"/>
      <c r="I224" s="7"/>
      <c r="J224" s="7"/>
      <c r="K224" s="7"/>
    </row>
    <row r="225" spans="1:11" ht="15.75">
      <c r="A225" s="7"/>
      <c r="B225" s="7"/>
      <c r="C225" s="7"/>
      <c r="D225" s="7"/>
      <c r="E225" s="7"/>
      <c r="F225" s="7"/>
      <c r="G225" s="7"/>
      <c r="H225" s="7"/>
      <c r="I225" s="7"/>
      <c r="J225" s="7"/>
      <c r="K225" s="7"/>
    </row>
    <row r="226" spans="1:11" ht="15.75">
      <c r="A226" s="7"/>
      <c r="B226" s="7"/>
      <c r="C226" s="7"/>
      <c r="D226" s="7"/>
      <c r="E226" s="7"/>
      <c r="F226" s="7"/>
      <c r="G226" s="7"/>
      <c r="H226" s="7"/>
      <c r="I226" s="7"/>
      <c r="J226" s="7"/>
      <c r="K226" s="7"/>
    </row>
    <row r="227" spans="1:11" ht="15.75">
      <c r="A227" s="7"/>
      <c r="B227" s="7"/>
      <c r="C227" s="7"/>
      <c r="D227" s="7"/>
      <c r="E227" s="7"/>
      <c r="F227" s="7"/>
      <c r="G227" s="7"/>
      <c r="H227" s="7"/>
      <c r="I227" s="7"/>
      <c r="J227" s="7"/>
      <c r="K227" s="7"/>
    </row>
    <row r="228" spans="1:11" ht="15.75">
      <c r="A228" s="7"/>
      <c r="B228" s="7"/>
      <c r="C228" s="7"/>
      <c r="D228" s="7"/>
      <c r="E228" s="7"/>
      <c r="F228" s="7"/>
      <c r="G228" s="7"/>
      <c r="H228" s="7"/>
      <c r="I228" s="7"/>
      <c r="J228" s="7"/>
      <c r="K228" s="7"/>
    </row>
    <row r="229" spans="1:11" ht="15.75">
      <c r="A229" s="7"/>
      <c r="B229" s="7"/>
      <c r="C229" s="7"/>
      <c r="D229" s="7"/>
      <c r="E229" s="7"/>
      <c r="F229" s="7"/>
      <c r="G229" s="7"/>
      <c r="H229" s="7"/>
      <c r="I229" s="7"/>
      <c r="J229" s="7"/>
      <c r="K229" s="7"/>
    </row>
    <row r="230" spans="1:11" ht="15.75">
      <c r="A230" s="7"/>
      <c r="B230" s="7"/>
      <c r="C230" s="7"/>
      <c r="D230" s="7"/>
      <c r="E230" s="7"/>
      <c r="F230" s="7"/>
      <c r="G230" s="7"/>
      <c r="H230" s="7"/>
      <c r="I230" s="7"/>
      <c r="J230" s="7"/>
      <c r="K230" s="7"/>
    </row>
    <row r="231" spans="1:11" ht="15.75">
      <c r="A231" s="7"/>
      <c r="B231" s="7"/>
      <c r="C231" s="7"/>
      <c r="D231" s="7"/>
      <c r="E231" s="7"/>
      <c r="F231" s="7"/>
      <c r="G231" s="7"/>
      <c r="H231" s="7"/>
      <c r="I231" s="7"/>
      <c r="J231" s="7"/>
      <c r="K231" s="7"/>
    </row>
    <row r="232" spans="1:11" ht="15.75">
      <c r="A232" s="7"/>
      <c r="B232" s="7"/>
      <c r="C232" s="7"/>
      <c r="D232" s="7"/>
      <c r="E232" s="7"/>
      <c r="F232" s="7"/>
      <c r="G232" s="7"/>
      <c r="H232" s="7"/>
      <c r="I232" s="7"/>
      <c r="J232" s="7"/>
      <c r="K232" s="7"/>
    </row>
    <row r="233" spans="1:11" ht="15.75">
      <c r="A233" s="7"/>
      <c r="B233" s="7"/>
      <c r="C233" s="7"/>
      <c r="D233" s="7"/>
      <c r="E233" s="7"/>
      <c r="F233" s="7"/>
      <c r="G233" s="7"/>
      <c r="H233" s="7"/>
      <c r="I233" s="7"/>
      <c r="J233" s="7"/>
      <c r="K233" s="7"/>
    </row>
    <row r="234" spans="1:11" ht="15.75">
      <c r="A234" s="7"/>
      <c r="B234" s="7"/>
      <c r="C234" s="7"/>
      <c r="D234" s="7"/>
      <c r="E234" s="7"/>
      <c r="F234" s="7"/>
      <c r="G234" s="7"/>
      <c r="H234" s="7"/>
      <c r="I234" s="7"/>
      <c r="J234" s="7"/>
      <c r="K234" s="7"/>
    </row>
    <row r="235" spans="1:11" ht="15.75">
      <c r="A235" s="7"/>
      <c r="B235" s="7"/>
      <c r="C235" s="7"/>
      <c r="D235" s="7"/>
      <c r="E235" s="7"/>
      <c r="F235" s="7"/>
      <c r="G235" s="7"/>
      <c r="H235" s="7"/>
      <c r="I235" s="7"/>
      <c r="J235" s="7"/>
      <c r="K235" s="7"/>
    </row>
    <row r="236" spans="1:11" ht="15.75">
      <c r="A236" s="7"/>
      <c r="B236" s="7"/>
      <c r="C236" s="7"/>
      <c r="D236" s="7"/>
      <c r="E236" s="7"/>
      <c r="F236" s="7"/>
      <c r="G236" s="7"/>
      <c r="H236" s="7"/>
      <c r="I236" s="7"/>
      <c r="J236" s="7"/>
      <c r="K236" s="7"/>
    </row>
    <row r="237" spans="1:11" ht="15.75">
      <c r="A237" s="7"/>
      <c r="B237" s="7"/>
      <c r="C237" s="7"/>
      <c r="D237" s="7"/>
      <c r="E237" s="7"/>
      <c r="F237" s="7"/>
      <c r="G237" s="7"/>
      <c r="H237" s="7"/>
      <c r="I237" s="7"/>
      <c r="J237" s="7"/>
      <c r="K237" s="7"/>
    </row>
    <row r="238" spans="1:11" ht="15.75">
      <c r="A238" s="7"/>
      <c r="B238" s="7"/>
      <c r="C238" s="7"/>
      <c r="D238" s="7"/>
      <c r="E238" s="7"/>
      <c r="F238" s="7"/>
      <c r="G238" s="7"/>
      <c r="H238" s="7"/>
      <c r="I238" s="7"/>
      <c r="J238" s="7"/>
      <c r="K238" s="7"/>
    </row>
    <row r="239" spans="1:11" ht="15.75">
      <c r="A239" s="7"/>
      <c r="B239" s="7"/>
      <c r="C239" s="7"/>
      <c r="D239" s="7"/>
      <c r="E239" s="7"/>
      <c r="F239" s="7"/>
      <c r="G239" s="7"/>
      <c r="H239" s="7"/>
      <c r="I239" s="7"/>
      <c r="J239" s="7"/>
      <c r="K239" s="7"/>
    </row>
    <row r="240" spans="1:11" ht="15.75">
      <c r="A240" s="7"/>
      <c r="B240" s="7"/>
      <c r="C240" s="7"/>
      <c r="D240" s="7"/>
      <c r="E240" s="7"/>
      <c r="F240" s="7"/>
      <c r="G240" s="7"/>
      <c r="H240" s="7"/>
      <c r="I240" s="7"/>
      <c r="J240" s="7"/>
      <c r="K240" s="7"/>
    </row>
    <row r="241" spans="1:11" ht="15.75">
      <c r="A241" s="7"/>
      <c r="B241" s="7"/>
      <c r="C241" s="7"/>
      <c r="D241" s="7"/>
      <c r="E241" s="7"/>
      <c r="F241" s="7"/>
      <c r="G241" s="7"/>
      <c r="H241" s="7"/>
      <c r="I241" s="7"/>
      <c r="J241" s="7"/>
      <c r="K241" s="7"/>
    </row>
    <row r="242" spans="1:11" ht="15.75">
      <c r="A242" s="7"/>
      <c r="B242" s="7"/>
      <c r="C242" s="7"/>
      <c r="D242" s="7"/>
      <c r="E242" s="7"/>
      <c r="F242" s="7"/>
      <c r="G242" s="7"/>
      <c r="H242" s="7"/>
      <c r="I242" s="7"/>
      <c r="J242" s="7"/>
      <c r="K242" s="7"/>
    </row>
    <row r="243" spans="1:11" ht="15.75">
      <c r="A243" s="7"/>
      <c r="B243" s="7"/>
      <c r="C243" s="7"/>
      <c r="D243" s="7"/>
      <c r="E243" s="7"/>
      <c r="F243" s="7"/>
      <c r="G243" s="7"/>
      <c r="H243" s="7"/>
      <c r="I243" s="7"/>
      <c r="J243" s="7"/>
      <c r="K243" s="7"/>
    </row>
    <row r="244" spans="1:11" ht="15.75">
      <c r="A244" s="7"/>
      <c r="B244" s="7"/>
      <c r="C244" s="7"/>
      <c r="D244" s="7"/>
      <c r="E244" s="7"/>
      <c r="F244" s="7"/>
      <c r="G244" s="7"/>
      <c r="H244" s="7"/>
      <c r="I244" s="7"/>
      <c r="J244" s="7"/>
      <c r="K244" s="7"/>
    </row>
    <row r="245" spans="1:11" ht="15.75">
      <c r="A245" s="7"/>
      <c r="B245" s="7"/>
      <c r="C245" s="7"/>
      <c r="D245" s="7"/>
      <c r="E245" s="7"/>
      <c r="F245" s="7"/>
      <c r="G245" s="7"/>
      <c r="H245" s="7"/>
      <c r="I245" s="7"/>
      <c r="J245" s="7"/>
      <c r="K245" s="7"/>
    </row>
    <row r="246" spans="1:11" ht="15.75">
      <c r="A246" s="7"/>
      <c r="B246" s="7"/>
      <c r="C246" s="7"/>
      <c r="D246" s="7"/>
      <c r="E246" s="7"/>
      <c r="F246" s="7"/>
      <c r="G246" s="7"/>
      <c r="H246" s="7"/>
      <c r="I246" s="7"/>
      <c r="J246" s="7"/>
      <c r="K246" s="7"/>
    </row>
    <row r="247" spans="1:11" ht="15.75">
      <c r="A247" s="7"/>
      <c r="B247" s="7"/>
      <c r="C247" s="7"/>
      <c r="D247" s="7"/>
      <c r="E247" s="7"/>
      <c r="F247" s="7"/>
      <c r="G247" s="7"/>
      <c r="H247" s="7"/>
      <c r="I247" s="7"/>
      <c r="J247" s="7"/>
      <c r="K247" s="7"/>
    </row>
    <row r="248" spans="1:11" ht="15.75">
      <c r="A248" s="7"/>
      <c r="B248" s="7"/>
      <c r="C248" s="7"/>
      <c r="D248" s="7"/>
      <c r="E248" s="7"/>
      <c r="F248" s="7"/>
      <c r="G248" s="7"/>
      <c r="H248" s="7"/>
      <c r="I248" s="7"/>
      <c r="J248" s="7"/>
      <c r="K248" s="7"/>
    </row>
    <row r="249" spans="1:11" ht="15.75">
      <c r="A249" s="7"/>
      <c r="B249" s="7"/>
      <c r="C249" s="7"/>
      <c r="D249" s="7"/>
      <c r="E249" s="7"/>
      <c r="F249" s="7"/>
      <c r="G249" s="7"/>
      <c r="H249" s="7"/>
      <c r="I249" s="7"/>
      <c r="J249" s="7"/>
      <c r="K249" s="7"/>
    </row>
    <row r="250" spans="1:11" ht="15.75">
      <c r="A250" s="7"/>
      <c r="B250" s="7"/>
      <c r="C250" s="7"/>
      <c r="D250" s="7"/>
      <c r="E250" s="7"/>
      <c r="F250" s="7"/>
      <c r="G250" s="7"/>
      <c r="H250" s="7"/>
      <c r="I250" s="7"/>
      <c r="J250" s="7"/>
      <c r="K250" s="7"/>
    </row>
    <row r="251" spans="1:11" ht="15.75">
      <c r="A251" s="7"/>
      <c r="B251" s="7"/>
      <c r="C251" s="7"/>
      <c r="D251" s="7"/>
      <c r="E251" s="7"/>
      <c r="F251" s="7"/>
      <c r="G251" s="7"/>
      <c r="H251" s="7"/>
      <c r="I251" s="7"/>
      <c r="J251" s="7"/>
      <c r="K251" s="7"/>
    </row>
    <row r="252" spans="1:11" ht="15.75">
      <c r="A252" s="7"/>
      <c r="B252" s="7"/>
      <c r="C252" s="7"/>
      <c r="D252" s="7"/>
      <c r="E252" s="7"/>
      <c r="F252" s="7"/>
      <c r="G252" s="7"/>
      <c r="H252" s="7"/>
      <c r="I252" s="7"/>
      <c r="J252" s="7"/>
      <c r="K252" s="7"/>
    </row>
    <row r="253" spans="1:11" ht="15.75">
      <c r="A253" s="7"/>
      <c r="B253" s="7"/>
      <c r="C253" s="7"/>
      <c r="D253" s="7"/>
      <c r="E253" s="7"/>
      <c r="F253" s="7"/>
      <c r="G253" s="7"/>
      <c r="H253" s="7"/>
      <c r="I253" s="7"/>
      <c r="J253" s="7"/>
      <c r="K253" s="7"/>
    </row>
    <row r="254" spans="1:11" ht="15.75">
      <c r="A254" s="7"/>
      <c r="B254" s="7"/>
      <c r="C254" s="7"/>
      <c r="D254" s="7"/>
      <c r="E254" s="7"/>
      <c r="F254" s="7"/>
      <c r="G254" s="7"/>
      <c r="H254" s="7"/>
      <c r="I254" s="7"/>
      <c r="J254" s="7"/>
      <c r="K254" s="7"/>
    </row>
    <row r="255" spans="1:11" ht="15.75">
      <c r="A255" s="7"/>
      <c r="B255" s="7"/>
      <c r="C255" s="7"/>
      <c r="D255" s="7"/>
      <c r="E255" s="7"/>
      <c r="F255" s="7"/>
      <c r="G255" s="7"/>
      <c r="H255" s="7"/>
      <c r="I255" s="7"/>
      <c r="J255" s="7"/>
      <c r="K255" s="7"/>
    </row>
    <row r="256" spans="1:11" ht="15.75">
      <c r="A256" s="7"/>
      <c r="B256" s="7"/>
      <c r="C256" s="7"/>
      <c r="D256" s="7"/>
      <c r="E256" s="7"/>
      <c r="F256" s="7"/>
      <c r="G256" s="7"/>
      <c r="H256" s="7"/>
      <c r="I256" s="7"/>
      <c r="J256" s="7"/>
      <c r="K256" s="7"/>
    </row>
    <row r="257" spans="1:11" ht="15.75">
      <c r="A257" s="7"/>
      <c r="B257" s="7"/>
      <c r="C257" s="7"/>
      <c r="D257" s="7"/>
      <c r="E257" s="7"/>
      <c r="F257" s="7"/>
      <c r="G257" s="7"/>
      <c r="H257" s="7"/>
      <c r="I257" s="7"/>
      <c r="J257" s="7"/>
      <c r="K257" s="7"/>
    </row>
    <row r="258" spans="1:11" ht="15.75">
      <c r="A258" s="7"/>
      <c r="B258" s="7"/>
      <c r="C258" s="7"/>
      <c r="D258" s="7"/>
      <c r="E258" s="7"/>
      <c r="F258" s="7"/>
      <c r="G258" s="7"/>
      <c r="H258" s="7"/>
      <c r="I258" s="7"/>
      <c r="J258" s="7"/>
      <c r="K258" s="7"/>
    </row>
    <row r="259" spans="1:11" ht="15.75">
      <c r="A259" s="7"/>
      <c r="B259" s="7"/>
      <c r="C259" s="7"/>
      <c r="D259" s="7"/>
      <c r="E259" s="7"/>
      <c r="F259" s="7"/>
      <c r="G259" s="7"/>
      <c r="H259" s="7"/>
      <c r="I259" s="7"/>
      <c r="J259" s="7"/>
      <c r="K259" s="7"/>
    </row>
    <row r="260" spans="1:11" ht="15.75">
      <c r="A260" s="7"/>
      <c r="B260" s="7"/>
      <c r="C260" s="7"/>
      <c r="D260" s="7"/>
      <c r="E260" s="7"/>
      <c r="F260" s="7"/>
      <c r="G260" s="7"/>
      <c r="H260" s="7"/>
      <c r="I260" s="7"/>
      <c r="J260" s="7"/>
      <c r="K260" s="7"/>
    </row>
    <row r="261" spans="1:11" ht="15.75">
      <c r="A261" s="7"/>
      <c r="B261" s="7"/>
      <c r="C261" s="7"/>
      <c r="D261" s="7"/>
      <c r="E261" s="7"/>
      <c r="F261" s="7"/>
      <c r="G261" s="7"/>
      <c r="H261" s="7"/>
      <c r="I261" s="7"/>
      <c r="J261" s="7"/>
      <c r="K261" s="7"/>
    </row>
    <row r="262" spans="1:11" ht="15.75">
      <c r="A262" s="7"/>
      <c r="B262" s="7"/>
      <c r="C262" s="7"/>
      <c r="D262" s="7"/>
      <c r="E262" s="7"/>
      <c r="F262" s="7"/>
      <c r="G262" s="7"/>
      <c r="H262" s="7"/>
      <c r="I262" s="7"/>
      <c r="J262" s="7"/>
      <c r="K262" s="7"/>
    </row>
    <row r="263" spans="1:11" ht="15.75">
      <c r="A263" s="7"/>
      <c r="B263" s="7"/>
      <c r="C263" s="7"/>
      <c r="D263" s="7"/>
      <c r="E263" s="7"/>
      <c r="F263" s="7"/>
      <c r="G263" s="7"/>
      <c r="H263" s="7"/>
      <c r="I263" s="7"/>
      <c r="J263" s="7"/>
      <c r="K263" s="7"/>
    </row>
    <row r="264" spans="1:11" ht="15.75">
      <c r="A264" s="7"/>
      <c r="B264" s="7"/>
      <c r="C264" s="7"/>
      <c r="D264" s="7"/>
      <c r="E264" s="7"/>
      <c r="F264" s="7"/>
      <c r="G264" s="7"/>
      <c r="H264" s="7"/>
      <c r="I264" s="7"/>
      <c r="J264" s="7"/>
      <c r="K264" s="7"/>
    </row>
    <row r="265" spans="1:11" ht="15.75">
      <c r="A265" s="7"/>
      <c r="B265" s="7"/>
      <c r="C265" s="7"/>
      <c r="D265" s="7"/>
      <c r="E265" s="7"/>
      <c r="F265" s="7"/>
      <c r="G265" s="7"/>
      <c r="H265" s="7"/>
      <c r="I265" s="7"/>
      <c r="J265" s="7"/>
      <c r="K265" s="7"/>
    </row>
    <row r="266" spans="1:11" ht="15.75">
      <c r="A266" s="7"/>
      <c r="B266" s="7"/>
      <c r="C266" s="7"/>
      <c r="D266" s="7"/>
      <c r="E266" s="7"/>
      <c r="F266" s="7"/>
      <c r="G266" s="7"/>
      <c r="H266" s="7"/>
      <c r="I266" s="7"/>
      <c r="J266" s="7"/>
      <c r="K266" s="7"/>
    </row>
    <row r="267" spans="1:11" ht="15.75">
      <c r="A267" s="7"/>
      <c r="B267" s="7"/>
      <c r="C267" s="7"/>
      <c r="D267" s="7"/>
      <c r="E267" s="7"/>
      <c r="F267" s="7"/>
      <c r="G267" s="7"/>
      <c r="H267" s="7"/>
      <c r="I267" s="7"/>
      <c r="J267" s="7"/>
      <c r="K267" s="7"/>
    </row>
    <row r="268" spans="1:11" ht="15.75">
      <c r="A268" s="7"/>
      <c r="B268" s="7"/>
      <c r="C268" s="7"/>
      <c r="D268" s="7"/>
      <c r="E268" s="7"/>
      <c r="F268" s="7"/>
      <c r="G268" s="7"/>
      <c r="H268" s="7"/>
      <c r="I268" s="7"/>
      <c r="J268" s="7"/>
      <c r="K268" s="7"/>
    </row>
    <row r="269" spans="1:11" ht="15.75">
      <c r="A269" s="7"/>
      <c r="B269" s="7"/>
      <c r="C269" s="7"/>
      <c r="D269" s="7"/>
      <c r="E269" s="7"/>
      <c r="F269" s="7"/>
      <c r="G269" s="7"/>
      <c r="H269" s="7"/>
      <c r="I269" s="7"/>
      <c r="J269" s="7"/>
      <c r="K269" s="7"/>
    </row>
    <row r="270" spans="1:11" ht="15.75">
      <c r="A270" s="7"/>
      <c r="B270" s="7"/>
      <c r="C270" s="7"/>
      <c r="D270" s="7"/>
      <c r="E270" s="7"/>
      <c r="F270" s="7"/>
      <c r="G270" s="7"/>
      <c r="H270" s="7"/>
      <c r="I270" s="7"/>
      <c r="J270" s="7"/>
      <c r="K270" s="7"/>
    </row>
    <row r="271" spans="1:11" ht="15.75">
      <c r="A271" s="7"/>
      <c r="B271" s="7"/>
      <c r="C271" s="7"/>
      <c r="D271" s="7"/>
      <c r="E271" s="7"/>
      <c r="F271" s="7"/>
      <c r="G271" s="7"/>
      <c r="H271" s="7"/>
      <c r="I271" s="7"/>
      <c r="J271" s="7"/>
      <c r="K271" s="7"/>
    </row>
    <row r="272" spans="1:11" ht="15.75">
      <c r="A272" s="7"/>
      <c r="B272" s="7"/>
      <c r="C272" s="7"/>
      <c r="D272" s="7"/>
      <c r="E272" s="7"/>
      <c r="F272" s="7"/>
      <c r="G272" s="7"/>
      <c r="H272" s="7"/>
      <c r="I272" s="7"/>
      <c r="J272" s="7"/>
      <c r="K272" s="7"/>
    </row>
    <row r="273" spans="1:11" ht="15.75">
      <c r="A273" s="7"/>
      <c r="B273" s="7"/>
      <c r="C273" s="7"/>
      <c r="D273" s="7"/>
      <c r="E273" s="7"/>
      <c r="F273" s="7"/>
      <c r="G273" s="7"/>
      <c r="H273" s="7"/>
      <c r="I273" s="7"/>
      <c r="J273" s="7"/>
      <c r="K273" s="7"/>
    </row>
    <row r="274" spans="1:11" ht="15.75">
      <c r="A274" s="7"/>
      <c r="B274" s="7"/>
      <c r="C274" s="7"/>
      <c r="D274" s="7"/>
      <c r="E274" s="7"/>
      <c r="F274" s="7"/>
      <c r="G274" s="7"/>
      <c r="H274" s="7"/>
      <c r="I274" s="7"/>
      <c r="J274" s="7"/>
      <c r="K274" s="7"/>
    </row>
    <row r="275" spans="1:11" ht="15.75">
      <c r="A275" s="7"/>
      <c r="B275" s="7"/>
      <c r="C275" s="7"/>
      <c r="D275" s="7"/>
      <c r="E275" s="7"/>
      <c r="F275" s="7"/>
      <c r="G275" s="7"/>
      <c r="H275" s="7"/>
      <c r="I275" s="7"/>
      <c r="J275" s="7"/>
      <c r="K275" s="7"/>
    </row>
    <row r="276" spans="1:11" ht="15.75">
      <c r="A276" s="7"/>
      <c r="B276" s="7"/>
      <c r="C276" s="7"/>
      <c r="D276" s="7"/>
      <c r="E276" s="7"/>
      <c r="F276" s="7"/>
      <c r="G276" s="7"/>
      <c r="H276" s="7"/>
      <c r="I276" s="7"/>
      <c r="J276" s="7"/>
      <c r="K276" s="7"/>
    </row>
    <row r="277" spans="1:11" ht="15.75">
      <c r="A277" s="7"/>
      <c r="B277" s="7"/>
      <c r="C277" s="7"/>
      <c r="D277" s="7"/>
      <c r="E277" s="7"/>
      <c r="F277" s="7"/>
      <c r="G277" s="7"/>
      <c r="H277" s="7"/>
      <c r="I277" s="7"/>
      <c r="J277" s="7"/>
      <c r="K277" s="7"/>
    </row>
    <row r="278" spans="1:11" ht="15.75">
      <c r="A278" s="7"/>
      <c r="B278" s="7"/>
      <c r="C278" s="7"/>
      <c r="D278" s="7"/>
      <c r="E278" s="7"/>
      <c r="F278" s="7"/>
      <c r="G278" s="7"/>
      <c r="H278" s="7"/>
      <c r="I278" s="7"/>
      <c r="J278" s="7"/>
      <c r="K278" s="7"/>
    </row>
    <row r="279" spans="1:11" ht="15.75">
      <c r="A279" s="7"/>
      <c r="B279" s="7"/>
      <c r="C279" s="7"/>
      <c r="D279" s="7"/>
      <c r="E279" s="7"/>
      <c r="F279" s="7"/>
      <c r="G279" s="7"/>
      <c r="H279" s="7"/>
      <c r="I279" s="7"/>
      <c r="J279" s="7"/>
      <c r="K279" s="7"/>
    </row>
    <row r="280" spans="1:11" ht="15.75">
      <c r="A280" s="7"/>
      <c r="B280" s="7"/>
      <c r="C280" s="7"/>
      <c r="D280" s="7"/>
      <c r="E280" s="7"/>
      <c r="F280" s="7"/>
      <c r="G280" s="7"/>
      <c r="H280" s="7"/>
      <c r="I280" s="7"/>
      <c r="J280" s="7"/>
      <c r="K280" s="7"/>
    </row>
    <row r="281" spans="1:11" ht="15.75">
      <c r="A281" s="7"/>
      <c r="B281" s="7"/>
      <c r="C281" s="7"/>
      <c r="D281" s="7"/>
      <c r="E281" s="7"/>
      <c r="F281" s="7"/>
      <c r="G281" s="7"/>
      <c r="H281" s="7"/>
      <c r="I281" s="7"/>
      <c r="J281" s="7"/>
      <c r="K281" s="7"/>
    </row>
    <row r="282" spans="1:11" ht="15.75">
      <c r="A282" s="7"/>
      <c r="B282" s="7"/>
      <c r="C282" s="7"/>
      <c r="D282" s="7"/>
      <c r="E282" s="7"/>
      <c r="F282" s="7"/>
      <c r="G282" s="7"/>
      <c r="H282" s="7"/>
      <c r="I282" s="7"/>
      <c r="J282" s="7"/>
      <c r="K282" s="7"/>
    </row>
    <row r="283" spans="1:11" ht="15.75">
      <c r="A283" s="7"/>
      <c r="B283" s="7"/>
      <c r="C283" s="7"/>
      <c r="D283" s="7"/>
      <c r="E283" s="7"/>
      <c r="F283" s="7"/>
      <c r="G283" s="7"/>
      <c r="H283" s="7"/>
      <c r="I283" s="7"/>
      <c r="J283" s="7"/>
      <c r="K283" s="7"/>
    </row>
    <row r="284" spans="1:11" ht="15.75">
      <c r="A284" s="7"/>
      <c r="B284" s="7"/>
      <c r="C284" s="7"/>
      <c r="D284" s="7"/>
      <c r="E284" s="7"/>
      <c r="F284" s="7"/>
      <c r="G284" s="7"/>
      <c r="H284" s="7"/>
      <c r="I284" s="7"/>
      <c r="J284" s="7"/>
      <c r="K284" s="7"/>
    </row>
    <row r="285" spans="1:11" ht="15.75">
      <c r="A285" s="7"/>
      <c r="B285" s="7"/>
      <c r="C285" s="7"/>
      <c r="D285" s="7"/>
      <c r="E285" s="7"/>
      <c r="F285" s="7"/>
      <c r="G285" s="7"/>
      <c r="H285" s="7"/>
      <c r="I285" s="7"/>
      <c r="J285" s="7"/>
      <c r="K285" s="7"/>
    </row>
    <row r="286" spans="1:11" ht="15.75">
      <c r="A286" s="7"/>
      <c r="B286" s="7"/>
      <c r="C286" s="7"/>
      <c r="D286" s="7"/>
      <c r="E286" s="7"/>
      <c r="F286" s="7"/>
      <c r="G286" s="7"/>
      <c r="H286" s="7"/>
      <c r="I286" s="7"/>
      <c r="J286" s="7"/>
      <c r="K286" s="7"/>
    </row>
    <row r="287" spans="1:11" ht="15.75">
      <c r="A287" s="7"/>
      <c r="B287" s="7"/>
      <c r="C287" s="7"/>
      <c r="D287" s="7"/>
      <c r="E287" s="7"/>
      <c r="F287" s="7"/>
      <c r="G287" s="7"/>
      <c r="H287" s="7"/>
      <c r="I287" s="7"/>
      <c r="J287" s="7"/>
      <c r="K287" s="7"/>
    </row>
    <row r="288" spans="1:11" ht="15.75">
      <c r="A288" s="7"/>
      <c r="B288" s="7"/>
      <c r="C288" s="7"/>
      <c r="D288" s="7"/>
      <c r="E288" s="7"/>
      <c r="F288" s="7"/>
      <c r="G288" s="7"/>
      <c r="H288" s="7"/>
      <c r="I288" s="7"/>
      <c r="J288" s="7"/>
      <c r="K288" s="7"/>
    </row>
    <row r="289" spans="1:11" ht="15.75">
      <c r="A289" s="7"/>
      <c r="B289" s="7"/>
      <c r="C289" s="7"/>
      <c r="D289" s="7"/>
      <c r="E289" s="7"/>
      <c r="F289" s="7"/>
      <c r="G289" s="7"/>
      <c r="H289" s="7"/>
      <c r="I289" s="7"/>
      <c r="J289" s="7"/>
      <c r="K289" s="7"/>
    </row>
    <row r="290" spans="1:11" ht="15.75">
      <c r="A290" s="7"/>
      <c r="B290" s="7"/>
      <c r="C290" s="7"/>
      <c r="D290" s="7"/>
      <c r="E290" s="7"/>
      <c r="F290" s="7"/>
      <c r="G290" s="7"/>
      <c r="H290" s="7"/>
      <c r="I290" s="7"/>
      <c r="J290" s="7"/>
      <c r="K290" s="7"/>
    </row>
    <row r="291" spans="1:11" ht="15.75">
      <c r="A291" s="7"/>
      <c r="B291" s="7"/>
      <c r="C291" s="7"/>
      <c r="D291" s="7"/>
      <c r="E291" s="7"/>
      <c r="F291" s="7"/>
      <c r="G291" s="7"/>
      <c r="H291" s="7"/>
      <c r="I291" s="7"/>
      <c r="J291" s="7"/>
      <c r="K291" s="7"/>
    </row>
    <row r="292" spans="1:11" ht="15.75">
      <c r="A292" s="7"/>
      <c r="B292" s="7"/>
      <c r="C292" s="7"/>
      <c r="D292" s="7"/>
      <c r="E292" s="7"/>
      <c r="F292" s="7"/>
      <c r="G292" s="7"/>
      <c r="H292" s="7"/>
      <c r="I292" s="7"/>
      <c r="J292" s="7"/>
      <c r="K292" s="7"/>
    </row>
    <row r="293" spans="1:11" ht="15.75">
      <c r="A293" s="7"/>
      <c r="B293" s="7"/>
      <c r="C293" s="7"/>
      <c r="D293" s="7"/>
      <c r="E293" s="7"/>
      <c r="F293" s="7"/>
      <c r="G293" s="7"/>
      <c r="H293" s="7"/>
      <c r="I293" s="7"/>
      <c r="J293" s="7"/>
      <c r="K293" s="7"/>
    </row>
    <row r="294" spans="1:11" ht="15.75">
      <c r="A294" s="7"/>
      <c r="B294" s="7"/>
      <c r="C294" s="7"/>
      <c r="D294" s="7"/>
      <c r="E294" s="7"/>
      <c r="F294" s="7"/>
      <c r="G294" s="7"/>
      <c r="H294" s="7"/>
      <c r="I294" s="7"/>
      <c r="J294" s="7"/>
      <c r="K294" s="7"/>
    </row>
    <row r="295" spans="1:11" ht="15.75">
      <c r="A295" s="7"/>
      <c r="B295" s="7"/>
      <c r="C295" s="7"/>
      <c r="D295" s="7"/>
      <c r="E295" s="7"/>
      <c r="F295" s="7"/>
      <c r="G295" s="7"/>
      <c r="H295" s="7"/>
      <c r="I295" s="7"/>
      <c r="J295" s="7"/>
      <c r="K295" s="7"/>
    </row>
    <row r="296" spans="2:11" ht="15.75">
      <c r="B296" s="7"/>
      <c r="C296" s="7"/>
      <c r="E296" s="7"/>
      <c r="F296" s="7"/>
      <c r="G296" s="7"/>
      <c r="H296" s="7"/>
      <c r="I296" s="7"/>
      <c r="J296" s="7"/>
      <c r="K296" s="7"/>
    </row>
    <row r="297" spans="2:11" ht="15.75">
      <c r="B297" s="7"/>
      <c r="C297" s="7"/>
      <c r="E297" s="7"/>
      <c r="F297" s="7"/>
      <c r="G297" s="7"/>
      <c r="H297" s="7"/>
      <c r="I297" s="7"/>
      <c r="J297" s="7"/>
      <c r="K297" s="7"/>
    </row>
    <row r="298" spans="5:8" ht="15.75">
      <c r="E298" s="7"/>
      <c r="F298" s="7"/>
      <c r="G298" s="7"/>
      <c r="H298" s="7"/>
    </row>
    <row r="299" spans="5:8" ht="15.75">
      <c r="E299" s="7"/>
      <c r="F299" s="7"/>
      <c r="G299" s="7"/>
      <c r="H299" s="7"/>
    </row>
    <row r="300" spans="5:8" ht="15.75">
      <c r="E300" s="7"/>
      <c r="F300" s="7"/>
      <c r="G300" s="7"/>
      <c r="H300" s="7"/>
    </row>
    <row r="301" spans="5:8" ht="15.75">
      <c r="E301" s="7"/>
      <c r="F301" s="7"/>
      <c r="G301" s="7"/>
      <c r="H301" s="7"/>
    </row>
    <row r="302" spans="5:8" ht="15.75">
      <c r="E302" s="7"/>
      <c r="F302" s="7"/>
      <c r="G302" s="7"/>
      <c r="H302" s="7"/>
    </row>
    <row r="303" spans="5:8" ht="15.75">
      <c r="E303" s="7"/>
      <c r="F303" s="7"/>
      <c r="G303" s="7"/>
      <c r="H303" s="7"/>
    </row>
    <row r="304" spans="5:8" ht="15.75">
      <c r="E304" s="7"/>
      <c r="F304" s="7"/>
      <c r="G304" s="7"/>
      <c r="H304" s="7"/>
    </row>
    <row r="305" spans="5:8" ht="15.75">
      <c r="E305" s="7"/>
      <c r="F305" s="7"/>
      <c r="G305" s="7"/>
      <c r="H305" s="7"/>
    </row>
    <row r="306" spans="5:8" ht="15.75">
      <c r="E306" s="7"/>
      <c r="F306" s="7"/>
      <c r="G306" s="7"/>
      <c r="H306" s="7"/>
    </row>
    <row r="307" spans="5:8" ht="15.75">
      <c r="E307" s="7"/>
      <c r="F307" s="7"/>
      <c r="G307" s="7"/>
      <c r="H307" s="7"/>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BE560"/>
  <sheetViews>
    <sheetView workbookViewId="0" topLeftCell="A1">
      <pane xSplit="7410" ySplit="2760" topLeftCell="B332" activePane="bottomLeft" state="split"/>
      <selection pane="topLeft" activeCell="A1" sqref="A1"/>
      <selection pane="topRight" activeCell="B1" sqref="B1"/>
      <selection pane="bottomLeft" activeCell="C345" sqref="C345"/>
      <selection pane="bottomRight" activeCell="C14" sqref="C14"/>
    </sheetView>
  </sheetViews>
  <sheetFormatPr defaultColWidth="9.140625" defaultRowHeight="15" customHeight="1"/>
  <cols>
    <col min="1" max="1" width="16.7109375" style="19" customWidth="1"/>
    <col min="2" max="3" width="16.7109375" style="16" customWidth="1"/>
    <col min="4" max="4" width="16.7109375" style="19" customWidth="1"/>
    <col min="5" max="10" width="16.7109375" style="16" customWidth="1"/>
    <col min="11" max="11" width="16.7109375" style="19" customWidth="1"/>
    <col min="12" max="62" width="16.7109375" style="16" customWidth="1"/>
    <col min="63" max="16384" width="7.7109375" style="16" customWidth="1"/>
  </cols>
  <sheetData>
    <row r="1" spans="1:11" ht="15.75" customHeight="1">
      <c r="A1" s="45" t="s">
        <v>39</v>
      </c>
      <c r="B1" s="46"/>
      <c r="C1" s="30" t="s">
        <v>42</v>
      </c>
      <c r="D1" s="30"/>
      <c r="K1" s="30"/>
    </row>
    <row r="2" spans="1:11" ht="15.75" customHeight="1">
      <c r="A2" s="47" t="s">
        <v>40</v>
      </c>
      <c r="B2" s="48"/>
      <c r="D2" s="30"/>
      <c r="K2" s="30"/>
    </row>
    <row r="3" spans="1:11" ht="15.75" customHeight="1">
      <c r="A3" s="45" t="s">
        <v>38</v>
      </c>
      <c r="B3" s="46"/>
      <c r="D3" s="30"/>
      <c r="K3" s="30"/>
    </row>
    <row r="4" spans="1:11" ht="15.75" customHeight="1">
      <c r="A4" s="47" t="s">
        <v>41</v>
      </c>
      <c r="B4" s="49"/>
      <c r="D4" s="30"/>
      <c r="K4" s="30"/>
    </row>
    <row r="5" spans="1:40" s="52" customFormat="1" ht="15">
      <c r="A5" s="50"/>
      <c r="B5" s="51" t="s">
        <v>70</v>
      </c>
      <c r="U5" s="51" t="s">
        <v>71</v>
      </c>
      <c r="AN5" s="51" t="s">
        <v>72</v>
      </c>
    </row>
    <row r="6" spans="1:57" s="41" customFormat="1" ht="15.75" customHeight="1">
      <c r="A6" s="41" t="s">
        <v>58</v>
      </c>
      <c r="B6" s="41" t="s">
        <v>43</v>
      </c>
      <c r="C6" s="41" t="s">
        <v>62</v>
      </c>
      <c r="D6" s="41" t="s">
        <v>44</v>
      </c>
      <c r="E6" s="41" t="s">
        <v>45</v>
      </c>
      <c r="F6" s="41" t="s">
        <v>46</v>
      </c>
      <c r="G6" s="41" t="s">
        <v>47</v>
      </c>
      <c r="H6" s="41" t="s">
        <v>48</v>
      </c>
      <c r="I6" s="41" t="s">
        <v>10</v>
      </c>
      <c r="J6" s="41" t="s">
        <v>9</v>
      </c>
      <c r="K6" s="41" t="s">
        <v>49</v>
      </c>
      <c r="L6" s="41" t="s">
        <v>50</v>
      </c>
      <c r="M6" s="41" t="s">
        <v>51</v>
      </c>
      <c r="N6" s="41" t="s">
        <v>52</v>
      </c>
      <c r="O6" s="41" t="s">
        <v>53</v>
      </c>
      <c r="P6" s="41" t="s">
        <v>54</v>
      </c>
      <c r="Q6" s="41" t="s">
        <v>55</v>
      </c>
      <c r="R6" s="41" t="s">
        <v>56</v>
      </c>
      <c r="S6" s="41" t="s">
        <v>57</v>
      </c>
      <c r="U6" s="41" t="s">
        <v>43</v>
      </c>
      <c r="V6" s="41" t="s">
        <v>62</v>
      </c>
      <c r="W6" s="41" t="s">
        <v>44</v>
      </c>
      <c r="X6" s="41" t="s">
        <v>45</v>
      </c>
      <c r="Y6" s="41" t="s">
        <v>46</v>
      </c>
      <c r="Z6" s="41" t="s">
        <v>47</v>
      </c>
      <c r="AA6" s="41" t="s">
        <v>48</v>
      </c>
      <c r="AB6" s="41" t="s">
        <v>10</v>
      </c>
      <c r="AC6" s="41" t="s">
        <v>9</v>
      </c>
      <c r="AD6" s="41" t="s">
        <v>49</v>
      </c>
      <c r="AE6" s="41" t="s">
        <v>50</v>
      </c>
      <c r="AF6" s="41" t="s">
        <v>51</v>
      </c>
      <c r="AG6" s="41" t="s">
        <v>52</v>
      </c>
      <c r="AH6" s="41" t="s">
        <v>53</v>
      </c>
      <c r="AI6" s="41" t="s">
        <v>54</v>
      </c>
      <c r="AJ6" s="41" t="s">
        <v>55</v>
      </c>
      <c r="AK6" s="41" t="s">
        <v>56</v>
      </c>
      <c r="AL6" s="41" t="s">
        <v>57</v>
      </c>
      <c r="AN6" s="41" t="s">
        <v>43</v>
      </c>
      <c r="AO6" s="41" t="s">
        <v>62</v>
      </c>
      <c r="AP6" s="41" t="s">
        <v>44</v>
      </c>
      <c r="AQ6" s="41" t="s">
        <v>45</v>
      </c>
      <c r="AR6" s="41" t="s">
        <v>46</v>
      </c>
      <c r="AS6" s="41" t="s">
        <v>47</v>
      </c>
      <c r="AT6" s="41" t="s">
        <v>48</v>
      </c>
      <c r="AU6" s="41" t="s">
        <v>10</v>
      </c>
      <c r="AV6" s="41" t="s">
        <v>9</v>
      </c>
      <c r="AW6" s="41" t="s">
        <v>49</v>
      </c>
      <c r="AX6" s="41" t="s">
        <v>50</v>
      </c>
      <c r="AY6" s="41" t="s">
        <v>51</v>
      </c>
      <c r="AZ6" s="41" t="s">
        <v>52</v>
      </c>
      <c r="BA6" s="41" t="s">
        <v>53</v>
      </c>
      <c r="BB6" s="41" t="s">
        <v>54</v>
      </c>
      <c r="BC6" s="41" t="s">
        <v>55</v>
      </c>
      <c r="BD6" s="41" t="s">
        <v>56</v>
      </c>
      <c r="BE6" s="41" t="s">
        <v>57</v>
      </c>
    </row>
    <row r="7" spans="1:57" s="14" customFormat="1" ht="15.75" customHeight="1">
      <c r="A7" s="41" t="s">
        <v>59</v>
      </c>
      <c r="B7" s="19" t="s">
        <v>0</v>
      </c>
      <c r="C7" s="19" t="s">
        <v>0</v>
      </c>
      <c r="D7" s="19" t="s">
        <v>2</v>
      </c>
      <c r="E7" s="19" t="s">
        <v>0</v>
      </c>
      <c r="F7" s="19" t="s">
        <v>2</v>
      </c>
      <c r="G7" s="19" t="s">
        <v>2</v>
      </c>
      <c r="H7" s="19" t="s">
        <v>2</v>
      </c>
      <c r="I7" s="19" t="s">
        <v>2</v>
      </c>
      <c r="J7" s="19" t="s">
        <v>2</v>
      </c>
      <c r="K7" s="19" t="s">
        <v>2</v>
      </c>
      <c r="L7" s="19" t="s">
        <v>0</v>
      </c>
      <c r="M7" s="19" t="s">
        <v>2</v>
      </c>
      <c r="N7" s="19" t="s">
        <v>6</v>
      </c>
      <c r="O7" s="19" t="s">
        <v>2</v>
      </c>
      <c r="P7" s="19" t="s">
        <v>2</v>
      </c>
      <c r="Q7" s="19" t="s">
        <v>3</v>
      </c>
      <c r="R7" s="19" t="s">
        <v>3</v>
      </c>
      <c r="S7" s="19" t="s">
        <v>3</v>
      </c>
      <c r="T7" s="19"/>
      <c r="U7" s="19" t="s">
        <v>0</v>
      </c>
      <c r="V7" s="19" t="s">
        <v>0</v>
      </c>
      <c r="W7" s="19" t="s">
        <v>2</v>
      </c>
      <c r="X7" s="19" t="s">
        <v>0</v>
      </c>
      <c r="Y7" s="19" t="s">
        <v>2</v>
      </c>
      <c r="Z7" s="19" t="s">
        <v>2</v>
      </c>
      <c r="AA7" s="19" t="s">
        <v>2</v>
      </c>
      <c r="AB7" s="19" t="s">
        <v>2</v>
      </c>
      <c r="AC7" s="19" t="s">
        <v>2</v>
      </c>
      <c r="AD7" s="19" t="s">
        <v>2</v>
      </c>
      <c r="AE7" s="19" t="s">
        <v>0</v>
      </c>
      <c r="AF7" s="19" t="s">
        <v>2</v>
      </c>
      <c r="AG7" s="19" t="s">
        <v>6</v>
      </c>
      <c r="AH7" s="19" t="s">
        <v>2</v>
      </c>
      <c r="AI7" s="19" t="s">
        <v>2</v>
      </c>
      <c r="AJ7" s="19" t="s">
        <v>3</v>
      </c>
      <c r="AK7" s="19" t="s">
        <v>3</v>
      </c>
      <c r="AL7" s="19" t="s">
        <v>3</v>
      </c>
      <c r="AN7" s="19" t="s">
        <v>7</v>
      </c>
      <c r="AO7" s="19" t="s">
        <v>7</v>
      </c>
      <c r="AP7" s="19" t="s">
        <v>7</v>
      </c>
      <c r="AQ7" s="19" t="s">
        <v>7</v>
      </c>
      <c r="AR7" s="19" t="s">
        <v>7</v>
      </c>
      <c r="AS7" s="19" t="s">
        <v>7</v>
      </c>
      <c r="AT7" s="19" t="s">
        <v>7</v>
      </c>
      <c r="AU7" s="19" t="s">
        <v>7</v>
      </c>
      <c r="AV7" s="19" t="s">
        <v>7</v>
      </c>
      <c r="AW7" s="19" t="s">
        <v>7</v>
      </c>
      <c r="AX7" s="19" t="s">
        <v>7</v>
      </c>
      <c r="AY7" s="19" t="s">
        <v>7</v>
      </c>
      <c r="AZ7" s="19" t="s">
        <v>7</v>
      </c>
      <c r="BA7" s="19" t="s">
        <v>7</v>
      </c>
      <c r="BB7" s="19" t="s">
        <v>7</v>
      </c>
      <c r="BC7" s="19" t="s">
        <v>8</v>
      </c>
      <c r="BD7" s="19" t="s">
        <v>8</v>
      </c>
      <c r="BE7" s="19" t="s">
        <v>8</v>
      </c>
    </row>
    <row r="8" spans="1:57" s="14" customFormat="1" ht="15.75" customHeight="1">
      <c r="A8" s="41" t="s">
        <v>60</v>
      </c>
      <c r="B8" s="41" t="s">
        <v>61</v>
      </c>
      <c r="C8" s="41" t="s">
        <v>61</v>
      </c>
      <c r="D8" s="41" t="s">
        <v>61</v>
      </c>
      <c r="E8" s="41" t="s">
        <v>61</v>
      </c>
      <c r="F8" s="41" t="s">
        <v>61</v>
      </c>
      <c r="G8" s="41" t="s">
        <v>61</v>
      </c>
      <c r="H8" s="41" t="s">
        <v>61</v>
      </c>
      <c r="I8" s="41" t="s">
        <v>61</v>
      </c>
      <c r="J8" s="41" t="s">
        <v>61</v>
      </c>
      <c r="K8" s="41" t="s">
        <v>61</v>
      </c>
      <c r="L8" s="41" t="s">
        <v>61</v>
      </c>
      <c r="M8" s="41" t="s">
        <v>61</v>
      </c>
      <c r="N8" s="41" t="s">
        <v>61</v>
      </c>
      <c r="O8" s="41" t="s">
        <v>61</v>
      </c>
      <c r="P8" s="41" t="s">
        <v>61</v>
      </c>
      <c r="Q8" s="41" t="s">
        <v>61</v>
      </c>
      <c r="R8" s="41" t="s">
        <v>61</v>
      </c>
      <c r="S8" s="41" t="s">
        <v>61</v>
      </c>
      <c r="T8" s="41"/>
      <c r="U8" s="41" t="s">
        <v>65</v>
      </c>
      <c r="V8" s="41" t="s">
        <v>65</v>
      </c>
      <c r="W8" s="41" t="s">
        <v>65</v>
      </c>
      <c r="X8" s="41" t="s">
        <v>65</v>
      </c>
      <c r="Y8" s="41" t="s">
        <v>65</v>
      </c>
      <c r="Z8" s="41" t="s">
        <v>65</v>
      </c>
      <c r="AA8" s="41" t="s">
        <v>65</v>
      </c>
      <c r="AB8" s="41" t="s">
        <v>65</v>
      </c>
      <c r="AC8" s="41" t="s">
        <v>65</v>
      </c>
      <c r="AD8" s="41" t="s">
        <v>65</v>
      </c>
      <c r="AE8" s="41" t="s">
        <v>65</v>
      </c>
      <c r="AF8" s="41" t="s">
        <v>65</v>
      </c>
      <c r="AG8" s="41" t="s">
        <v>65</v>
      </c>
      <c r="AH8" s="41" t="s">
        <v>65</v>
      </c>
      <c r="AI8" s="41" t="s">
        <v>65</v>
      </c>
      <c r="AJ8" s="41" t="s">
        <v>65</v>
      </c>
      <c r="AK8" s="41" t="s">
        <v>65</v>
      </c>
      <c r="AL8" s="41" t="s">
        <v>65</v>
      </c>
      <c r="AN8" s="41" t="s">
        <v>65</v>
      </c>
      <c r="AO8" s="41" t="s">
        <v>65</v>
      </c>
      <c r="AP8" s="41" t="s">
        <v>65</v>
      </c>
      <c r="AQ8" s="41" t="s">
        <v>65</v>
      </c>
      <c r="AR8" s="41" t="s">
        <v>65</v>
      </c>
      <c r="AS8" s="41" t="s">
        <v>65</v>
      </c>
      <c r="AT8" s="41" t="s">
        <v>65</v>
      </c>
      <c r="AU8" s="41" t="s">
        <v>65</v>
      </c>
      <c r="AV8" s="41" t="s">
        <v>65</v>
      </c>
      <c r="AW8" s="41" t="s">
        <v>65</v>
      </c>
      <c r="AX8" s="41" t="s">
        <v>65</v>
      </c>
      <c r="AY8" s="41" t="s">
        <v>65</v>
      </c>
      <c r="AZ8" s="41" t="s">
        <v>65</v>
      </c>
      <c r="BA8" s="41" t="s">
        <v>65</v>
      </c>
      <c r="BB8" s="41" t="s">
        <v>65</v>
      </c>
      <c r="BC8" s="41" t="s">
        <v>65</v>
      </c>
      <c r="BD8" s="41" t="s">
        <v>65</v>
      </c>
      <c r="BE8" s="41" t="s">
        <v>65</v>
      </c>
    </row>
    <row r="9" spans="1:56" ht="15.75" customHeight="1">
      <c r="A9" s="19">
        <v>1469</v>
      </c>
      <c r="B9" s="27"/>
      <c r="C9" s="27">
        <v>8.29</v>
      </c>
      <c r="D9" s="27"/>
      <c r="E9" s="27"/>
      <c r="F9" s="27">
        <v>5.84</v>
      </c>
      <c r="G9" s="27">
        <v>6.5</v>
      </c>
      <c r="H9" s="27"/>
      <c r="I9" s="27">
        <v>4.17</v>
      </c>
      <c r="J9" s="27">
        <v>25</v>
      </c>
      <c r="K9" s="27"/>
      <c r="L9" s="27"/>
      <c r="M9" s="19"/>
      <c r="N9" s="19"/>
      <c r="O9" s="19"/>
      <c r="P9" s="19"/>
      <c r="Q9" s="19"/>
      <c r="R9" s="19"/>
      <c r="S9" s="19"/>
      <c r="T9" s="19"/>
      <c r="U9" s="20"/>
      <c r="V9" s="12">
        <v>7.1293999999999995</v>
      </c>
      <c r="W9" s="12">
        <v>0</v>
      </c>
      <c r="X9" s="12">
        <v>0</v>
      </c>
      <c r="Y9" s="12">
        <v>5.0224</v>
      </c>
      <c r="Z9" s="12">
        <v>5.59</v>
      </c>
      <c r="AA9" s="12">
        <v>0</v>
      </c>
      <c r="AB9" s="12">
        <v>3.5862</v>
      </c>
      <c r="AC9" s="12">
        <v>21.5</v>
      </c>
      <c r="AD9" s="12">
        <v>0</v>
      </c>
      <c r="AE9" s="12">
        <v>0</v>
      </c>
      <c r="AF9" s="12">
        <v>0</v>
      </c>
      <c r="AG9" s="12">
        <v>0</v>
      </c>
      <c r="AH9" s="12">
        <v>0</v>
      </c>
      <c r="AI9" s="12">
        <v>0</v>
      </c>
      <c r="AJ9" s="12">
        <v>0</v>
      </c>
      <c r="AK9" s="12">
        <v>0</v>
      </c>
      <c r="AL9" s="12">
        <v>0</v>
      </c>
      <c r="AN9" s="15"/>
      <c r="AO9" s="15">
        <v>0.2778409976617303</v>
      </c>
      <c r="AP9" s="15"/>
      <c r="AQ9" s="15"/>
      <c r="AR9" s="15">
        <v>3.914575214341388</v>
      </c>
      <c r="AS9" s="15">
        <v>4.356975837879969</v>
      </c>
      <c r="AT9" s="15"/>
      <c r="AU9" s="15">
        <v>2.795167575993765</v>
      </c>
      <c r="AV9" s="15">
        <v>16.75759937646142</v>
      </c>
      <c r="AW9" s="15"/>
      <c r="AX9" s="15"/>
      <c r="AY9" s="15"/>
      <c r="AZ9" s="15"/>
      <c r="BA9" s="15"/>
      <c r="BB9" s="15"/>
      <c r="BC9" s="15"/>
      <c r="BD9" s="15"/>
    </row>
    <row r="10" spans="1:56" ht="15.75" customHeight="1">
      <c r="A10" s="19">
        <v>1471</v>
      </c>
      <c r="B10" s="27"/>
      <c r="C10" s="27">
        <v>10.6</v>
      </c>
      <c r="D10" s="27"/>
      <c r="E10" s="27">
        <v>17</v>
      </c>
      <c r="F10" s="27">
        <v>7.42</v>
      </c>
      <c r="G10" s="27">
        <v>6.4</v>
      </c>
      <c r="H10" s="27"/>
      <c r="I10" s="27">
        <v>3.7</v>
      </c>
      <c r="J10" s="27">
        <v>30.175</v>
      </c>
      <c r="K10" s="27"/>
      <c r="L10" s="27"/>
      <c r="M10" s="19"/>
      <c r="N10" s="19"/>
      <c r="O10" s="19"/>
      <c r="P10" s="19"/>
      <c r="Q10" s="19"/>
      <c r="R10" s="19"/>
      <c r="S10" s="19"/>
      <c r="T10" s="19"/>
      <c r="U10" s="20"/>
      <c r="V10" s="12">
        <v>8.904</v>
      </c>
      <c r="W10" s="12">
        <v>0</v>
      </c>
      <c r="X10" s="12">
        <v>14.28</v>
      </c>
      <c r="Y10" s="12">
        <v>6.2328</v>
      </c>
      <c r="Z10" s="12">
        <v>5.376</v>
      </c>
      <c r="AA10" s="12">
        <v>0</v>
      </c>
      <c r="AB10" s="12">
        <v>3.108</v>
      </c>
      <c r="AC10" s="12">
        <v>25.347</v>
      </c>
      <c r="AD10" s="12">
        <v>0</v>
      </c>
      <c r="AE10" s="12">
        <v>0</v>
      </c>
      <c r="AF10" s="12">
        <v>0</v>
      </c>
      <c r="AG10" s="12">
        <v>0</v>
      </c>
      <c r="AH10" s="12">
        <v>0</v>
      </c>
      <c r="AI10" s="12">
        <v>0</v>
      </c>
      <c r="AJ10" s="12">
        <v>0</v>
      </c>
      <c r="AK10" s="12">
        <v>0</v>
      </c>
      <c r="AL10" s="12">
        <v>0</v>
      </c>
      <c r="AN10" s="15"/>
      <c r="AO10" s="15">
        <v>0.3469992205767732</v>
      </c>
      <c r="AP10" s="15"/>
      <c r="AQ10" s="15">
        <v>1.113016367887763</v>
      </c>
      <c r="AR10" s="15">
        <v>4.857989088074825</v>
      </c>
      <c r="AS10" s="15">
        <v>4.190179267342168</v>
      </c>
      <c r="AT10" s="15"/>
      <c r="AU10" s="15">
        <v>2.4224473889321905</v>
      </c>
      <c r="AV10" s="15">
        <v>19.756040530007798</v>
      </c>
      <c r="AW10" s="15"/>
      <c r="AX10" s="15"/>
      <c r="AY10" s="15"/>
      <c r="AZ10" s="15"/>
      <c r="BA10" s="15"/>
      <c r="BB10" s="15"/>
      <c r="BC10" s="15"/>
      <c r="BD10" s="15"/>
    </row>
    <row r="11" spans="1:56" ht="15.75" customHeight="1">
      <c r="A11" s="19">
        <v>1473</v>
      </c>
      <c r="B11" s="27"/>
      <c r="C11" s="27">
        <v>10.4</v>
      </c>
      <c r="D11" s="27"/>
      <c r="E11" s="27">
        <v>27.2</v>
      </c>
      <c r="F11" s="27">
        <v>8</v>
      </c>
      <c r="G11" s="27">
        <v>10.8</v>
      </c>
      <c r="H11" s="27"/>
      <c r="I11" s="27">
        <v>6.2</v>
      </c>
      <c r="J11" s="27">
        <v>30.5</v>
      </c>
      <c r="K11" s="27"/>
      <c r="L11" s="27"/>
      <c r="M11" s="19"/>
      <c r="N11" s="19"/>
      <c r="O11" s="19"/>
      <c r="P11" s="19"/>
      <c r="Q11" s="19"/>
      <c r="R11" s="19"/>
      <c r="S11" s="19"/>
      <c r="T11" s="19"/>
      <c r="U11" s="20"/>
      <c r="V11" s="12">
        <v>8.736</v>
      </c>
      <c r="W11" s="12">
        <v>0</v>
      </c>
      <c r="X11" s="12">
        <v>22.848</v>
      </c>
      <c r="Y11" s="12">
        <v>6.72</v>
      </c>
      <c r="Z11" s="12">
        <v>9.072000000000001</v>
      </c>
      <c r="AA11" s="12">
        <v>0</v>
      </c>
      <c r="AB11" s="12">
        <v>5.208</v>
      </c>
      <c r="AC11" s="12">
        <v>25.62</v>
      </c>
      <c r="AD11" s="12">
        <v>0</v>
      </c>
      <c r="AE11" s="12">
        <v>0</v>
      </c>
      <c r="AF11" s="12">
        <v>0</v>
      </c>
      <c r="AG11" s="12">
        <v>0</v>
      </c>
      <c r="AH11" s="12">
        <v>0</v>
      </c>
      <c r="AI11" s="12">
        <v>0</v>
      </c>
      <c r="AJ11" s="12">
        <v>0</v>
      </c>
      <c r="AK11" s="12">
        <v>0</v>
      </c>
      <c r="AL11" s="12">
        <v>0</v>
      </c>
      <c r="AN11" s="15"/>
      <c r="AO11" s="15">
        <v>0.3404520654715511</v>
      </c>
      <c r="AP11" s="15"/>
      <c r="AQ11" s="15">
        <v>1.7808261886204209</v>
      </c>
      <c r="AR11" s="15">
        <v>5.237724084177708</v>
      </c>
      <c r="AS11" s="15">
        <v>7.070927513639908</v>
      </c>
      <c r="AT11" s="15"/>
      <c r="AU11" s="15">
        <v>4.059236165237724</v>
      </c>
      <c r="AV11" s="15">
        <v>19.968823070927513</v>
      </c>
      <c r="AW11" s="15"/>
      <c r="AX11" s="15"/>
      <c r="AY11" s="15"/>
      <c r="AZ11" s="15"/>
      <c r="BA11" s="15"/>
      <c r="BB11" s="15"/>
      <c r="BC11" s="15"/>
      <c r="BD11" s="15"/>
    </row>
    <row r="12" spans="1:56" ht="15.75" customHeight="1">
      <c r="A12" s="19">
        <v>1474</v>
      </c>
      <c r="B12" s="27"/>
      <c r="C12" s="27">
        <v>10</v>
      </c>
      <c r="D12" s="27"/>
      <c r="E12" s="27">
        <v>19</v>
      </c>
      <c r="F12" s="27">
        <v>7.45</v>
      </c>
      <c r="G12" s="27">
        <v>6</v>
      </c>
      <c r="H12" s="27"/>
      <c r="I12" s="27">
        <v>3.85</v>
      </c>
      <c r="J12" s="27">
        <v>29.3</v>
      </c>
      <c r="K12" s="27"/>
      <c r="L12" s="27"/>
      <c r="M12" s="24"/>
      <c r="R12" s="24"/>
      <c r="S12" s="24"/>
      <c r="T12" s="24"/>
      <c r="U12" s="20"/>
      <c r="V12" s="12">
        <v>8.4</v>
      </c>
      <c r="W12" s="12">
        <v>0</v>
      </c>
      <c r="X12" s="12">
        <v>15.96</v>
      </c>
      <c r="Y12" s="12">
        <v>6.258</v>
      </c>
      <c r="Z12" s="12">
        <v>5.04</v>
      </c>
      <c r="AA12" s="12">
        <v>0</v>
      </c>
      <c r="AB12" s="12">
        <v>3.234</v>
      </c>
      <c r="AC12" s="12">
        <v>24.612</v>
      </c>
      <c r="AD12" s="12">
        <v>0</v>
      </c>
      <c r="AE12" s="12">
        <v>0</v>
      </c>
      <c r="AF12" s="12">
        <v>0</v>
      </c>
      <c r="AG12" s="12">
        <v>0</v>
      </c>
      <c r="AH12" s="12">
        <v>0</v>
      </c>
      <c r="AI12" s="12">
        <v>0</v>
      </c>
      <c r="AJ12" s="12">
        <v>0</v>
      </c>
      <c r="AK12" s="12">
        <v>0</v>
      </c>
      <c r="AL12" s="12">
        <v>0</v>
      </c>
      <c r="AN12" s="15"/>
      <c r="AO12" s="15">
        <v>0.3273577552611068</v>
      </c>
      <c r="AP12" s="15"/>
      <c r="AQ12" s="15">
        <v>1.2439594699922056</v>
      </c>
      <c r="AR12" s="15">
        <v>4.877630553390492</v>
      </c>
      <c r="AS12" s="15">
        <v>3.9282930631332817</v>
      </c>
      <c r="AT12" s="15"/>
      <c r="AU12" s="15">
        <v>2.5206547155105223</v>
      </c>
      <c r="AV12" s="15">
        <v>19.18316445830086</v>
      </c>
      <c r="AW12" s="15"/>
      <c r="AX12" s="15"/>
      <c r="AY12" s="15"/>
      <c r="AZ12" s="15"/>
      <c r="BA12" s="15"/>
      <c r="BB12" s="15"/>
      <c r="BC12" s="15"/>
      <c r="BD12" s="15"/>
    </row>
    <row r="13" spans="1:56" ht="15.75" customHeight="1">
      <c r="A13" s="19">
        <v>1489</v>
      </c>
      <c r="B13" s="27"/>
      <c r="C13" s="27">
        <f>(16.7+19.4)/2</f>
        <v>18.049999999999997</v>
      </c>
      <c r="D13" s="27"/>
      <c r="E13" s="27">
        <f>(16.9+18)/2</f>
        <v>17.45</v>
      </c>
      <c r="F13" s="27">
        <v>5.95</v>
      </c>
      <c r="G13" s="27">
        <v>4.57</v>
      </c>
      <c r="H13" s="27">
        <v>1.4</v>
      </c>
      <c r="I13" s="27">
        <v>4.3</v>
      </c>
      <c r="J13" s="27">
        <v>28.3</v>
      </c>
      <c r="K13" s="27"/>
      <c r="L13" s="27">
        <f>(14.8+19.9)/2</f>
        <v>17.35</v>
      </c>
      <c r="M13" s="24"/>
      <c r="N13" s="24">
        <v>5</v>
      </c>
      <c r="O13" s="24"/>
      <c r="P13" s="24"/>
      <c r="Q13" s="24">
        <v>92</v>
      </c>
      <c r="R13" s="24"/>
      <c r="S13" s="24"/>
      <c r="T13" s="24"/>
      <c r="U13" s="20"/>
      <c r="V13" s="12">
        <v>12.18375</v>
      </c>
      <c r="W13" s="12">
        <v>0</v>
      </c>
      <c r="X13" s="12">
        <v>11.77875</v>
      </c>
      <c r="Y13" s="12">
        <v>4.01625</v>
      </c>
      <c r="Z13" s="12">
        <v>3.0847500000000005</v>
      </c>
      <c r="AA13" s="12">
        <v>0.945</v>
      </c>
      <c r="AB13" s="12">
        <v>2.9025</v>
      </c>
      <c r="AC13" s="12">
        <v>19.1025</v>
      </c>
      <c r="AD13" s="12">
        <v>0</v>
      </c>
      <c r="AE13" s="12">
        <v>11.71125</v>
      </c>
      <c r="AF13" s="12">
        <v>0</v>
      </c>
      <c r="AG13" s="12">
        <v>3.375</v>
      </c>
      <c r="AH13" s="12">
        <v>0</v>
      </c>
      <c r="AI13" s="12">
        <v>0</v>
      </c>
      <c r="AJ13" s="12">
        <v>62.1</v>
      </c>
      <c r="AK13" s="12">
        <v>0</v>
      </c>
      <c r="AL13" s="12">
        <v>0</v>
      </c>
      <c r="AN13" s="15"/>
      <c r="AO13" s="15">
        <v>0.47481488698363206</v>
      </c>
      <c r="AP13" s="15"/>
      <c r="AQ13" s="15">
        <v>0.9180631332813718</v>
      </c>
      <c r="AR13" s="15">
        <v>3.130358534684334</v>
      </c>
      <c r="AS13" s="15">
        <v>2.404325798908808</v>
      </c>
      <c r="AT13" s="15">
        <v>0.7365549493374902</v>
      </c>
      <c r="AU13" s="15">
        <v>2.2622759158222916</v>
      </c>
      <c r="AV13" s="15">
        <v>14.88893219017927</v>
      </c>
      <c r="AW13" s="15"/>
      <c r="AX13" s="15">
        <v>0.9128020265003898</v>
      </c>
      <c r="AY13" s="15"/>
      <c r="AZ13" s="15">
        <v>0.014210526315789474</v>
      </c>
      <c r="BA13" s="15"/>
      <c r="BB13" s="15"/>
      <c r="BC13" s="15">
        <v>100.97560975609757</v>
      </c>
      <c r="BD13" s="15"/>
    </row>
    <row r="14" spans="1:56" ht="15.75" customHeight="1">
      <c r="A14" s="19">
        <v>1490</v>
      </c>
      <c r="B14" s="27"/>
      <c r="C14" s="27">
        <v>10.6</v>
      </c>
      <c r="D14" s="27"/>
      <c r="E14" s="27">
        <v>15</v>
      </c>
      <c r="F14" s="27">
        <v>7.1</v>
      </c>
      <c r="G14" s="27"/>
      <c r="H14" s="27"/>
      <c r="I14" s="27">
        <v>3.8</v>
      </c>
      <c r="J14" s="27"/>
      <c r="K14" s="27"/>
      <c r="L14" s="27">
        <v>8.9</v>
      </c>
      <c r="M14" s="24"/>
      <c r="N14" s="24">
        <v>5</v>
      </c>
      <c r="O14" s="24"/>
      <c r="P14" s="24"/>
      <c r="Q14" s="24"/>
      <c r="R14" s="24"/>
      <c r="S14" s="24"/>
      <c r="T14" s="24"/>
      <c r="U14" s="20"/>
      <c r="V14" s="12">
        <v>7.155</v>
      </c>
      <c r="W14" s="12">
        <v>0</v>
      </c>
      <c r="X14" s="12">
        <v>10.125</v>
      </c>
      <c r="Y14" s="12">
        <v>4.7925</v>
      </c>
      <c r="Z14" s="12">
        <v>0</v>
      </c>
      <c r="AA14" s="12">
        <v>0</v>
      </c>
      <c r="AB14" s="12">
        <v>2.565</v>
      </c>
      <c r="AC14" s="12">
        <v>0</v>
      </c>
      <c r="AD14" s="12">
        <v>0</v>
      </c>
      <c r="AE14" s="12">
        <v>6.0075</v>
      </c>
      <c r="AF14" s="12">
        <v>0</v>
      </c>
      <c r="AG14" s="12">
        <v>3.375</v>
      </c>
      <c r="AH14" s="12">
        <v>0</v>
      </c>
      <c r="AI14" s="12">
        <v>0</v>
      </c>
      <c r="AJ14" s="12">
        <v>0</v>
      </c>
      <c r="AK14" s="12">
        <v>0</v>
      </c>
      <c r="AL14" s="12">
        <v>0</v>
      </c>
      <c r="AN14" s="15"/>
      <c r="AO14" s="15">
        <v>0.2788386593920499</v>
      </c>
      <c r="AP14" s="15"/>
      <c r="AQ14" s="15">
        <v>0.7891660171473109</v>
      </c>
      <c r="AR14" s="15">
        <v>3.7353858144972727</v>
      </c>
      <c r="AS14" s="15"/>
      <c r="AT14" s="15"/>
      <c r="AU14" s="15">
        <v>1.9992205767731879</v>
      </c>
      <c r="AV14" s="15"/>
      <c r="AW14" s="15"/>
      <c r="AX14" s="15">
        <v>0.46823850350740454</v>
      </c>
      <c r="AY14" s="15"/>
      <c r="AZ14" s="15">
        <v>0.014210526315789474</v>
      </c>
      <c r="BA14" s="15"/>
      <c r="BB14" s="15"/>
      <c r="BC14" s="15"/>
      <c r="BD14" s="15"/>
    </row>
    <row r="15" spans="1:56" ht="15.75" customHeight="1">
      <c r="A15" s="42">
        <v>1527</v>
      </c>
      <c r="B15" s="27"/>
      <c r="C15" s="27"/>
      <c r="D15" s="27"/>
      <c r="E15" s="27">
        <v>20.77</v>
      </c>
      <c r="F15" s="27">
        <v>8.78</v>
      </c>
      <c r="G15" s="27"/>
      <c r="H15" s="27"/>
      <c r="I15" s="27">
        <v>6.5</v>
      </c>
      <c r="J15" s="27">
        <v>32</v>
      </c>
      <c r="K15" s="27"/>
      <c r="L15" s="27"/>
      <c r="M15" s="24"/>
      <c r="N15" s="24"/>
      <c r="O15" s="24"/>
      <c r="P15" s="24"/>
      <c r="Q15" s="24"/>
      <c r="R15" s="24"/>
      <c r="S15" s="24"/>
      <c r="T15" s="24"/>
      <c r="U15" s="20"/>
      <c r="V15" s="12">
        <v>0</v>
      </c>
      <c r="W15" s="12">
        <v>0</v>
      </c>
      <c r="X15" s="12">
        <v>13.7082</v>
      </c>
      <c r="Y15" s="12">
        <v>5.7947999999999995</v>
      </c>
      <c r="Z15" s="12">
        <v>0</v>
      </c>
      <c r="AA15" s="12">
        <v>0</v>
      </c>
      <c r="AB15" s="12">
        <v>4.29</v>
      </c>
      <c r="AC15" s="12">
        <v>21.12</v>
      </c>
      <c r="AD15" s="12">
        <v>0</v>
      </c>
      <c r="AE15" s="12">
        <v>0</v>
      </c>
      <c r="AF15" s="12">
        <v>0</v>
      </c>
      <c r="AG15" s="12">
        <v>0</v>
      </c>
      <c r="AH15" s="12">
        <v>0</v>
      </c>
      <c r="AI15" s="12">
        <v>0</v>
      </c>
      <c r="AJ15" s="12">
        <v>0</v>
      </c>
      <c r="AK15" s="12">
        <v>0</v>
      </c>
      <c r="AL15" s="12">
        <v>0</v>
      </c>
      <c r="AN15" s="15"/>
      <c r="AO15" s="15"/>
      <c r="AP15" s="15"/>
      <c r="AQ15" s="15">
        <v>1.0684489477786439</v>
      </c>
      <c r="AR15" s="15">
        <v>4.516601714731099</v>
      </c>
      <c r="AS15" s="15"/>
      <c r="AT15" s="15"/>
      <c r="AU15" s="15">
        <v>3.3437256430241624</v>
      </c>
      <c r="AV15" s="15">
        <v>16.4614185502728</v>
      </c>
      <c r="AW15" s="15"/>
      <c r="AX15" s="15"/>
      <c r="AY15" s="15"/>
      <c r="AZ15" s="15"/>
      <c r="BA15" s="15"/>
      <c r="BB15" s="15"/>
      <c r="BC15" s="15"/>
      <c r="BD15" s="15"/>
    </row>
    <row r="16" spans="1:56" ht="15.75" customHeight="1">
      <c r="A16" s="42">
        <v>1528</v>
      </c>
      <c r="B16" s="27"/>
      <c r="C16" s="27">
        <v>25.53</v>
      </c>
      <c r="D16" s="27"/>
      <c r="E16" s="27">
        <v>20.29</v>
      </c>
      <c r="F16" s="27">
        <v>7</v>
      </c>
      <c r="G16" s="27"/>
      <c r="H16" s="27"/>
      <c r="I16" s="27">
        <v>5.75</v>
      </c>
      <c r="J16" s="27">
        <v>30.12</v>
      </c>
      <c r="K16" s="27"/>
      <c r="L16" s="27"/>
      <c r="M16" s="24"/>
      <c r="N16" s="24"/>
      <c r="O16" s="24"/>
      <c r="Q16" s="24"/>
      <c r="R16" s="24"/>
      <c r="S16" s="24"/>
      <c r="T16" s="24"/>
      <c r="U16" s="20"/>
      <c r="V16" s="12">
        <v>16.849800000000002</v>
      </c>
      <c r="W16" s="12">
        <v>0</v>
      </c>
      <c r="X16" s="12">
        <v>13.3914</v>
      </c>
      <c r="Y16" s="12">
        <v>4.62</v>
      </c>
      <c r="Z16" s="12">
        <v>0</v>
      </c>
      <c r="AA16" s="12">
        <v>0</v>
      </c>
      <c r="AB16" s="12">
        <v>3.795</v>
      </c>
      <c r="AC16" s="12">
        <v>19.8792</v>
      </c>
      <c r="AD16" s="12">
        <v>0</v>
      </c>
      <c r="AE16" s="12">
        <v>0</v>
      </c>
      <c r="AF16" s="12">
        <v>0</v>
      </c>
      <c r="AG16" s="12">
        <v>0</v>
      </c>
      <c r="AH16" s="12">
        <v>0</v>
      </c>
      <c r="AI16" s="12">
        <v>0</v>
      </c>
      <c r="AJ16" s="12">
        <v>0</v>
      </c>
      <c r="AK16" s="12">
        <v>0</v>
      </c>
      <c r="AL16" s="12">
        <v>0</v>
      </c>
      <c r="AN16" s="15"/>
      <c r="AO16" s="15">
        <v>0.6566562743569759</v>
      </c>
      <c r="AP16" s="15"/>
      <c r="AQ16" s="15">
        <v>1.0437568199532348</v>
      </c>
      <c r="AR16" s="15">
        <v>3.600935307872175</v>
      </c>
      <c r="AS16" s="15"/>
      <c r="AT16" s="15"/>
      <c r="AU16" s="15">
        <v>2.957911145752144</v>
      </c>
      <c r="AV16" s="15">
        <v>15.494310210444272</v>
      </c>
      <c r="AW16" s="15"/>
      <c r="AX16" s="15"/>
      <c r="AY16" s="15"/>
      <c r="AZ16" s="15"/>
      <c r="BA16" s="15"/>
      <c r="BB16" s="15"/>
      <c r="BC16" s="15"/>
      <c r="BD16" s="15"/>
    </row>
    <row r="17" spans="1:56" ht="15.75" customHeight="1">
      <c r="A17" s="42">
        <v>1530</v>
      </c>
      <c r="B17" s="27"/>
      <c r="C17" s="27"/>
      <c r="D17" s="27">
        <v>0.67</v>
      </c>
      <c r="E17" s="27"/>
      <c r="F17" s="27"/>
      <c r="G17" s="27"/>
      <c r="H17" s="27"/>
      <c r="I17" s="27"/>
      <c r="J17" s="27"/>
      <c r="K17" s="27"/>
      <c r="L17" s="27"/>
      <c r="M17" s="24"/>
      <c r="N17" s="24"/>
      <c r="O17" s="24"/>
      <c r="Q17" s="24"/>
      <c r="R17" s="24"/>
      <c r="S17" s="24"/>
      <c r="T17" s="24"/>
      <c r="U17" s="20"/>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N17" s="15"/>
      <c r="AO17" s="15"/>
      <c r="AP17" s="15"/>
      <c r="AQ17" s="15"/>
      <c r="AR17" s="15"/>
      <c r="AS17" s="15"/>
      <c r="AT17" s="15"/>
      <c r="AU17" s="15"/>
      <c r="AV17" s="15"/>
      <c r="AW17" s="15"/>
      <c r="AX17" s="15"/>
      <c r="AY17" s="15"/>
      <c r="AZ17" s="15"/>
      <c r="BA17" s="15"/>
      <c r="BB17" s="15"/>
      <c r="BC17" s="15"/>
      <c r="BD17" s="15"/>
    </row>
    <row r="18" spans="1:56" ht="15.75" customHeight="1">
      <c r="A18" s="42">
        <v>1531</v>
      </c>
      <c r="B18" s="27"/>
      <c r="C18" s="27"/>
      <c r="D18" s="27">
        <v>0.76</v>
      </c>
      <c r="E18" s="27"/>
      <c r="F18" s="27"/>
      <c r="G18" s="27"/>
      <c r="H18" s="27"/>
      <c r="I18" s="27"/>
      <c r="J18" s="27"/>
      <c r="K18" s="27"/>
      <c r="L18" s="27"/>
      <c r="M18" s="24"/>
      <c r="N18" s="24"/>
      <c r="O18" s="24"/>
      <c r="Q18" s="24"/>
      <c r="R18" s="24"/>
      <c r="S18" s="24"/>
      <c r="T18" s="24"/>
      <c r="U18" s="20"/>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N18" s="15"/>
      <c r="AO18" s="15"/>
      <c r="AP18" s="15"/>
      <c r="AQ18" s="15"/>
      <c r="AR18" s="15"/>
      <c r="AS18" s="15"/>
      <c r="AT18" s="15"/>
      <c r="AU18" s="15"/>
      <c r="AV18" s="15"/>
      <c r="AW18" s="15"/>
      <c r="AX18" s="15"/>
      <c r="AY18" s="15"/>
      <c r="AZ18" s="15"/>
      <c r="BA18" s="15"/>
      <c r="BB18" s="15"/>
      <c r="BC18" s="15"/>
      <c r="BD18" s="15"/>
    </row>
    <row r="19" spans="1:56" ht="15.75" customHeight="1">
      <c r="A19" s="42">
        <v>1543</v>
      </c>
      <c r="B19" s="27"/>
      <c r="C19" s="27"/>
      <c r="D19" s="27"/>
      <c r="E19" s="27"/>
      <c r="F19" s="27"/>
      <c r="G19" s="27"/>
      <c r="H19" s="27"/>
      <c r="I19" s="27"/>
      <c r="J19" s="27"/>
      <c r="K19" s="27"/>
      <c r="L19" s="27"/>
      <c r="M19" s="24"/>
      <c r="N19" s="24"/>
      <c r="O19" s="24"/>
      <c r="Q19" s="24"/>
      <c r="R19" s="24"/>
      <c r="S19" s="24"/>
      <c r="T19" s="24"/>
      <c r="U19" s="20"/>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c r="AN19" s="15"/>
      <c r="AO19" s="15"/>
      <c r="AP19" s="15"/>
      <c r="AQ19" s="15"/>
      <c r="AR19" s="15"/>
      <c r="AS19" s="15"/>
      <c r="AT19" s="15"/>
      <c r="AU19" s="15"/>
      <c r="AV19" s="15"/>
      <c r="AW19" s="15"/>
      <c r="AX19" s="15"/>
      <c r="AY19" s="15"/>
      <c r="AZ19" s="15"/>
      <c r="BA19" s="15"/>
      <c r="BB19" s="15"/>
      <c r="BC19" s="15"/>
      <c r="BD19" s="15"/>
    </row>
    <row r="20" spans="1:56" ht="15.75" customHeight="1">
      <c r="A20" s="42">
        <v>1544</v>
      </c>
      <c r="B20" s="27"/>
      <c r="C20" s="27"/>
      <c r="D20" s="27"/>
      <c r="E20" s="27"/>
      <c r="F20" s="27"/>
      <c r="G20" s="27"/>
      <c r="H20" s="27"/>
      <c r="I20" s="27"/>
      <c r="J20" s="27"/>
      <c r="K20" s="27"/>
      <c r="L20" s="27"/>
      <c r="M20" s="24"/>
      <c r="N20" s="24"/>
      <c r="O20" s="24"/>
      <c r="Q20" s="24"/>
      <c r="R20" s="24"/>
      <c r="S20" s="24"/>
      <c r="T20" s="24"/>
      <c r="U20" s="20"/>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N20" s="15"/>
      <c r="AO20" s="15"/>
      <c r="AP20" s="15"/>
      <c r="AQ20" s="15"/>
      <c r="AR20" s="15"/>
      <c r="AS20" s="15"/>
      <c r="AT20" s="15"/>
      <c r="AU20" s="15"/>
      <c r="AV20" s="15"/>
      <c r="AW20" s="15"/>
      <c r="AX20" s="15"/>
      <c r="AY20" s="15"/>
      <c r="AZ20" s="15"/>
      <c r="BA20" s="15"/>
      <c r="BB20" s="15"/>
      <c r="BC20" s="15"/>
      <c r="BD20" s="15"/>
    </row>
    <row r="21" spans="1:56" ht="15.75" customHeight="1">
      <c r="A21" s="42">
        <v>1547</v>
      </c>
      <c r="B21" s="27"/>
      <c r="C21" s="27"/>
      <c r="D21" s="27"/>
      <c r="E21" s="27"/>
      <c r="F21" s="27"/>
      <c r="G21" s="27"/>
      <c r="H21" s="27"/>
      <c r="I21" s="27"/>
      <c r="J21" s="27"/>
      <c r="K21" s="27"/>
      <c r="L21" s="27"/>
      <c r="M21" s="24"/>
      <c r="N21" s="24"/>
      <c r="O21" s="24"/>
      <c r="P21" s="24">
        <v>4.18</v>
      </c>
      <c r="Q21" s="24"/>
      <c r="R21" s="24"/>
      <c r="S21" s="24"/>
      <c r="T21" s="24"/>
      <c r="U21" s="20"/>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N21" s="15"/>
      <c r="AO21" s="15"/>
      <c r="AP21" s="15"/>
      <c r="AQ21" s="15"/>
      <c r="AR21" s="15"/>
      <c r="AS21" s="15"/>
      <c r="AT21" s="15"/>
      <c r="AU21" s="15"/>
      <c r="AV21" s="15"/>
      <c r="AW21" s="15"/>
      <c r="AX21" s="15"/>
      <c r="AY21" s="15"/>
      <c r="AZ21" s="15"/>
      <c r="BA21" s="15"/>
      <c r="BB21" s="15"/>
      <c r="BC21" s="15"/>
      <c r="BD21" s="15"/>
    </row>
    <row r="22" spans="1:56" ht="15.75" customHeight="1">
      <c r="A22" s="42">
        <v>1548</v>
      </c>
      <c r="B22" s="27"/>
      <c r="C22" s="27"/>
      <c r="D22" s="27"/>
      <c r="E22" s="27"/>
      <c r="F22" s="27"/>
      <c r="G22" s="27"/>
      <c r="H22" s="27"/>
      <c r="I22" s="27"/>
      <c r="J22" s="27"/>
      <c r="K22" s="27"/>
      <c r="L22" s="27"/>
      <c r="Q22" s="24"/>
      <c r="R22" s="24"/>
      <c r="S22" s="24"/>
      <c r="T22" s="24"/>
      <c r="U22" s="20"/>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N22" s="15"/>
      <c r="AO22" s="15"/>
      <c r="AP22" s="15"/>
      <c r="AQ22" s="15"/>
      <c r="AR22" s="15"/>
      <c r="AS22" s="15"/>
      <c r="AT22" s="15"/>
      <c r="AU22" s="15"/>
      <c r="AV22" s="15"/>
      <c r="AW22" s="15"/>
      <c r="AX22" s="15"/>
      <c r="AY22" s="15"/>
      <c r="AZ22" s="15"/>
      <c r="BA22" s="15"/>
      <c r="BB22" s="15"/>
      <c r="BC22" s="15"/>
      <c r="BD22" s="15"/>
    </row>
    <row r="23" spans="1:56" ht="15.75" customHeight="1">
      <c r="A23" s="42">
        <v>1554</v>
      </c>
      <c r="B23" s="27"/>
      <c r="C23" s="27"/>
      <c r="D23" s="27"/>
      <c r="E23" s="27"/>
      <c r="F23" s="27"/>
      <c r="G23" s="27"/>
      <c r="H23" s="27"/>
      <c r="I23" s="27"/>
      <c r="J23" s="27"/>
      <c r="K23" s="27"/>
      <c r="L23" s="27"/>
      <c r="Q23" s="24"/>
      <c r="R23" s="24"/>
      <c r="S23" s="24"/>
      <c r="T23" s="24"/>
      <c r="U23" s="20"/>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N23" s="15"/>
      <c r="AO23" s="15"/>
      <c r="AP23" s="15"/>
      <c r="AQ23" s="15"/>
      <c r="AR23" s="15"/>
      <c r="AS23" s="15"/>
      <c r="AT23" s="15"/>
      <c r="AU23" s="15"/>
      <c r="AV23" s="15"/>
      <c r="AW23" s="15"/>
      <c r="AX23" s="15"/>
      <c r="AY23" s="15"/>
      <c r="AZ23" s="15"/>
      <c r="BA23" s="15"/>
      <c r="BB23" s="15"/>
      <c r="BC23" s="15"/>
      <c r="BD23" s="15"/>
    </row>
    <row r="24" spans="1:56" ht="15.75" customHeight="1">
      <c r="A24" s="42">
        <v>1555</v>
      </c>
      <c r="B24" s="27"/>
      <c r="C24" s="27">
        <v>25.7</v>
      </c>
      <c r="D24" s="27"/>
      <c r="E24" s="27">
        <v>16.4</v>
      </c>
      <c r="F24" s="27">
        <v>6.4</v>
      </c>
      <c r="G24" s="27">
        <v>5.4</v>
      </c>
      <c r="H24" s="27">
        <v>1.87</v>
      </c>
      <c r="I24" s="27">
        <v>5.2</v>
      </c>
      <c r="J24" s="27">
        <v>26.05</v>
      </c>
      <c r="K24" s="27"/>
      <c r="L24" s="27">
        <v>19.4</v>
      </c>
      <c r="M24" s="24">
        <v>6.3</v>
      </c>
      <c r="N24" s="24"/>
      <c r="O24" s="24"/>
      <c r="P24" s="24"/>
      <c r="Q24" s="24"/>
      <c r="R24" s="24"/>
      <c r="S24" s="24"/>
      <c r="T24" s="24"/>
      <c r="U24" s="20"/>
      <c r="V24" s="12">
        <v>16.884900000000002</v>
      </c>
      <c r="W24" s="12">
        <v>0</v>
      </c>
      <c r="X24" s="12">
        <v>10.774799999999999</v>
      </c>
      <c r="Y24" s="12">
        <v>4.2048000000000005</v>
      </c>
      <c r="Z24" s="12">
        <v>3.5478000000000005</v>
      </c>
      <c r="AA24" s="12">
        <v>1.22859</v>
      </c>
      <c r="AB24" s="12">
        <v>3.4164000000000003</v>
      </c>
      <c r="AC24" s="12">
        <v>17.11485</v>
      </c>
      <c r="AD24" s="12">
        <v>0</v>
      </c>
      <c r="AE24" s="12">
        <v>12.7458</v>
      </c>
      <c r="AF24" s="12">
        <v>4.1391</v>
      </c>
      <c r="AG24" s="12">
        <v>0</v>
      </c>
      <c r="AH24" s="12">
        <v>0</v>
      </c>
      <c r="AI24" s="12">
        <v>0</v>
      </c>
      <c r="AJ24" s="12">
        <v>0</v>
      </c>
      <c r="AK24" s="12">
        <v>0</v>
      </c>
      <c r="AL24" s="12">
        <v>0</v>
      </c>
      <c r="AN24" s="15"/>
      <c r="AO24" s="15">
        <v>0.6580241621200312</v>
      </c>
      <c r="AP24" s="15"/>
      <c r="AQ24" s="15">
        <v>0.839812938425565</v>
      </c>
      <c r="AR24" s="15">
        <v>3.2773187840997666</v>
      </c>
      <c r="AS24" s="15">
        <v>2.7652377240841783</v>
      </c>
      <c r="AT24" s="15">
        <v>0.9575915822291505</v>
      </c>
      <c r="AU24" s="15">
        <v>2.6628215120810603</v>
      </c>
      <c r="AV24" s="15">
        <v>13.339711613406081</v>
      </c>
      <c r="AW24" s="15"/>
      <c r="AX24" s="15">
        <v>0.9934372564302415</v>
      </c>
      <c r="AY24" s="15">
        <v>3.2261106780982076</v>
      </c>
      <c r="AZ24" s="15"/>
      <c r="BA24" s="15"/>
      <c r="BB24" s="15"/>
      <c r="BC24" s="15"/>
      <c r="BD24" s="15"/>
    </row>
    <row r="25" spans="1:56" ht="15.75" customHeight="1">
      <c r="A25" s="42">
        <v>1556</v>
      </c>
      <c r="B25" s="27"/>
      <c r="C25" s="27">
        <v>26.43</v>
      </c>
      <c r="D25" s="27"/>
      <c r="E25" s="27">
        <v>17.24</v>
      </c>
      <c r="F25" s="27">
        <v>6.5</v>
      </c>
      <c r="G25" s="27">
        <v>4.45</v>
      </c>
      <c r="H25" s="27"/>
      <c r="I25" s="27">
        <v>5.32</v>
      </c>
      <c r="J25" s="27">
        <v>25.34</v>
      </c>
      <c r="K25" s="27"/>
      <c r="L25" s="27">
        <v>20</v>
      </c>
      <c r="M25" s="24"/>
      <c r="N25" s="24"/>
      <c r="O25" s="24"/>
      <c r="P25" s="24"/>
      <c r="Q25" s="24"/>
      <c r="R25" s="24"/>
      <c r="S25" s="24"/>
      <c r="T25" s="24"/>
      <c r="U25" s="20"/>
      <c r="V25" s="12">
        <v>17.36451</v>
      </c>
      <c r="W25" s="12">
        <v>0</v>
      </c>
      <c r="X25" s="12">
        <v>11.32668</v>
      </c>
      <c r="Y25" s="12">
        <v>4.2705</v>
      </c>
      <c r="Z25" s="12">
        <v>2.9236500000000003</v>
      </c>
      <c r="AA25" s="12">
        <v>0</v>
      </c>
      <c r="AB25" s="12">
        <v>3.4952400000000003</v>
      </c>
      <c r="AC25" s="12">
        <v>16.64838</v>
      </c>
      <c r="AD25" s="12">
        <v>0</v>
      </c>
      <c r="AE25" s="12">
        <v>13.14</v>
      </c>
      <c r="AF25" s="12">
        <v>0</v>
      </c>
      <c r="AG25" s="12">
        <v>0</v>
      </c>
      <c r="AH25" s="12">
        <v>0</v>
      </c>
      <c r="AI25" s="12">
        <v>0</v>
      </c>
      <c r="AJ25" s="12">
        <v>0</v>
      </c>
      <c r="AK25" s="12">
        <v>0</v>
      </c>
      <c r="AL25" s="12">
        <v>0</v>
      </c>
      <c r="AN25" s="15"/>
      <c r="AO25" s="15">
        <v>0.6767151208106001</v>
      </c>
      <c r="AP25" s="15"/>
      <c r="AQ25" s="15">
        <v>0.8828277474668745</v>
      </c>
      <c r="AR25" s="15">
        <v>3.328526890101325</v>
      </c>
      <c r="AS25" s="15">
        <v>2.278760717069369</v>
      </c>
      <c r="AT25" s="15">
        <v>0</v>
      </c>
      <c r="AU25" s="15">
        <v>2.724271239282931</v>
      </c>
      <c r="AV25" s="15">
        <v>12.976134060795012</v>
      </c>
      <c r="AW25" s="15"/>
      <c r="AX25" s="15">
        <v>1.024162120031177</v>
      </c>
      <c r="AY25" s="15"/>
      <c r="AZ25" s="15"/>
      <c r="BA25" s="15"/>
      <c r="BB25" s="15"/>
      <c r="BC25" s="15"/>
      <c r="BD25" s="15"/>
    </row>
    <row r="26" spans="1:56" ht="15.75" customHeight="1">
      <c r="A26" s="42">
        <v>1557</v>
      </c>
      <c r="B26" s="27"/>
      <c r="C26" s="27"/>
      <c r="D26" s="27"/>
      <c r="E26" s="27"/>
      <c r="F26" s="27"/>
      <c r="G26" s="27"/>
      <c r="H26" s="27"/>
      <c r="I26" s="27"/>
      <c r="J26" s="27"/>
      <c r="K26" s="27"/>
      <c r="L26" s="27"/>
      <c r="M26" s="24"/>
      <c r="N26" s="24"/>
      <c r="O26" s="24"/>
      <c r="P26" s="24"/>
      <c r="Q26" s="24"/>
      <c r="R26" s="24"/>
      <c r="S26" s="24"/>
      <c r="T26" s="24"/>
      <c r="U26" s="20"/>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N26" s="15"/>
      <c r="AO26" s="15"/>
      <c r="AP26" s="15"/>
      <c r="AQ26" s="15"/>
      <c r="AR26" s="15"/>
      <c r="AS26" s="15"/>
      <c r="AT26" s="15"/>
      <c r="AU26" s="15"/>
      <c r="AV26" s="15"/>
      <c r="AW26" s="15"/>
      <c r="AX26" s="15"/>
      <c r="AY26" s="15"/>
      <c r="AZ26" s="15"/>
      <c r="BA26" s="15"/>
      <c r="BB26" s="15"/>
      <c r="BC26" s="15"/>
      <c r="BD26" s="15"/>
    </row>
    <row r="27" spans="1:56" ht="15.75" customHeight="1">
      <c r="A27" s="42">
        <v>1558</v>
      </c>
      <c r="B27" s="27"/>
      <c r="C27" s="27"/>
      <c r="D27" s="27">
        <v>0.67</v>
      </c>
      <c r="E27" s="27"/>
      <c r="F27" s="27"/>
      <c r="G27" s="27"/>
      <c r="H27" s="27"/>
      <c r="I27" s="27"/>
      <c r="J27" s="27"/>
      <c r="K27" s="27"/>
      <c r="L27" s="27"/>
      <c r="M27" s="24"/>
      <c r="N27" s="24"/>
      <c r="O27" s="24"/>
      <c r="P27" s="24"/>
      <c r="Q27" s="24"/>
      <c r="R27" s="24"/>
      <c r="S27" s="24"/>
      <c r="T27" s="24"/>
      <c r="U27" s="20"/>
      <c r="V27" s="12">
        <v>0</v>
      </c>
      <c r="W27" s="12">
        <v>0.44019</v>
      </c>
      <c r="X27" s="12">
        <v>0</v>
      </c>
      <c r="Y27" s="12">
        <v>0</v>
      </c>
      <c r="Z27" s="12">
        <v>0</v>
      </c>
      <c r="AA27" s="12">
        <v>0</v>
      </c>
      <c r="AB27" s="12">
        <v>0</v>
      </c>
      <c r="AC27" s="12">
        <v>0</v>
      </c>
      <c r="AD27" s="12">
        <v>0</v>
      </c>
      <c r="AE27" s="12">
        <v>0</v>
      </c>
      <c r="AF27" s="12">
        <v>0</v>
      </c>
      <c r="AG27" s="12">
        <v>0</v>
      </c>
      <c r="AH27" s="12">
        <v>0</v>
      </c>
      <c r="AI27" s="12">
        <v>0</v>
      </c>
      <c r="AJ27" s="12">
        <v>0</v>
      </c>
      <c r="AK27" s="12">
        <v>0</v>
      </c>
      <c r="AL27" s="12">
        <v>0</v>
      </c>
      <c r="AN27" s="15"/>
      <c r="AO27" s="15"/>
      <c r="AP27" s="15">
        <v>0.3430943102104443</v>
      </c>
      <c r="AQ27" s="15"/>
      <c r="AR27" s="15"/>
      <c r="AS27" s="15"/>
      <c r="AT27" s="15"/>
      <c r="AU27" s="15"/>
      <c r="AV27" s="15"/>
      <c r="AW27" s="15"/>
      <c r="AX27" s="15"/>
      <c r="AY27" s="15"/>
      <c r="AZ27" s="15"/>
      <c r="BA27" s="15"/>
      <c r="BB27" s="15"/>
      <c r="BC27" s="15"/>
      <c r="BD27" s="15"/>
    </row>
    <row r="28" spans="1:56" ht="15.75" customHeight="1">
      <c r="A28" s="42">
        <v>1563</v>
      </c>
      <c r="B28" s="27"/>
      <c r="C28" s="27"/>
      <c r="D28" s="27"/>
      <c r="E28" s="27"/>
      <c r="F28" s="27"/>
      <c r="G28" s="27"/>
      <c r="H28" s="27"/>
      <c r="I28" s="27"/>
      <c r="J28" s="27"/>
      <c r="K28" s="27"/>
      <c r="L28" s="27"/>
      <c r="M28" s="24"/>
      <c r="N28" s="24"/>
      <c r="O28" s="24"/>
      <c r="P28" s="24">
        <v>5.3</v>
      </c>
      <c r="Q28" s="24"/>
      <c r="R28" s="24"/>
      <c r="S28" s="24"/>
      <c r="T28" s="24"/>
      <c r="U28" s="20"/>
      <c r="V28" s="12">
        <v>0</v>
      </c>
      <c r="W28" s="12">
        <v>0</v>
      </c>
      <c r="X28" s="12">
        <v>0</v>
      </c>
      <c r="Y28" s="12">
        <v>0</v>
      </c>
      <c r="Z28" s="12">
        <v>0</v>
      </c>
      <c r="AA28" s="12">
        <v>0</v>
      </c>
      <c r="AB28" s="12">
        <v>0</v>
      </c>
      <c r="AC28" s="12">
        <v>0</v>
      </c>
      <c r="AD28" s="12">
        <v>0</v>
      </c>
      <c r="AE28" s="12">
        <v>0</v>
      </c>
      <c r="AF28" s="12">
        <v>0</v>
      </c>
      <c r="AG28" s="12">
        <v>0</v>
      </c>
      <c r="AH28" s="12">
        <v>0</v>
      </c>
      <c r="AI28" s="12">
        <v>3.4821</v>
      </c>
      <c r="AJ28" s="12">
        <v>0</v>
      </c>
      <c r="AK28" s="12">
        <v>0</v>
      </c>
      <c r="AL28" s="12">
        <v>0</v>
      </c>
      <c r="AN28" s="15"/>
      <c r="AO28" s="15"/>
      <c r="AP28" s="15"/>
      <c r="AQ28" s="15"/>
      <c r="AR28" s="15"/>
      <c r="AS28" s="15"/>
      <c r="AT28" s="15"/>
      <c r="AU28" s="15"/>
      <c r="AV28" s="15"/>
      <c r="AW28" s="15"/>
      <c r="AX28" s="15"/>
      <c r="AY28" s="15"/>
      <c r="AZ28" s="15"/>
      <c r="BA28" s="15"/>
      <c r="BB28" s="15">
        <v>2.714029618082619</v>
      </c>
      <c r="BC28" s="15"/>
      <c r="BD28" s="15"/>
    </row>
    <row r="29" spans="1:56" ht="15.75" customHeight="1">
      <c r="A29" s="42">
        <v>1564</v>
      </c>
      <c r="B29" s="27"/>
      <c r="C29" s="27"/>
      <c r="D29" s="27">
        <v>0.6</v>
      </c>
      <c r="E29" s="27"/>
      <c r="F29" s="27"/>
      <c r="G29" s="27"/>
      <c r="H29" s="27"/>
      <c r="I29" s="27"/>
      <c r="J29" s="27"/>
      <c r="K29" s="27"/>
      <c r="L29" s="27"/>
      <c r="M29" s="24"/>
      <c r="N29" s="24"/>
      <c r="O29" s="24"/>
      <c r="P29" s="24"/>
      <c r="Q29" s="24"/>
      <c r="R29" s="24"/>
      <c r="S29" s="24"/>
      <c r="T29" s="24"/>
      <c r="U29" s="20"/>
      <c r="V29" s="12">
        <v>0</v>
      </c>
      <c r="W29" s="12">
        <v>0.3942</v>
      </c>
      <c r="X29" s="12">
        <v>0</v>
      </c>
      <c r="Y29" s="12">
        <v>0</v>
      </c>
      <c r="Z29" s="12">
        <v>0</v>
      </c>
      <c r="AA29" s="12">
        <v>0</v>
      </c>
      <c r="AB29" s="12">
        <v>0</v>
      </c>
      <c r="AC29" s="12">
        <v>0</v>
      </c>
      <c r="AD29" s="12">
        <v>0</v>
      </c>
      <c r="AE29" s="12">
        <v>0</v>
      </c>
      <c r="AF29" s="12">
        <v>0</v>
      </c>
      <c r="AG29" s="12">
        <v>0</v>
      </c>
      <c r="AH29" s="12">
        <v>0</v>
      </c>
      <c r="AI29" s="12">
        <v>0</v>
      </c>
      <c r="AJ29" s="12">
        <v>0</v>
      </c>
      <c r="AK29" s="12">
        <v>0</v>
      </c>
      <c r="AL29" s="12">
        <v>0</v>
      </c>
      <c r="AN29" s="15"/>
      <c r="AO29" s="15"/>
      <c r="AP29" s="15">
        <v>0.3072486360093531</v>
      </c>
      <c r="AQ29" s="15"/>
      <c r="AR29" s="15"/>
      <c r="AS29" s="15"/>
      <c r="AT29" s="15"/>
      <c r="AU29" s="15"/>
      <c r="AV29" s="15"/>
      <c r="AW29" s="15"/>
      <c r="AX29" s="15"/>
      <c r="AY29" s="15"/>
      <c r="AZ29" s="15"/>
      <c r="BA29" s="15"/>
      <c r="BB29" s="15"/>
      <c r="BC29" s="15"/>
      <c r="BD29" s="15"/>
    </row>
    <row r="30" spans="1:56" ht="15.75" customHeight="1">
      <c r="A30" s="42">
        <v>1565</v>
      </c>
      <c r="B30" s="27"/>
      <c r="C30" s="27"/>
      <c r="D30" s="27">
        <v>0.8</v>
      </c>
      <c r="E30" s="27"/>
      <c r="F30" s="27"/>
      <c r="G30" s="27"/>
      <c r="H30" s="27"/>
      <c r="I30" s="27"/>
      <c r="J30" s="27"/>
      <c r="K30" s="27"/>
      <c r="L30" s="27"/>
      <c r="M30" s="24"/>
      <c r="N30" s="24"/>
      <c r="O30" s="24"/>
      <c r="P30" s="24"/>
      <c r="Q30" s="24"/>
      <c r="R30" s="24"/>
      <c r="S30" s="24"/>
      <c r="T30" s="24"/>
      <c r="U30" s="20"/>
      <c r="V30" s="12">
        <v>0</v>
      </c>
      <c r="W30" s="12">
        <v>0.5256000000000001</v>
      </c>
      <c r="X30" s="12">
        <v>0</v>
      </c>
      <c r="Y30" s="12">
        <v>0</v>
      </c>
      <c r="Z30" s="12">
        <v>0</v>
      </c>
      <c r="AA30" s="12">
        <v>0</v>
      </c>
      <c r="AB30" s="12">
        <v>0</v>
      </c>
      <c r="AC30" s="12">
        <v>0</v>
      </c>
      <c r="AD30" s="12">
        <v>0</v>
      </c>
      <c r="AE30" s="12">
        <v>0</v>
      </c>
      <c r="AF30" s="12">
        <v>0</v>
      </c>
      <c r="AG30" s="12">
        <v>0</v>
      </c>
      <c r="AH30" s="12">
        <v>0</v>
      </c>
      <c r="AI30" s="12">
        <v>0</v>
      </c>
      <c r="AJ30" s="12">
        <v>0</v>
      </c>
      <c r="AK30" s="12">
        <v>0</v>
      </c>
      <c r="AL30" s="12">
        <v>0</v>
      </c>
      <c r="AN30" s="15"/>
      <c r="AO30" s="15"/>
      <c r="AP30" s="15">
        <v>0.40966484801247083</v>
      </c>
      <c r="AQ30" s="15"/>
      <c r="AR30" s="15"/>
      <c r="AS30" s="15"/>
      <c r="AT30" s="15"/>
      <c r="AU30" s="15"/>
      <c r="AV30" s="15"/>
      <c r="AW30" s="15"/>
      <c r="AX30" s="15"/>
      <c r="AY30" s="15"/>
      <c r="AZ30" s="15"/>
      <c r="BA30" s="15"/>
      <c r="BB30" s="15"/>
      <c r="BC30" s="15"/>
      <c r="BD30" s="15"/>
    </row>
    <row r="31" spans="1:56" ht="15.75" customHeight="1">
      <c r="A31" s="42">
        <v>1569</v>
      </c>
      <c r="B31" s="27"/>
      <c r="C31" s="27">
        <v>25.61</v>
      </c>
      <c r="D31" s="27">
        <v>0.89</v>
      </c>
      <c r="E31" s="27">
        <v>19.62</v>
      </c>
      <c r="F31" s="27">
        <v>8.46</v>
      </c>
      <c r="G31" s="27"/>
      <c r="H31" s="27"/>
      <c r="I31" s="27">
        <v>5.9</v>
      </c>
      <c r="J31" s="27"/>
      <c r="K31" s="27"/>
      <c r="L31" s="27"/>
      <c r="M31" s="24"/>
      <c r="N31" s="24"/>
      <c r="O31" s="24"/>
      <c r="P31" s="24"/>
      <c r="Q31" s="24"/>
      <c r="R31" s="24"/>
      <c r="S31" s="24"/>
      <c r="T31" s="24"/>
      <c r="U31" s="20"/>
      <c r="V31" s="12">
        <v>15.673320000000002</v>
      </c>
      <c r="W31" s="12">
        <v>0.54468</v>
      </c>
      <c r="X31" s="12">
        <v>12.007440000000003</v>
      </c>
      <c r="Y31" s="12">
        <v>5.177520000000001</v>
      </c>
      <c r="Z31" s="12">
        <v>0</v>
      </c>
      <c r="AA31" s="12">
        <v>0</v>
      </c>
      <c r="AB31" s="12">
        <v>3.6108000000000007</v>
      </c>
      <c r="AC31" s="12">
        <v>0</v>
      </c>
      <c r="AD31" s="12">
        <v>0</v>
      </c>
      <c r="AE31" s="12">
        <v>0</v>
      </c>
      <c r="AF31" s="12">
        <v>0</v>
      </c>
      <c r="AG31" s="12">
        <v>0</v>
      </c>
      <c r="AH31" s="12">
        <v>0</v>
      </c>
      <c r="AI31" s="12">
        <v>0</v>
      </c>
      <c r="AJ31" s="12">
        <v>0</v>
      </c>
      <c r="AK31" s="12">
        <v>0</v>
      </c>
      <c r="AL31" s="12">
        <v>0</v>
      </c>
      <c r="AN31" s="15"/>
      <c r="AO31" s="15">
        <v>0.6108074824629774</v>
      </c>
      <c r="AP31" s="15">
        <v>0.42453624318004685</v>
      </c>
      <c r="AQ31" s="15">
        <v>0.9358877630553393</v>
      </c>
      <c r="AR31" s="15">
        <v>4.03547934528449</v>
      </c>
      <c r="AS31" s="15"/>
      <c r="AT31" s="15"/>
      <c r="AU31" s="15">
        <v>2.8143413873733443</v>
      </c>
      <c r="AV31" s="15"/>
      <c r="AW31" s="15"/>
      <c r="AX31" s="15"/>
      <c r="AY31" s="15"/>
      <c r="AZ31" s="15"/>
      <c r="BA31" s="15"/>
      <c r="BB31" s="15"/>
      <c r="BC31" s="15"/>
      <c r="BD31" s="15"/>
    </row>
    <row r="32" spans="1:56" ht="15.75" customHeight="1">
      <c r="A32" s="42">
        <v>1570</v>
      </c>
      <c r="B32" s="27"/>
      <c r="C32" s="27">
        <v>25.61</v>
      </c>
      <c r="D32" s="27">
        <v>1.14</v>
      </c>
      <c r="E32" s="27">
        <v>19.62</v>
      </c>
      <c r="F32" s="27">
        <v>8.46</v>
      </c>
      <c r="G32" s="27"/>
      <c r="H32" s="27"/>
      <c r="I32" s="27">
        <v>5.9</v>
      </c>
      <c r="J32" s="27"/>
      <c r="K32" s="27"/>
      <c r="L32" s="27"/>
      <c r="M32" s="24"/>
      <c r="N32" s="24"/>
      <c r="O32" s="24"/>
      <c r="P32" s="24"/>
      <c r="Q32" s="24"/>
      <c r="R32" s="24"/>
      <c r="S32" s="24"/>
      <c r="T32" s="24"/>
      <c r="U32" s="20"/>
      <c r="V32" s="12">
        <v>15.6221</v>
      </c>
      <c r="W32" s="12">
        <v>0.6953999999999999</v>
      </c>
      <c r="X32" s="12">
        <v>11.9682</v>
      </c>
      <c r="Y32" s="12">
        <v>5.1606000000000005</v>
      </c>
      <c r="Z32" s="12">
        <v>0</v>
      </c>
      <c r="AA32" s="12">
        <v>0</v>
      </c>
      <c r="AB32" s="12">
        <v>3.599</v>
      </c>
      <c r="AC32" s="12">
        <v>0</v>
      </c>
      <c r="AD32" s="12">
        <v>0</v>
      </c>
      <c r="AE32" s="12">
        <v>0</v>
      </c>
      <c r="AF32" s="12">
        <v>0</v>
      </c>
      <c r="AG32" s="12">
        <v>0</v>
      </c>
      <c r="AH32" s="12">
        <v>0</v>
      </c>
      <c r="AI32" s="12">
        <v>0</v>
      </c>
      <c r="AJ32" s="12">
        <v>0</v>
      </c>
      <c r="AK32" s="12">
        <v>0</v>
      </c>
      <c r="AL32" s="12">
        <v>0</v>
      </c>
      <c r="AN32" s="15"/>
      <c r="AO32" s="15">
        <v>0.6088113795791115</v>
      </c>
      <c r="AP32" s="15">
        <v>0.5420109119251754</v>
      </c>
      <c r="AQ32" s="15">
        <v>0.932829306313328</v>
      </c>
      <c r="AR32" s="15">
        <v>4.022291504286828</v>
      </c>
      <c r="AS32" s="15"/>
      <c r="AT32" s="15"/>
      <c r="AU32" s="15">
        <v>2.8051441932969605</v>
      </c>
      <c r="AV32" s="15"/>
      <c r="AW32" s="15"/>
      <c r="AX32" s="15"/>
      <c r="AY32" s="15"/>
      <c r="AZ32" s="15"/>
      <c r="BA32" s="15"/>
      <c r="BB32" s="15"/>
      <c r="BC32" s="15"/>
      <c r="BD32" s="15"/>
    </row>
    <row r="33" spans="1:56" ht="15.75" customHeight="1">
      <c r="A33" s="42">
        <v>1571</v>
      </c>
      <c r="B33" s="27"/>
      <c r="C33" s="27"/>
      <c r="D33" s="27">
        <v>0.89</v>
      </c>
      <c r="E33" s="27"/>
      <c r="F33" s="27"/>
      <c r="G33" s="27"/>
      <c r="H33" s="27"/>
      <c r="I33" s="27"/>
      <c r="J33" s="27"/>
      <c r="K33" s="27"/>
      <c r="L33" s="27"/>
      <c r="M33" s="24"/>
      <c r="N33" s="24"/>
      <c r="O33" s="24"/>
      <c r="P33" s="24"/>
      <c r="Q33" s="24"/>
      <c r="R33" s="24"/>
      <c r="S33" s="24"/>
      <c r="T33" s="24"/>
      <c r="U33" s="20"/>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N33" s="15"/>
      <c r="AO33" s="15"/>
      <c r="AP33" s="15"/>
      <c r="AQ33" s="15"/>
      <c r="AR33" s="15"/>
      <c r="AS33" s="15"/>
      <c r="AT33" s="15"/>
      <c r="AU33" s="15"/>
      <c r="AV33" s="15"/>
      <c r="AW33" s="15"/>
      <c r="AX33" s="15"/>
      <c r="AY33" s="15"/>
      <c r="AZ33" s="15"/>
      <c r="BA33" s="15"/>
      <c r="BB33" s="15"/>
      <c r="BC33" s="15"/>
      <c r="BD33" s="15"/>
    </row>
    <row r="34" spans="1:56" ht="15.75" customHeight="1">
      <c r="A34" s="42">
        <v>1573</v>
      </c>
      <c r="B34" s="27"/>
      <c r="C34" s="27">
        <v>29.02</v>
      </c>
      <c r="D34" s="27"/>
      <c r="E34" s="27">
        <v>28.32</v>
      </c>
      <c r="F34" s="27">
        <v>8.5</v>
      </c>
      <c r="G34" s="27"/>
      <c r="H34" s="27"/>
      <c r="I34" s="27">
        <v>6.1</v>
      </c>
      <c r="J34" s="27">
        <v>46.74</v>
      </c>
      <c r="K34" s="27"/>
      <c r="L34" s="27">
        <v>19.33</v>
      </c>
      <c r="M34" s="24">
        <v>7.4</v>
      </c>
      <c r="N34" s="24"/>
      <c r="O34" s="24"/>
      <c r="P34" s="24">
        <v>5.86</v>
      </c>
      <c r="Q34" s="24"/>
      <c r="R34" s="24"/>
      <c r="S34" s="24"/>
      <c r="T34" s="24"/>
      <c r="U34" s="20"/>
      <c r="V34" s="12">
        <v>17.760240000000003</v>
      </c>
      <c r="W34" s="12">
        <v>0</v>
      </c>
      <c r="X34" s="12">
        <v>17.331840000000003</v>
      </c>
      <c r="Y34" s="12">
        <v>5.202000000000001</v>
      </c>
      <c r="Z34" s="12">
        <v>0</v>
      </c>
      <c r="AA34" s="12">
        <v>0</v>
      </c>
      <c r="AB34" s="12">
        <v>3.7332000000000005</v>
      </c>
      <c r="AC34" s="12">
        <v>28.604880000000005</v>
      </c>
      <c r="AD34" s="12">
        <v>0</v>
      </c>
      <c r="AE34" s="12">
        <v>11.829960000000002</v>
      </c>
      <c r="AF34" s="12">
        <v>4.528800000000001</v>
      </c>
      <c r="AG34" s="12">
        <v>0</v>
      </c>
      <c r="AH34" s="12">
        <v>0</v>
      </c>
      <c r="AI34" s="12">
        <v>3.5863200000000006</v>
      </c>
      <c r="AJ34" s="12">
        <v>0</v>
      </c>
      <c r="AK34" s="12">
        <v>0</v>
      </c>
      <c r="AL34" s="12">
        <v>0</v>
      </c>
      <c r="AN34" s="15"/>
      <c r="AO34" s="15">
        <v>0.6921371784879191</v>
      </c>
      <c r="AP34" s="15"/>
      <c r="AQ34" s="15">
        <v>1.3508838659392053</v>
      </c>
      <c r="AR34" s="15">
        <v>4.054559625876852</v>
      </c>
      <c r="AS34" s="15"/>
      <c r="AT34" s="15"/>
      <c r="AU34" s="15">
        <v>2.9097427903351525</v>
      </c>
      <c r="AV34" s="15">
        <v>22.295307872174597</v>
      </c>
      <c r="AW34" s="15"/>
      <c r="AX34" s="15">
        <v>0.922054559625877</v>
      </c>
      <c r="AY34" s="15">
        <v>3.529851909586907</v>
      </c>
      <c r="AZ34" s="15"/>
      <c r="BA34" s="15"/>
      <c r="BB34" s="15">
        <v>2.7952611067809827</v>
      </c>
      <c r="BC34" s="15"/>
      <c r="BD34" s="15"/>
    </row>
    <row r="35" spans="1:56" ht="15.75" customHeight="1">
      <c r="A35" s="42">
        <v>1574</v>
      </c>
      <c r="B35" s="27"/>
      <c r="C35" s="27">
        <v>24.52</v>
      </c>
      <c r="D35" s="27"/>
      <c r="E35" s="27">
        <v>26.14</v>
      </c>
      <c r="F35" s="27"/>
      <c r="G35" s="27"/>
      <c r="H35" s="27"/>
      <c r="I35" s="27">
        <v>7.01</v>
      </c>
      <c r="J35" s="27">
        <v>37.77</v>
      </c>
      <c r="K35" s="27"/>
      <c r="L35" s="27">
        <v>19.31</v>
      </c>
      <c r="M35" s="24">
        <v>7.31</v>
      </c>
      <c r="N35" s="24"/>
      <c r="O35" s="24"/>
      <c r="P35" s="24">
        <v>5</v>
      </c>
      <c r="Q35" s="24"/>
      <c r="R35" s="24"/>
      <c r="S35" s="24"/>
      <c r="T35" s="24"/>
      <c r="U35" s="20"/>
      <c r="V35" s="12">
        <v>15.006240000000002</v>
      </c>
      <c r="W35" s="12">
        <v>0</v>
      </c>
      <c r="X35" s="12">
        <v>15.997680000000003</v>
      </c>
      <c r="Y35" s="12">
        <v>0</v>
      </c>
      <c r="Z35" s="12">
        <v>0</v>
      </c>
      <c r="AA35" s="12">
        <v>0</v>
      </c>
      <c r="AB35" s="12">
        <v>4.290120000000001</v>
      </c>
      <c r="AC35" s="12">
        <v>23.115240000000007</v>
      </c>
      <c r="AD35" s="12">
        <v>0</v>
      </c>
      <c r="AE35" s="12">
        <v>11.817720000000001</v>
      </c>
      <c r="AF35" s="12">
        <v>4.47372</v>
      </c>
      <c r="AG35" s="12">
        <v>0</v>
      </c>
      <c r="AH35" s="12">
        <v>0</v>
      </c>
      <c r="AI35" s="12">
        <v>3.06</v>
      </c>
      <c r="AJ35" s="12">
        <v>0</v>
      </c>
      <c r="AK35" s="12">
        <v>0</v>
      </c>
      <c r="AL35" s="12">
        <v>0</v>
      </c>
      <c r="AN35" s="15"/>
      <c r="AO35" s="15">
        <v>0.5848106001558847</v>
      </c>
      <c r="AP35" s="15"/>
      <c r="AQ35" s="15">
        <v>1.246896336710834</v>
      </c>
      <c r="AR35" s="15"/>
      <c r="AS35" s="15"/>
      <c r="AT35" s="15"/>
      <c r="AU35" s="15">
        <v>3.3438191738113803</v>
      </c>
      <c r="AV35" s="15">
        <v>18.016554949337497</v>
      </c>
      <c r="AW35" s="15"/>
      <c r="AX35" s="15">
        <v>0.9211005455962589</v>
      </c>
      <c r="AY35" s="15">
        <v>3.4869212782540924</v>
      </c>
      <c r="AZ35" s="15"/>
      <c r="BA35" s="15"/>
      <c r="BB35" s="15">
        <v>2.385035074045207</v>
      </c>
      <c r="BC35" s="15"/>
      <c r="BD35" s="15"/>
    </row>
    <row r="36" spans="1:56" ht="15.75" customHeight="1">
      <c r="A36" s="42">
        <v>1575</v>
      </c>
      <c r="B36" s="27"/>
      <c r="C36" s="27"/>
      <c r="D36" s="27"/>
      <c r="E36" s="27">
        <v>26.07</v>
      </c>
      <c r="F36" s="27"/>
      <c r="G36" s="27"/>
      <c r="H36" s="27"/>
      <c r="I36" s="27">
        <v>5.64</v>
      </c>
      <c r="J36" s="27">
        <v>35.7</v>
      </c>
      <c r="K36" s="27"/>
      <c r="L36" s="27">
        <v>22</v>
      </c>
      <c r="M36" s="24"/>
      <c r="N36" s="24"/>
      <c r="O36" s="24"/>
      <c r="P36" s="24"/>
      <c r="Q36" s="24"/>
      <c r="R36" s="24"/>
      <c r="S36" s="24"/>
      <c r="T36" s="24"/>
      <c r="U36" s="20"/>
      <c r="V36" s="12">
        <v>0</v>
      </c>
      <c r="W36" s="12">
        <v>0</v>
      </c>
      <c r="X36" s="12">
        <v>15.9027</v>
      </c>
      <c r="Y36" s="12">
        <v>0</v>
      </c>
      <c r="Z36" s="12">
        <v>0</v>
      </c>
      <c r="AA36" s="12">
        <v>0</v>
      </c>
      <c r="AB36" s="12">
        <v>3.4404</v>
      </c>
      <c r="AC36" s="12">
        <v>21.777</v>
      </c>
      <c r="AD36" s="12">
        <v>0</v>
      </c>
      <c r="AE36" s="12">
        <v>13.42</v>
      </c>
      <c r="AF36" s="12">
        <v>0</v>
      </c>
      <c r="AG36" s="12">
        <v>0</v>
      </c>
      <c r="AH36" s="12">
        <v>0</v>
      </c>
      <c r="AI36" s="12">
        <v>0</v>
      </c>
      <c r="AJ36" s="12">
        <v>0</v>
      </c>
      <c r="AK36" s="12">
        <v>0</v>
      </c>
      <c r="AL36" s="12">
        <v>0</v>
      </c>
      <c r="AN36" s="15"/>
      <c r="AO36" s="15"/>
      <c r="AP36" s="15"/>
      <c r="AQ36" s="15">
        <v>1.239493374902572</v>
      </c>
      <c r="AR36" s="15"/>
      <c r="AS36" s="15"/>
      <c r="AT36" s="15"/>
      <c r="AU36" s="15">
        <v>2.681527669524552</v>
      </c>
      <c r="AV36" s="15">
        <v>16.97349961028839</v>
      </c>
      <c r="AW36" s="15"/>
      <c r="AX36" s="15">
        <v>1.0459859703819174</v>
      </c>
      <c r="AY36" s="15"/>
      <c r="AZ36" s="15"/>
      <c r="BA36" s="15"/>
      <c r="BB36" s="15"/>
      <c r="BC36" s="15"/>
      <c r="BD36" s="15"/>
    </row>
    <row r="37" spans="1:56" ht="15.75" customHeight="1">
      <c r="A37" s="42">
        <v>1577</v>
      </c>
      <c r="B37" s="27"/>
      <c r="C37" s="27"/>
      <c r="D37" s="27">
        <v>1.14</v>
      </c>
      <c r="E37" s="27"/>
      <c r="F37" s="27"/>
      <c r="G37" s="27"/>
      <c r="H37" s="27"/>
      <c r="I37" s="27"/>
      <c r="J37" s="27"/>
      <c r="K37" s="27"/>
      <c r="L37" s="27"/>
      <c r="M37" s="24"/>
      <c r="N37" s="24"/>
      <c r="O37" s="24"/>
      <c r="P37" s="24"/>
      <c r="Q37" s="24"/>
      <c r="R37" s="24"/>
      <c r="S37" s="24"/>
      <c r="T37" s="24"/>
      <c r="U37" s="20"/>
      <c r="V37" s="12">
        <v>0</v>
      </c>
      <c r="W37" s="12">
        <v>0</v>
      </c>
      <c r="X37" s="12">
        <v>0</v>
      </c>
      <c r="Y37" s="12">
        <v>0</v>
      </c>
      <c r="Z37" s="12">
        <v>0</v>
      </c>
      <c r="AA37" s="12">
        <v>0</v>
      </c>
      <c r="AB37" s="12">
        <v>0</v>
      </c>
      <c r="AC37" s="12">
        <v>0</v>
      </c>
      <c r="AD37" s="12">
        <v>0</v>
      </c>
      <c r="AE37" s="12">
        <v>0</v>
      </c>
      <c r="AF37" s="12">
        <v>0</v>
      </c>
      <c r="AG37" s="12">
        <v>0</v>
      </c>
      <c r="AH37" s="12">
        <v>0</v>
      </c>
      <c r="AI37" s="12">
        <v>0</v>
      </c>
      <c r="AJ37" s="12">
        <v>0</v>
      </c>
      <c r="AK37" s="12">
        <v>0</v>
      </c>
      <c r="AL37" s="12">
        <v>0</v>
      </c>
      <c r="AN37" s="15"/>
      <c r="AO37" s="15"/>
      <c r="AP37" s="15"/>
      <c r="AQ37" s="15"/>
      <c r="AR37" s="15"/>
      <c r="AS37" s="15"/>
      <c r="AT37" s="15"/>
      <c r="AU37" s="15"/>
      <c r="AV37" s="15"/>
      <c r="AW37" s="15"/>
      <c r="AX37" s="15"/>
      <c r="AY37" s="15"/>
      <c r="AZ37" s="15"/>
      <c r="BA37" s="15"/>
      <c r="BB37" s="15"/>
      <c r="BC37" s="15"/>
      <c r="BD37" s="15"/>
    </row>
    <row r="38" spans="1:56" ht="15.75" customHeight="1">
      <c r="A38" s="19">
        <v>1579</v>
      </c>
      <c r="B38" s="27"/>
      <c r="C38" s="27"/>
      <c r="D38" s="27"/>
      <c r="E38" s="27"/>
      <c r="F38" s="27"/>
      <c r="G38" s="27"/>
      <c r="H38" s="27"/>
      <c r="I38" s="27"/>
      <c r="J38" s="27"/>
      <c r="K38" s="27"/>
      <c r="L38" s="27"/>
      <c r="M38" s="24"/>
      <c r="N38" s="24"/>
      <c r="O38" s="24"/>
      <c r="P38" s="24">
        <v>6</v>
      </c>
      <c r="Q38" s="24"/>
      <c r="R38" s="24"/>
      <c r="S38" s="24"/>
      <c r="T38" s="24"/>
      <c r="U38" s="20"/>
      <c r="V38" s="12">
        <v>0</v>
      </c>
      <c r="W38" s="12">
        <v>0</v>
      </c>
      <c r="X38" s="12">
        <v>0</v>
      </c>
      <c r="Y38" s="12">
        <v>0</v>
      </c>
      <c r="Z38" s="12">
        <v>0</v>
      </c>
      <c r="AA38" s="12">
        <v>0</v>
      </c>
      <c r="AB38" s="12">
        <v>0</v>
      </c>
      <c r="AC38" s="12">
        <v>0</v>
      </c>
      <c r="AD38" s="12">
        <v>0</v>
      </c>
      <c r="AE38" s="12">
        <v>0</v>
      </c>
      <c r="AF38" s="12">
        <v>0</v>
      </c>
      <c r="AG38" s="12">
        <v>0</v>
      </c>
      <c r="AH38" s="12">
        <v>0</v>
      </c>
      <c r="AI38" s="12">
        <v>3.6720000000000006</v>
      </c>
      <c r="AJ38" s="12">
        <v>0</v>
      </c>
      <c r="AK38" s="12">
        <v>0</v>
      </c>
      <c r="AL38" s="12">
        <v>0</v>
      </c>
      <c r="AN38" s="15"/>
      <c r="AO38" s="15"/>
      <c r="AP38" s="15"/>
      <c r="AQ38" s="15"/>
      <c r="AR38" s="15"/>
      <c r="AS38" s="15"/>
      <c r="AT38" s="15"/>
      <c r="AU38" s="15"/>
      <c r="AV38" s="15"/>
      <c r="AW38" s="15"/>
      <c r="AX38" s="15"/>
      <c r="AY38" s="15"/>
      <c r="AZ38" s="15"/>
      <c r="BA38" s="15"/>
      <c r="BB38" s="15">
        <v>2.8620420888542486</v>
      </c>
      <c r="BC38" s="15"/>
      <c r="BD38" s="15"/>
    </row>
    <row r="39" spans="1:56" ht="15.75" customHeight="1">
      <c r="A39" s="19">
        <v>1580</v>
      </c>
      <c r="B39" s="27"/>
      <c r="C39" s="27"/>
      <c r="D39" s="27"/>
      <c r="E39" s="27"/>
      <c r="F39" s="27"/>
      <c r="G39" s="27"/>
      <c r="H39" s="27"/>
      <c r="I39" s="27"/>
      <c r="J39" s="27"/>
      <c r="K39" s="27"/>
      <c r="L39" s="27"/>
      <c r="M39" s="24"/>
      <c r="N39" s="24"/>
      <c r="O39" s="24"/>
      <c r="P39" s="24"/>
      <c r="Q39" s="24"/>
      <c r="R39" s="24"/>
      <c r="S39" s="24"/>
      <c r="T39" s="24"/>
      <c r="U39" s="20"/>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N39" s="15"/>
      <c r="AO39" s="15"/>
      <c r="AP39" s="15"/>
      <c r="AQ39" s="15"/>
      <c r="AR39" s="15"/>
      <c r="AS39" s="15"/>
      <c r="AT39" s="15"/>
      <c r="AU39" s="15"/>
      <c r="AV39" s="15"/>
      <c r="AW39" s="15"/>
      <c r="AX39" s="15"/>
      <c r="AY39" s="15"/>
      <c r="AZ39" s="15"/>
      <c r="BA39" s="15"/>
      <c r="BB39" s="15"/>
      <c r="BC39" s="15"/>
      <c r="BD39" s="15"/>
    </row>
    <row r="40" spans="1:56" ht="15.75" customHeight="1">
      <c r="A40" s="19">
        <v>1581</v>
      </c>
      <c r="B40" s="27"/>
      <c r="C40" s="27"/>
      <c r="D40" s="27"/>
      <c r="E40" s="27"/>
      <c r="F40" s="27"/>
      <c r="G40" s="27"/>
      <c r="H40" s="27"/>
      <c r="I40" s="27"/>
      <c r="J40" s="27"/>
      <c r="K40" s="27"/>
      <c r="L40" s="27"/>
      <c r="M40" s="24"/>
      <c r="N40" s="24"/>
      <c r="O40" s="24"/>
      <c r="P40" s="24">
        <v>6</v>
      </c>
      <c r="Q40" s="24"/>
      <c r="R40" s="24"/>
      <c r="S40" s="24"/>
      <c r="T40" s="24"/>
      <c r="U40" s="20"/>
      <c r="V40" s="12">
        <v>0</v>
      </c>
      <c r="W40" s="12">
        <v>0</v>
      </c>
      <c r="X40" s="12">
        <v>0</v>
      </c>
      <c r="Y40" s="12">
        <v>0</v>
      </c>
      <c r="Z40" s="12">
        <v>0</v>
      </c>
      <c r="AA40" s="12">
        <v>0</v>
      </c>
      <c r="AB40" s="12">
        <v>0</v>
      </c>
      <c r="AC40" s="12">
        <v>0</v>
      </c>
      <c r="AD40" s="12">
        <v>0</v>
      </c>
      <c r="AE40" s="12">
        <v>0</v>
      </c>
      <c r="AF40" s="12">
        <v>0</v>
      </c>
      <c r="AG40" s="12">
        <v>0</v>
      </c>
      <c r="AH40" s="12">
        <v>0</v>
      </c>
      <c r="AI40" s="12">
        <v>3.6720000000000006</v>
      </c>
      <c r="AJ40" s="12">
        <v>0</v>
      </c>
      <c r="AK40" s="12">
        <v>0</v>
      </c>
      <c r="AL40" s="12">
        <v>0</v>
      </c>
      <c r="AN40" s="15"/>
      <c r="AO40" s="15"/>
      <c r="AP40" s="15"/>
      <c r="AQ40" s="15"/>
      <c r="AR40" s="15"/>
      <c r="AS40" s="15"/>
      <c r="AT40" s="15"/>
      <c r="AU40" s="15"/>
      <c r="AV40" s="15"/>
      <c r="AW40" s="15"/>
      <c r="AX40" s="15"/>
      <c r="AY40" s="15"/>
      <c r="AZ40" s="15"/>
      <c r="BA40" s="15"/>
      <c r="BB40" s="15">
        <v>2.8620420888542486</v>
      </c>
      <c r="BC40" s="15"/>
      <c r="BD40" s="15"/>
    </row>
    <row r="41" spans="1:56" ht="15.75" customHeight="1">
      <c r="A41" s="19">
        <v>1582</v>
      </c>
      <c r="B41" s="27"/>
      <c r="C41" s="27"/>
      <c r="D41" s="27"/>
      <c r="E41" s="27"/>
      <c r="F41" s="27"/>
      <c r="G41" s="27"/>
      <c r="H41" s="27"/>
      <c r="I41" s="27"/>
      <c r="J41" s="27"/>
      <c r="K41" s="27"/>
      <c r="L41" s="27"/>
      <c r="M41" s="24"/>
      <c r="N41" s="24"/>
      <c r="O41" s="24"/>
      <c r="P41" s="24">
        <v>6</v>
      </c>
      <c r="Q41" s="24"/>
      <c r="R41" s="24"/>
      <c r="S41" s="24"/>
      <c r="T41" s="24"/>
      <c r="U41" s="20"/>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N41" s="15"/>
      <c r="AO41" s="15"/>
      <c r="AP41" s="15"/>
      <c r="AQ41" s="15"/>
      <c r="AR41" s="15"/>
      <c r="AS41" s="15"/>
      <c r="AT41" s="15"/>
      <c r="AU41" s="15"/>
      <c r="AV41" s="15"/>
      <c r="AW41" s="15"/>
      <c r="AX41" s="15"/>
      <c r="AY41" s="15"/>
      <c r="AZ41" s="15"/>
      <c r="BA41" s="15"/>
      <c r="BB41" s="15"/>
      <c r="BC41" s="15"/>
      <c r="BD41" s="15"/>
    </row>
    <row r="42" spans="1:56" ht="15.75" customHeight="1">
      <c r="A42" s="19">
        <v>1584</v>
      </c>
      <c r="B42" s="27"/>
      <c r="C42" s="27"/>
      <c r="D42" s="27">
        <v>0.73</v>
      </c>
      <c r="E42" s="27"/>
      <c r="F42" s="27"/>
      <c r="G42" s="27"/>
      <c r="H42" s="27"/>
      <c r="I42" s="27"/>
      <c r="J42" s="27"/>
      <c r="K42" s="27"/>
      <c r="L42" s="27"/>
      <c r="M42" s="24"/>
      <c r="N42" s="24"/>
      <c r="O42" s="24"/>
      <c r="P42" s="24"/>
      <c r="Q42" s="24"/>
      <c r="R42" s="24"/>
      <c r="S42" s="24"/>
      <c r="T42" s="24"/>
      <c r="U42" s="20"/>
      <c r="V42" s="12">
        <v>0</v>
      </c>
      <c r="W42" s="12">
        <v>0</v>
      </c>
      <c r="X42" s="12">
        <v>0</v>
      </c>
      <c r="Y42" s="12">
        <v>0</v>
      </c>
      <c r="Z42" s="12">
        <v>0</v>
      </c>
      <c r="AA42" s="12">
        <v>0</v>
      </c>
      <c r="AB42" s="12">
        <v>0</v>
      </c>
      <c r="AC42" s="12">
        <v>0</v>
      </c>
      <c r="AD42" s="12">
        <v>0</v>
      </c>
      <c r="AE42" s="12">
        <v>0</v>
      </c>
      <c r="AF42" s="12">
        <v>0</v>
      </c>
      <c r="AG42" s="12">
        <v>0</v>
      </c>
      <c r="AH42" s="12">
        <v>0</v>
      </c>
      <c r="AI42" s="12">
        <v>0</v>
      </c>
      <c r="AJ42" s="12">
        <v>0</v>
      </c>
      <c r="AK42" s="12">
        <v>0</v>
      </c>
      <c r="AL42" s="12">
        <v>0</v>
      </c>
      <c r="AN42" s="15"/>
      <c r="AO42" s="15"/>
      <c r="AP42" s="15"/>
      <c r="AQ42" s="15"/>
      <c r="AR42" s="15"/>
      <c r="AS42" s="15"/>
      <c r="AT42" s="15"/>
      <c r="AU42" s="15"/>
      <c r="AV42" s="15"/>
      <c r="AW42" s="15"/>
      <c r="AX42" s="15"/>
      <c r="AY42" s="15"/>
      <c r="AZ42" s="15"/>
      <c r="BA42" s="15"/>
      <c r="BB42" s="15"/>
      <c r="BC42" s="15"/>
      <c r="BD42" s="15"/>
    </row>
    <row r="43" spans="1:56" ht="15.75" customHeight="1">
      <c r="A43" s="19">
        <v>1585</v>
      </c>
      <c r="B43" s="27"/>
      <c r="C43" s="27"/>
      <c r="D43" s="27"/>
      <c r="E43" s="27">
        <v>33</v>
      </c>
      <c r="F43" s="27">
        <v>11.94</v>
      </c>
      <c r="G43" s="27"/>
      <c r="H43" s="27"/>
      <c r="I43" s="27">
        <v>9.12</v>
      </c>
      <c r="J43" s="27"/>
      <c r="K43" s="27"/>
      <c r="L43" s="27"/>
      <c r="M43" s="24"/>
      <c r="N43" s="24"/>
      <c r="O43" s="24"/>
      <c r="P43" s="24"/>
      <c r="Q43" s="24"/>
      <c r="R43" s="24"/>
      <c r="S43" s="24"/>
      <c r="T43" s="24"/>
      <c r="U43" s="20"/>
      <c r="V43" s="12">
        <v>0</v>
      </c>
      <c r="W43" s="12">
        <v>0</v>
      </c>
      <c r="X43" s="12">
        <v>20.13</v>
      </c>
      <c r="Y43" s="12">
        <v>7.283399999999999</v>
      </c>
      <c r="Z43" s="12">
        <v>0</v>
      </c>
      <c r="AA43" s="12">
        <v>0</v>
      </c>
      <c r="AB43" s="12">
        <v>5.563199999999999</v>
      </c>
      <c r="AC43" s="12">
        <v>0</v>
      </c>
      <c r="AD43" s="12">
        <v>0</v>
      </c>
      <c r="AE43" s="12">
        <v>0</v>
      </c>
      <c r="AF43" s="12">
        <v>0</v>
      </c>
      <c r="AG43" s="12">
        <v>0</v>
      </c>
      <c r="AH43" s="12">
        <v>0</v>
      </c>
      <c r="AI43" s="12">
        <v>0</v>
      </c>
      <c r="AJ43" s="12">
        <v>0</v>
      </c>
      <c r="AK43" s="12">
        <v>0</v>
      </c>
      <c r="AL43" s="12">
        <v>0</v>
      </c>
      <c r="AN43" s="15"/>
      <c r="AO43" s="15"/>
      <c r="AP43" s="15"/>
      <c r="AQ43" s="15">
        <v>1.568978955572876</v>
      </c>
      <c r="AR43" s="15">
        <v>5.676851130163679</v>
      </c>
      <c r="AS43" s="15"/>
      <c r="AT43" s="15"/>
      <c r="AU43" s="15">
        <v>4.336087295401403</v>
      </c>
      <c r="AV43" s="15"/>
      <c r="AW43" s="15"/>
      <c r="AX43" s="15"/>
      <c r="AY43" s="15"/>
      <c r="AZ43" s="15"/>
      <c r="BA43" s="15"/>
      <c r="BB43" s="15"/>
      <c r="BC43" s="15"/>
      <c r="BD43" s="15"/>
    </row>
    <row r="44" spans="1:56" ht="15.75" customHeight="1">
      <c r="A44" s="19">
        <v>1586</v>
      </c>
      <c r="B44" s="27"/>
      <c r="C44" s="27"/>
      <c r="D44" s="27"/>
      <c r="E44" s="27">
        <v>33</v>
      </c>
      <c r="F44" s="27">
        <v>11.94</v>
      </c>
      <c r="G44" s="27"/>
      <c r="H44" s="27"/>
      <c r="I44" s="27">
        <v>9.12</v>
      </c>
      <c r="J44" s="27"/>
      <c r="K44" s="27"/>
      <c r="L44" s="27"/>
      <c r="M44" s="24"/>
      <c r="N44" s="24">
        <v>12.12</v>
      </c>
      <c r="O44" s="24"/>
      <c r="P44" s="24"/>
      <c r="Q44" s="24"/>
      <c r="R44" s="24"/>
      <c r="S44" s="24"/>
      <c r="T44" s="24"/>
      <c r="U44" s="20"/>
      <c r="V44" s="12">
        <v>0</v>
      </c>
      <c r="W44" s="12">
        <v>0</v>
      </c>
      <c r="X44" s="12">
        <v>11.286000000000001</v>
      </c>
      <c r="Y44" s="12">
        <v>4.08348</v>
      </c>
      <c r="Z44" s="12">
        <v>0</v>
      </c>
      <c r="AA44" s="12">
        <v>0</v>
      </c>
      <c r="AB44" s="12">
        <v>3.11904</v>
      </c>
      <c r="AC44" s="12">
        <v>0</v>
      </c>
      <c r="AD44" s="12">
        <v>0</v>
      </c>
      <c r="AE44" s="12">
        <v>0</v>
      </c>
      <c r="AF44" s="12">
        <v>0</v>
      </c>
      <c r="AG44" s="12">
        <v>4.14504</v>
      </c>
      <c r="AH44" s="12">
        <v>0</v>
      </c>
      <c r="AI44" s="12">
        <v>0</v>
      </c>
      <c r="AJ44" s="12">
        <v>0</v>
      </c>
      <c r="AK44" s="12">
        <v>0</v>
      </c>
      <c r="AL44" s="12">
        <v>0</v>
      </c>
      <c r="AN44" s="15"/>
      <c r="AO44" s="15"/>
      <c r="AP44" s="15"/>
      <c r="AQ44" s="15">
        <v>0.8796570537802028</v>
      </c>
      <c r="AR44" s="15">
        <v>3.182759158222915</v>
      </c>
      <c r="AS44" s="15"/>
      <c r="AT44" s="15"/>
      <c r="AU44" s="15">
        <v>2.4310522213561967</v>
      </c>
      <c r="AV44" s="15"/>
      <c r="AW44" s="15"/>
      <c r="AX44" s="15"/>
      <c r="AY44" s="15"/>
      <c r="AZ44" s="15">
        <v>0.0174528</v>
      </c>
      <c r="BA44" s="15">
        <v>0</v>
      </c>
      <c r="BB44" s="15"/>
      <c r="BC44" s="15"/>
      <c r="BD44" s="15"/>
    </row>
    <row r="45" spans="1:56" ht="15.75" customHeight="1">
      <c r="A45" s="19">
        <v>1587</v>
      </c>
      <c r="B45" s="27"/>
      <c r="C45" s="27">
        <v>67.4</v>
      </c>
      <c r="D45" s="27">
        <v>1.78</v>
      </c>
      <c r="E45" s="27">
        <v>44.2</v>
      </c>
      <c r="F45" s="27"/>
      <c r="G45" s="27"/>
      <c r="H45" s="27">
        <v>3</v>
      </c>
      <c r="I45" s="27"/>
      <c r="J45" s="27"/>
      <c r="K45" s="27"/>
      <c r="L45" s="27">
        <v>69.2</v>
      </c>
      <c r="M45" s="24"/>
      <c r="N45" s="24"/>
      <c r="O45" s="24"/>
      <c r="P45" s="24"/>
      <c r="Q45" s="24"/>
      <c r="R45" s="24"/>
      <c r="S45" s="24"/>
      <c r="T45" s="24"/>
      <c r="U45" s="20"/>
      <c r="V45" s="12">
        <v>23.050800000000002</v>
      </c>
      <c r="W45" s="12">
        <v>0.6087600000000001</v>
      </c>
      <c r="X45" s="12">
        <v>15.116400000000002</v>
      </c>
      <c r="Y45" s="12">
        <v>0</v>
      </c>
      <c r="Z45" s="12">
        <v>0</v>
      </c>
      <c r="AA45" s="12">
        <v>1.026</v>
      </c>
      <c r="AB45" s="12">
        <v>0</v>
      </c>
      <c r="AC45" s="12">
        <v>0</v>
      </c>
      <c r="AD45" s="12">
        <v>0</v>
      </c>
      <c r="AE45" s="12">
        <v>23.666400000000003</v>
      </c>
      <c r="AF45" s="12">
        <v>0</v>
      </c>
      <c r="AG45" s="12">
        <v>0</v>
      </c>
      <c r="AH45" s="12">
        <v>0</v>
      </c>
      <c r="AI45" s="12">
        <v>0</v>
      </c>
      <c r="AJ45" s="12">
        <v>0</v>
      </c>
      <c r="AK45" s="12">
        <v>0</v>
      </c>
      <c r="AL45" s="12">
        <v>0</v>
      </c>
      <c r="AN45" s="15"/>
      <c r="AO45" s="15">
        <v>0.8983164458300859</v>
      </c>
      <c r="AP45" s="15">
        <v>0.47448168355417003</v>
      </c>
      <c r="AQ45" s="15">
        <v>1.1782073265783322</v>
      </c>
      <c r="AR45" s="15"/>
      <c r="AS45" s="15"/>
      <c r="AT45" s="15">
        <v>0.7996882307092752</v>
      </c>
      <c r="AU45" s="15"/>
      <c r="AV45" s="15"/>
      <c r="AW45" s="15"/>
      <c r="AX45" s="15">
        <v>1.8446141855027283</v>
      </c>
      <c r="AY45" s="15"/>
      <c r="AZ45" s="15"/>
      <c r="BA45" s="15"/>
      <c r="BB45" s="15"/>
      <c r="BC45" s="15"/>
      <c r="BD45" s="15"/>
    </row>
    <row r="46" spans="1:56" ht="15.75" customHeight="1">
      <c r="A46" s="19">
        <v>1588</v>
      </c>
      <c r="B46" s="27"/>
      <c r="C46" s="27"/>
      <c r="D46" s="27"/>
      <c r="E46" s="27"/>
      <c r="F46" s="27"/>
      <c r="G46" s="27"/>
      <c r="H46" s="27"/>
      <c r="I46" s="27"/>
      <c r="J46" s="27"/>
      <c r="K46" s="27"/>
      <c r="L46" s="27"/>
      <c r="M46" s="24"/>
      <c r="N46" s="24"/>
      <c r="O46" s="24"/>
      <c r="P46" s="24"/>
      <c r="Q46" s="24"/>
      <c r="R46" s="24"/>
      <c r="S46" s="24"/>
      <c r="T46" s="24"/>
      <c r="U46" s="20"/>
      <c r="V46" s="12">
        <v>0</v>
      </c>
      <c r="W46" s="12">
        <v>0</v>
      </c>
      <c r="X46" s="12">
        <v>0</v>
      </c>
      <c r="Y46" s="12">
        <v>0</v>
      </c>
      <c r="Z46" s="12">
        <v>0</v>
      </c>
      <c r="AA46" s="12">
        <v>0</v>
      </c>
      <c r="AB46" s="12">
        <v>0</v>
      </c>
      <c r="AC46" s="12">
        <v>0</v>
      </c>
      <c r="AD46" s="12">
        <v>0</v>
      </c>
      <c r="AE46" s="12">
        <v>0</v>
      </c>
      <c r="AF46" s="12">
        <v>0</v>
      </c>
      <c r="AG46" s="12">
        <v>0</v>
      </c>
      <c r="AH46" s="12">
        <v>0</v>
      </c>
      <c r="AI46" s="12">
        <v>0</v>
      </c>
      <c r="AJ46" s="12">
        <v>0</v>
      </c>
      <c r="AK46" s="12">
        <v>0</v>
      </c>
      <c r="AL46" s="12">
        <v>0</v>
      </c>
      <c r="AN46" s="15"/>
      <c r="AO46" s="15"/>
      <c r="AP46" s="15"/>
      <c r="AQ46" s="15"/>
      <c r="AR46" s="15"/>
      <c r="AS46" s="15"/>
      <c r="AT46" s="15"/>
      <c r="AU46" s="15"/>
      <c r="AV46" s="15"/>
      <c r="AW46" s="15"/>
      <c r="AX46" s="15"/>
      <c r="AY46" s="15"/>
      <c r="AZ46" s="15"/>
      <c r="BA46" s="15"/>
      <c r="BB46" s="15"/>
      <c r="BC46" s="15"/>
      <c r="BD46" s="15"/>
    </row>
    <row r="47" spans="1:56" ht="15.75" customHeight="1">
      <c r="A47" s="19">
        <v>1589</v>
      </c>
      <c r="B47" s="27"/>
      <c r="C47" s="27"/>
      <c r="D47" s="27"/>
      <c r="E47" s="27">
        <v>42.9</v>
      </c>
      <c r="F47" s="27"/>
      <c r="G47" s="27"/>
      <c r="H47" s="27">
        <v>3.9</v>
      </c>
      <c r="I47" s="27"/>
      <c r="J47" s="27"/>
      <c r="K47" s="27"/>
      <c r="L47" s="27">
        <v>44</v>
      </c>
      <c r="M47" s="24"/>
      <c r="N47" s="24"/>
      <c r="O47" s="24"/>
      <c r="P47" s="24"/>
      <c r="Q47" s="24"/>
      <c r="R47" s="24"/>
      <c r="S47" s="24"/>
      <c r="T47" s="24"/>
      <c r="U47" s="20"/>
      <c r="V47" s="12">
        <v>0</v>
      </c>
      <c r="W47" s="12">
        <v>0</v>
      </c>
      <c r="X47" s="12">
        <v>14.586</v>
      </c>
      <c r="Y47" s="12">
        <v>0</v>
      </c>
      <c r="Z47" s="12">
        <v>0</v>
      </c>
      <c r="AA47" s="12">
        <v>1.326</v>
      </c>
      <c r="AB47" s="12">
        <v>0</v>
      </c>
      <c r="AC47" s="12">
        <v>0</v>
      </c>
      <c r="AD47" s="12">
        <v>0</v>
      </c>
      <c r="AE47" s="12">
        <v>14.96</v>
      </c>
      <c r="AF47" s="12">
        <v>0</v>
      </c>
      <c r="AG47" s="12">
        <v>0</v>
      </c>
      <c r="AH47" s="12">
        <v>0</v>
      </c>
      <c r="AI47" s="12">
        <v>0</v>
      </c>
      <c r="AJ47" s="12">
        <v>0</v>
      </c>
      <c r="AK47" s="12">
        <v>0</v>
      </c>
      <c r="AL47" s="12">
        <v>0</v>
      </c>
      <c r="AN47" s="15"/>
      <c r="AO47" s="15"/>
      <c r="AP47" s="15"/>
      <c r="AQ47" s="15">
        <v>1.136866718628215</v>
      </c>
      <c r="AR47" s="15"/>
      <c r="AS47" s="15"/>
      <c r="AT47" s="15">
        <v>1.033515198752923</v>
      </c>
      <c r="AU47" s="15"/>
      <c r="AV47" s="15"/>
      <c r="AW47" s="15"/>
      <c r="AX47" s="15">
        <v>1.16601714731099</v>
      </c>
      <c r="AY47" s="15"/>
      <c r="AZ47" s="15"/>
      <c r="BA47" s="15"/>
      <c r="BB47" s="15"/>
      <c r="BC47" s="15"/>
      <c r="BD47" s="15"/>
    </row>
    <row r="48" spans="1:56" ht="15.75" customHeight="1">
      <c r="A48" s="19">
        <v>1590</v>
      </c>
      <c r="B48" s="27"/>
      <c r="C48" s="27">
        <v>132.5</v>
      </c>
      <c r="D48" s="27"/>
      <c r="E48" s="27"/>
      <c r="F48" s="27"/>
      <c r="G48" s="27"/>
      <c r="H48" s="27">
        <v>3.9</v>
      </c>
      <c r="I48" s="27"/>
      <c r="J48" s="27"/>
      <c r="K48" s="27"/>
      <c r="L48" s="27">
        <v>50</v>
      </c>
      <c r="M48" s="24"/>
      <c r="N48" s="24"/>
      <c r="O48" s="24"/>
      <c r="P48" s="24"/>
      <c r="Q48" s="24"/>
      <c r="R48" s="24"/>
      <c r="S48" s="24"/>
      <c r="T48" s="24"/>
      <c r="U48" s="20"/>
      <c r="V48" s="12">
        <v>45.05</v>
      </c>
      <c r="W48" s="12">
        <v>0</v>
      </c>
      <c r="X48" s="12">
        <v>0</v>
      </c>
      <c r="Y48" s="12">
        <v>0</v>
      </c>
      <c r="Z48" s="12">
        <v>0</v>
      </c>
      <c r="AA48" s="12">
        <v>1.326</v>
      </c>
      <c r="AB48" s="12">
        <v>0</v>
      </c>
      <c r="AC48" s="12">
        <v>0</v>
      </c>
      <c r="AD48" s="12">
        <v>0</v>
      </c>
      <c r="AE48" s="12">
        <v>17</v>
      </c>
      <c r="AF48" s="12">
        <v>0</v>
      </c>
      <c r="AG48" s="12">
        <v>0</v>
      </c>
      <c r="AH48" s="12">
        <v>0</v>
      </c>
      <c r="AI48" s="12">
        <v>0</v>
      </c>
      <c r="AJ48" s="12">
        <v>0</v>
      </c>
      <c r="AK48" s="12">
        <v>0</v>
      </c>
      <c r="AL48" s="12">
        <v>0</v>
      </c>
      <c r="AN48" s="15"/>
      <c r="AO48" s="15">
        <v>1.7556508183943884</v>
      </c>
      <c r="AP48" s="15"/>
      <c r="AQ48" s="15"/>
      <c r="AR48" s="15"/>
      <c r="AS48" s="15"/>
      <c r="AT48" s="15">
        <v>1.033515198752923</v>
      </c>
      <c r="AU48" s="15"/>
      <c r="AV48" s="15"/>
      <c r="AW48" s="15"/>
      <c r="AX48" s="15">
        <v>1.3250194855806703</v>
      </c>
      <c r="AY48" s="15"/>
      <c r="AZ48" s="15"/>
      <c r="BA48" s="15"/>
      <c r="BB48" s="15"/>
      <c r="BC48" s="15"/>
      <c r="BD48" s="15"/>
    </row>
    <row r="49" spans="1:56" ht="15.75" customHeight="1">
      <c r="A49" s="42">
        <v>1591</v>
      </c>
      <c r="B49" s="27"/>
      <c r="C49" s="27">
        <v>44.3</v>
      </c>
      <c r="D49" s="27">
        <v>1.33</v>
      </c>
      <c r="E49" s="27">
        <v>48.7</v>
      </c>
      <c r="F49" s="27"/>
      <c r="G49" s="27"/>
      <c r="H49" s="27">
        <v>4.2</v>
      </c>
      <c r="I49" s="27"/>
      <c r="J49" s="27"/>
      <c r="K49" s="27"/>
      <c r="L49" s="27">
        <v>49.7</v>
      </c>
      <c r="M49" s="24"/>
      <c r="N49" s="24"/>
      <c r="O49" s="24"/>
      <c r="P49" s="24"/>
      <c r="Q49" s="24"/>
      <c r="R49" s="24"/>
      <c r="S49" s="24"/>
      <c r="T49" s="24"/>
      <c r="U49" s="20"/>
      <c r="V49" s="12">
        <v>15.062</v>
      </c>
      <c r="W49" s="12">
        <v>0.45220000000000005</v>
      </c>
      <c r="X49" s="12">
        <v>16.558000000000003</v>
      </c>
      <c r="Y49" s="12">
        <v>0</v>
      </c>
      <c r="Z49" s="12">
        <v>0</v>
      </c>
      <c r="AA49" s="12">
        <v>1.4280000000000002</v>
      </c>
      <c r="AB49" s="12">
        <v>0</v>
      </c>
      <c r="AC49" s="12">
        <v>0</v>
      </c>
      <c r="AD49" s="12">
        <v>0</v>
      </c>
      <c r="AE49" s="12">
        <v>16.898000000000003</v>
      </c>
      <c r="AF49" s="12">
        <v>0</v>
      </c>
      <c r="AG49" s="12">
        <v>0</v>
      </c>
      <c r="AH49" s="12">
        <v>0</v>
      </c>
      <c r="AI49" s="12">
        <v>0</v>
      </c>
      <c r="AJ49" s="12">
        <v>0</v>
      </c>
      <c r="AK49" s="12">
        <v>0</v>
      </c>
      <c r="AL49" s="12">
        <v>0</v>
      </c>
      <c r="AN49" s="15"/>
      <c r="AO49" s="15">
        <v>0.5869836321122369</v>
      </c>
      <c r="AP49" s="15">
        <v>0.35245518316445834</v>
      </c>
      <c r="AQ49" s="15">
        <v>1.2905689789555732</v>
      </c>
      <c r="AR49" s="15"/>
      <c r="AS49" s="15"/>
      <c r="AT49" s="15">
        <v>1.1130163678877631</v>
      </c>
      <c r="AU49" s="15"/>
      <c r="AV49" s="15"/>
      <c r="AW49" s="15"/>
      <c r="AX49" s="15">
        <v>1.3170693686671866</v>
      </c>
      <c r="AY49" s="15"/>
      <c r="AZ49" s="15"/>
      <c r="BA49" s="15"/>
      <c r="BB49" s="15"/>
      <c r="BC49" s="15"/>
      <c r="BD49" s="15"/>
    </row>
    <row r="50" spans="1:56" ht="15.75" customHeight="1">
      <c r="A50" s="42">
        <v>1592</v>
      </c>
      <c r="B50" s="27"/>
      <c r="C50" s="27"/>
      <c r="D50" s="27"/>
      <c r="E50" s="27"/>
      <c r="F50" s="27"/>
      <c r="G50" s="27"/>
      <c r="H50" s="27"/>
      <c r="I50" s="27"/>
      <c r="J50" s="27"/>
      <c r="K50" s="27"/>
      <c r="L50" s="27"/>
      <c r="M50" s="24"/>
      <c r="N50" s="24"/>
      <c r="O50" s="24"/>
      <c r="P50" s="24"/>
      <c r="Q50" s="24"/>
      <c r="R50" s="24"/>
      <c r="S50" s="24"/>
      <c r="T50" s="24"/>
      <c r="U50" s="20"/>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N50" s="15"/>
      <c r="AO50" s="15"/>
      <c r="AP50" s="15"/>
      <c r="AQ50" s="15"/>
      <c r="AR50" s="15"/>
      <c r="AS50" s="15"/>
      <c r="AT50" s="15"/>
      <c r="AU50" s="15"/>
      <c r="AV50" s="15"/>
      <c r="AW50" s="15"/>
      <c r="AX50" s="15"/>
      <c r="AY50" s="15"/>
      <c r="AZ50" s="15"/>
      <c r="BA50" s="15"/>
      <c r="BB50" s="15"/>
      <c r="BC50" s="15"/>
      <c r="BD50" s="15"/>
    </row>
    <row r="51" spans="1:56" ht="15.75" customHeight="1">
      <c r="A51" s="42">
        <v>1593</v>
      </c>
      <c r="B51" s="27"/>
      <c r="C51" s="27">
        <v>43.2</v>
      </c>
      <c r="D51" s="27"/>
      <c r="E51" s="27">
        <v>46.4</v>
      </c>
      <c r="F51" s="27"/>
      <c r="G51" s="27"/>
      <c r="H51" s="27">
        <v>6</v>
      </c>
      <c r="I51" s="27"/>
      <c r="J51" s="27"/>
      <c r="K51" s="27"/>
      <c r="L51" s="27">
        <v>37</v>
      </c>
      <c r="M51" s="24"/>
      <c r="N51" s="24"/>
      <c r="O51" s="24"/>
      <c r="P51" s="24"/>
      <c r="Q51" s="24"/>
      <c r="R51" s="24"/>
      <c r="S51" s="24"/>
      <c r="T51" s="24"/>
      <c r="U51" s="20"/>
      <c r="V51" s="12">
        <v>14.688000000000002</v>
      </c>
      <c r="W51" s="12">
        <v>0</v>
      </c>
      <c r="X51" s="12">
        <v>15.776</v>
      </c>
      <c r="Y51" s="12">
        <v>0</v>
      </c>
      <c r="Z51" s="12">
        <v>0</v>
      </c>
      <c r="AA51" s="12">
        <v>2.04</v>
      </c>
      <c r="AB51" s="12">
        <v>0</v>
      </c>
      <c r="AC51" s="12">
        <v>0</v>
      </c>
      <c r="AD51" s="12">
        <v>0</v>
      </c>
      <c r="AE51" s="12">
        <v>12.58</v>
      </c>
      <c r="AF51" s="12">
        <v>0</v>
      </c>
      <c r="AG51" s="12">
        <v>0</v>
      </c>
      <c r="AH51" s="12">
        <v>0</v>
      </c>
      <c r="AI51" s="12">
        <v>0</v>
      </c>
      <c r="AJ51" s="12">
        <v>0</v>
      </c>
      <c r="AK51" s="12">
        <v>0</v>
      </c>
      <c r="AL51" s="12">
        <v>0</v>
      </c>
      <c r="AN51" s="15"/>
      <c r="AO51" s="15">
        <v>0.5724084177708496</v>
      </c>
      <c r="AP51" s="15"/>
      <c r="AQ51" s="15">
        <v>1.229618082618862</v>
      </c>
      <c r="AR51" s="15"/>
      <c r="AS51" s="15"/>
      <c r="AT51" s="15">
        <v>1.5900233826968044</v>
      </c>
      <c r="AU51" s="15"/>
      <c r="AV51" s="15"/>
      <c r="AW51" s="15"/>
      <c r="AX51" s="15">
        <v>0.9805144193296961</v>
      </c>
      <c r="AY51" s="15"/>
      <c r="AZ51" s="15"/>
      <c r="BA51" s="15"/>
      <c r="BB51" s="15"/>
      <c r="BC51" s="15"/>
      <c r="BD51" s="15"/>
    </row>
    <row r="52" spans="1:56" ht="15.75" customHeight="1">
      <c r="A52" s="42">
        <v>1594</v>
      </c>
      <c r="B52" s="27"/>
      <c r="C52" s="27"/>
      <c r="D52" s="27">
        <v>1.6</v>
      </c>
      <c r="E52" s="27"/>
      <c r="F52" s="27"/>
      <c r="G52" s="27"/>
      <c r="H52" s="27"/>
      <c r="I52" s="27"/>
      <c r="J52" s="27"/>
      <c r="K52" s="27"/>
      <c r="L52" s="27"/>
      <c r="M52" s="24"/>
      <c r="N52" s="24"/>
      <c r="O52" s="24"/>
      <c r="P52" s="24"/>
      <c r="Q52" s="24"/>
      <c r="R52" s="24"/>
      <c r="S52" s="24"/>
      <c r="T52" s="24"/>
      <c r="U52" s="20"/>
      <c r="V52" s="12">
        <v>0</v>
      </c>
      <c r="W52" s="12">
        <v>0.544</v>
      </c>
      <c r="X52" s="12">
        <v>0</v>
      </c>
      <c r="Y52" s="12">
        <v>0</v>
      </c>
      <c r="Z52" s="12">
        <v>0</v>
      </c>
      <c r="AA52" s="12">
        <v>0</v>
      </c>
      <c r="AB52" s="12">
        <v>0</v>
      </c>
      <c r="AC52" s="12">
        <v>0</v>
      </c>
      <c r="AD52" s="12">
        <v>0</v>
      </c>
      <c r="AE52" s="12">
        <v>0</v>
      </c>
      <c r="AF52" s="12">
        <v>0</v>
      </c>
      <c r="AG52" s="12">
        <v>0</v>
      </c>
      <c r="AH52" s="12">
        <v>0</v>
      </c>
      <c r="AI52" s="12">
        <v>0</v>
      </c>
      <c r="AJ52" s="12">
        <v>0</v>
      </c>
      <c r="AK52" s="12">
        <v>0</v>
      </c>
      <c r="AL52" s="12">
        <v>0</v>
      </c>
      <c r="AN52" s="15"/>
      <c r="AO52" s="15"/>
      <c r="AP52" s="15">
        <v>0.42400623538581456</v>
      </c>
      <c r="AQ52" s="15"/>
      <c r="AR52" s="15"/>
      <c r="AS52" s="15"/>
      <c r="AT52" s="15"/>
      <c r="AU52" s="15"/>
      <c r="AV52" s="15"/>
      <c r="AW52" s="15"/>
      <c r="AX52" s="15"/>
      <c r="AY52" s="15"/>
      <c r="AZ52" s="15"/>
      <c r="BA52" s="15"/>
      <c r="BB52" s="15"/>
      <c r="BC52" s="15"/>
      <c r="BD52" s="15"/>
    </row>
    <row r="53" spans="1:56" ht="15.75" customHeight="1">
      <c r="A53" s="42">
        <v>1595</v>
      </c>
      <c r="B53" s="27"/>
      <c r="C53" s="27">
        <v>42.1</v>
      </c>
      <c r="D53" s="27">
        <v>1.33</v>
      </c>
      <c r="E53" s="27">
        <v>62.1</v>
      </c>
      <c r="F53" s="27">
        <v>27.8</v>
      </c>
      <c r="G53" s="27">
        <v>14.9</v>
      </c>
      <c r="H53" s="27">
        <v>6.1</v>
      </c>
      <c r="I53" s="27">
        <v>16</v>
      </c>
      <c r="J53" s="27"/>
      <c r="K53" s="27"/>
      <c r="L53" s="27">
        <v>76</v>
      </c>
      <c r="M53" s="24"/>
      <c r="N53" s="24"/>
      <c r="O53" s="24"/>
      <c r="P53" s="24"/>
      <c r="Q53" s="24"/>
      <c r="R53" s="24"/>
      <c r="S53" s="24"/>
      <c r="T53" s="24"/>
      <c r="U53" s="20"/>
      <c r="V53" s="12">
        <v>14.314000000000002</v>
      </c>
      <c r="W53" s="12">
        <v>0.45220000000000005</v>
      </c>
      <c r="X53" s="12">
        <v>21.114</v>
      </c>
      <c r="Y53" s="12">
        <v>9.452000000000002</v>
      </c>
      <c r="Z53" s="12">
        <v>5.066000000000001</v>
      </c>
      <c r="AA53" s="12">
        <v>2.074</v>
      </c>
      <c r="AB53" s="12">
        <v>5.44</v>
      </c>
      <c r="AC53" s="12">
        <v>0</v>
      </c>
      <c r="AD53" s="12">
        <v>0</v>
      </c>
      <c r="AE53" s="12">
        <v>25.84</v>
      </c>
      <c r="AF53" s="12">
        <v>0</v>
      </c>
      <c r="AG53" s="12">
        <v>0</v>
      </c>
      <c r="AH53" s="12">
        <v>0</v>
      </c>
      <c r="AI53" s="12">
        <v>0</v>
      </c>
      <c r="AJ53" s="12">
        <v>0</v>
      </c>
      <c r="AK53" s="12">
        <v>0</v>
      </c>
      <c r="AL53" s="12">
        <v>0</v>
      </c>
      <c r="AN53" s="15"/>
      <c r="AO53" s="15">
        <v>0.5578332034294623</v>
      </c>
      <c r="AP53" s="15">
        <v>0.35245518316445834</v>
      </c>
      <c r="AQ53" s="15">
        <v>1.6456742010911927</v>
      </c>
      <c r="AR53" s="15">
        <v>7.367108339828529</v>
      </c>
      <c r="AS53" s="15">
        <v>3.9485580670303984</v>
      </c>
      <c r="AT53" s="15">
        <v>1.6165237724084178</v>
      </c>
      <c r="AU53" s="15">
        <v>4.2400623538581454</v>
      </c>
      <c r="AV53" s="15"/>
      <c r="AW53" s="15"/>
      <c r="AX53" s="15">
        <v>2.014029618082619</v>
      </c>
      <c r="AY53" s="15"/>
      <c r="AZ53" s="15"/>
      <c r="BA53" s="15"/>
      <c r="BB53" s="15"/>
      <c r="BC53" s="15"/>
      <c r="BD53" s="15"/>
    </row>
    <row r="54" spans="1:56" ht="15.75" customHeight="1">
      <c r="A54" s="42">
        <v>1596</v>
      </c>
      <c r="B54" s="27"/>
      <c r="C54" s="27">
        <v>109.3</v>
      </c>
      <c r="D54" s="27"/>
      <c r="E54" s="27">
        <v>18.1</v>
      </c>
      <c r="F54" s="27">
        <v>16.9</v>
      </c>
      <c r="G54" s="27">
        <v>11</v>
      </c>
      <c r="H54" s="27">
        <v>6</v>
      </c>
      <c r="I54" s="27"/>
      <c r="J54" s="27"/>
      <c r="K54" s="27"/>
      <c r="L54" s="27">
        <v>81</v>
      </c>
      <c r="M54" s="24"/>
      <c r="N54" s="24"/>
      <c r="O54" s="24"/>
      <c r="P54" s="24"/>
      <c r="Q54" s="24"/>
      <c r="R54" s="24"/>
      <c r="S54" s="24"/>
      <c r="T54" s="24"/>
      <c r="U54" s="20"/>
      <c r="V54" s="12">
        <v>24.5925</v>
      </c>
      <c r="W54" s="12">
        <v>0</v>
      </c>
      <c r="X54" s="12">
        <v>4.0725</v>
      </c>
      <c r="Y54" s="12">
        <v>3.8025</v>
      </c>
      <c r="Z54" s="12">
        <v>2.475</v>
      </c>
      <c r="AA54" s="12">
        <v>1.35</v>
      </c>
      <c r="AB54" s="12">
        <v>0</v>
      </c>
      <c r="AC54" s="12">
        <v>0</v>
      </c>
      <c r="AD54" s="12">
        <v>0</v>
      </c>
      <c r="AE54" s="12">
        <v>18.225</v>
      </c>
      <c r="AF54" s="12">
        <v>0</v>
      </c>
      <c r="AG54" s="12">
        <v>0</v>
      </c>
      <c r="AH54" s="12">
        <v>0</v>
      </c>
      <c r="AI54" s="12">
        <v>0</v>
      </c>
      <c r="AJ54" s="12">
        <v>0</v>
      </c>
      <c r="AK54" s="12">
        <v>0</v>
      </c>
      <c r="AL54" s="12">
        <v>0</v>
      </c>
      <c r="AN54" s="15"/>
      <c r="AO54" s="15">
        <v>0.958398285268901</v>
      </c>
      <c r="AP54" s="15"/>
      <c r="AQ54" s="15">
        <v>0.3174201091192518</v>
      </c>
      <c r="AR54" s="15">
        <v>2.9637568199532347</v>
      </c>
      <c r="AS54" s="15">
        <v>1.9290724863600937</v>
      </c>
      <c r="AT54" s="15">
        <v>1.0522213561964149</v>
      </c>
      <c r="AU54" s="15"/>
      <c r="AV54" s="15"/>
      <c r="AW54" s="15"/>
      <c r="AX54" s="15">
        <v>1.4204988308651598</v>
      </c>
      <c r="AY54" s="15"/>
      <c r="AZ54" s="15"/>
      <c r="BA54" s="15"/>
      <c r="BB54" s="15"/>
      <c r="BC54" s="15"/>
      <c r="BD54" s="15"/>
    </row>
    <row r="55" spans="1:56" ht="15.75" customHeight="1">
      <c r="A55" s="42">
        <v>1597</v>
      </c>
      <c r="B55" s="27"/>
      <c r="C55" s="27">
        <v>94.6</v>
      </c>
      <c r="D55" s="27"/>
      <c r="E55" s="27">
        <v>57.6</v>
      </c>
      <c r="F55" s="27">
        <v>17.5</v>
      </c>
      <c r="G55" s="27">
        <v>17.1</v>
      </c>
      <c r="H55" s="27">
        <v>11.7</v>
      </c>
      <c r="I55" s="27">
        <v>21.5</v>
      </c>
      <c r="J55" s="27"/>
      <c r="K55" s="27"/>
      <c r="L55" s="27">
        <v>60.3</v>
      </c>
      <c r="M55" s="24"/>
      <c r="N55" s="24"/>
      <c r="O55" s="24"/>
      <c r="P55" s="24"/>
      <c r="Q55" s="24"/>
      <c r="R55" s="24"/>
      <c r="S55" s="24"/>
      <c r="T55" s="24"/>
      <c r="U55" s="20"/>
      <c r="V55" s="12">
        <v>21.285</v>
      </c>
      <c r="W55" s="12">
        <v>0</v>
      </c>
      <c r="X55" s="12">
        <v>12.96</v>
      </c>
      <c r="Y55" s="12">
        <v>3.9375</v>
      </c>
      <c r="Z55" s="12">
        <v>3.8475</v>
      </c>
      <c r="AA55" s="12">
        <v>2.6325</v>
      </c>
      <c r="AB55" s="12">
        <v>4.8375</v>
      </c>
      <c r="AC55" s="12">
        <v>0</v>
      </c>
      <c r="AD55" s="12">
        <v>0</v>
      </c>
      <c r="AE55" s="12">
        <v>13.5675</v>
      </c>
      <c r="AF55" s="12">
        <v>0</v>
      </c>
      <c r="AG55" s="12">
        <v>0</v>
      </c>
      <c r="AH55" s="12">
        <v>0</v>
      </c>
      <c r="AI55" s="12">
        <v>0</v>
      </c>
      <c r="AJ55" s="12">
        <v>0</v>
      </c>
      <c r="AK55" s="12">
        <v>0</v>
      </c>
      <c r="AL55" s="12">
        <v>0</v>
      </c>
      <c r="AN55" s="15"/>
      <c r="AO55" s="15">
        <v>0.8295011691348402</v>
      </c>
      <c r="AP55" s="15"/>
      <c r="AQ55" s="15">
        <v>1.010132501948558</v>
      </c>
      <c r="AR55" s="15">
        <v>3.0689789555728764</v>
      </c>
      <c r="AS55" s="15">
        <v>2.9988308651597824</v>
      </c>
      <c r="AT55" s="15">
        <v>2.0518316445830087</v>
      </c>
      <c r="AU55" s="15">
        <v>3.7704598597038195</v>
      </c>
      <c r="AV55" s="15"/>
      <c r="AW55" s="15"/>
      <c r="AX55" s="15">
        <v>1.0574824629773967</v>
      </c>
      <c r="AY55" s="15"/>
      <c r="AZ55" s="15"/>
      <c r="BA55" s="15"/>
      <c r="BB55" s="15"/>
      <c r="BC55" s="15"/>
      <c r="BD55" s="15"/>
    </row>
    <row r="56" spans="1:56" ht="15.75" customHeight="1">
      <c r="A56" s="42">
        <v>1598</v>
      </c>
      <c r="B56" s="27"/>
      <c r="C56" s="27">
        <v>64.5</v>
      </c>
      <c r="D56" s="27">
        <v>1.6</v>
      </c>
      <c r="E56" s="27">
        <v>63</v>
      </c>
      <c r="F56" s="27">
        <v>26.8</v>
      </c>
      <c r="G56" s="27">
        <v>26.9</v>
      </c>
      <c r="H56" s="27">
        <v>15</v>
      </c>
      <c r="I56" s="27">
        <v>22.7</v>
      </c>
      <c r="J56" s="27"/>
      <c r="K56" s="27"/>
      <c r="L56" s="27">
        <v>80</v>
      </c>
      <c r="M56" s="24"/>
      <c r="N56" s="24"/>
      <c r="O56" s="24"/>
      <c r="P56" s="24"/>
      <c r="Q56" s="24"/>
      <c r="R56" s="24"/>
      <c r="S56" s="24"/>
      <c r="T56" s="24"/>
      <c r="U56" s="20"/>
      <c r="V56" s="12">
        <v>14.835</v>
      </c>
      <c r="W56" s="12">
        <v>0.36800000000000005</v>
      </c>
      <c r="X56" s="12">
        <v>14.49</v>
      </c>
      <c r="Y56" s="12">
        <v>6.164000000000001</v>
      </c>
      <c r="Z56" s="12">
        <v>6.187</v>
      </c>
      <c r="AA56" s="12">
        <v>3.45</v>
      </c>
      <c r="AB56" s="12">
        <v>5.221</v>
      </c>
      <c r="AC56" s="12">
        <v>0</v>
      </c>
      <c r="AD56" s="12">
        <v>0</v>
      </c>
      <c r="AE56" s="12">
        <v>18.4</v>
      </c>
      <c r="AF56" s="12">
        <v>0</v>
      </c>
      <c r="AG56" s="12">
        <v>0</v>
      </c>
      <c r="AH56" s="12">
        <v>0</v>
      </c>
      <c r="AI56" s="12">
        <v>0</v>
      </c>
      <c r="AJ56" s="12">
        <v>0</v>
      </c>
      <c r="AK56" s="12">
        <v>0</v>
      </c>
      <c r="AL56" s="12">
        <v>0</v>
      </c>
      <c r="AN56" s="15"/>
      <c r="AO56" s="15">
        <v>0.578137178487919</v>
      </c>
      <c r="AP56" s="15">
        <v>0.28682774746687456</v>
      </c>
      <c r="AQ56" s="15">
        <v>1.1293842556508185</v>
      </c>
      <c r="AR56" s="15">
        <v>4.804364770070149</v>
      </c>
      <c r="AS56" s="15">
        <v>4.822291504286828</v>
      </c>
      <c r="AT56" s="15">
        <v>2.6890101325019486</v>
      </c>
      <c r="AU56" s="15">
        <v>4.069368667186282</v>
      </c>
      <c r="AV56" s="15"/>
      <c r="AW56" s="15"/>
      <c r="AX56" s="15">
        <v>1.4341387373343728</v>
      </c>
      <c r="AY56" s="15"/>
      <c r="AZ56" s="15"/>
      <c r="BA56" s="15"/>
      <c r="BB56" s="15"/>
      <c r="BC56" s="15"/>
      <c r="BD56" s="15"/>
    </row>
    <row r="57" spans="1:56" ht="15.75" customHeight="1">
      <c r="A57" s="42">
        <v>1599</v>
      </c>
      <c r="B57" s="27"/>
      <c r="C57" s="27">
        <v>64.5</v>
      </c>
      <c r="D57" s="27"/>
      <c r="E57" s="27">
        <v>63</v>
      </c>
      <c r="F57" s="27">
        <v>26.8</v>
      </c>
      <c r="G57" s="27">
        <v>26.9</v>
      </c>
      <c r="H57" s="27">
        <v>15</v>
      </c>
      <c r="I57" s="27">
        <v>22.7</v>
      </c>
      <c r="J57" s="27"/>
      <c r="K57" s="27"/>
      <c r="L57" s="27">
        <v>80</v>
      </c>
      <c r="M57" s="24"/>
      <c r="N57" s="24"/>
      <c r="O57" s="24"/>
      <c r="P57" s="24"/>
      <c r="Q57" s="24"/>
      <c r="R57" s="24"/>
      <c r="S57" s="24"/>
      <c r="T57" s="24"/>
      <c r="U57" s="20"/>
      <c r="V57" s="12">
        <v>14.835</v>
      </c>
      <c r="W57" s="12">
        <v>0</v>
      </c>
      <c r="X57" s="12">
        <v>14.49</v>
      </c>
      <c r="Y57" s="12">
        <v>6.164000000000001</v>
      </c>
      <c r="Z57" s="12">
        <v>6.187</v>
      </c>
      <c r="AA57" s="12">
        <v>3.45</v>
      </c>
      <c r="AB57" s="12">
        <v>5.221</v>
      </c>
      <c r="AC57" s="12">
        <v>0</v>
      </c>
      <c r="AD57" s="12">
        <v>0</v>
      </c>
      <c r="AE57" s="12">
        <v>18.4</v>
      </c>
      <c r="AF57" s="12">
        <v>0</v>
      </c>
      <c r="AG57" s="12">
        <v>0</v>
      </c>
      <c r="AH57" s="12">
        <v>0</v>
      </c>
      <c r="AI57" s="12">
        <v>0</v>
      </c>
      <c r="AJ57" s="12">
        <v>0</v>
      </c>
      <c r="AK57" s="12">
        <v>0</v>
      </c>
      <c r="AL57" s="12">
        <v>0</v>
      </c>
      <c r="AN57" s="15"/>
      <c r="AO57" s="15">
        <v>0.578137178487919</v>
      </c>
      <c r="AP57" s="15"/>
      <c r="AQ57" s="15">
        <v>1.1293842556508185</v>
      </c>
      <c r="AR57" s="15">
        <v>4.804364770070149</v>
      </c>
      <c r="AS57" s="15">
        <v>4.822291504286828</v>
      </c>
      <c r="AT57" s="15">
        <v>2.6890101325019486</v>
      </c>
      <c r="AU57" s="15">
        <v>4.069368667186282</v>
      </c>
      <c r="AV57" s="15"/>
      <c r="AW57" s="15"/>
      <c r="AX57" s="15">
        <v>1.4341387373343728</v>
      </c>
      <c r="AY57" s="15"/>
      <c r="AZ57" s="15"/>
      <c r="BA57" s="15"/>
      <c r="BB57" s="15"/>
      <c r="BC57" s="15"/>
      <c r="BD57" s="15"/>
    </row>
    <row r="58" spans="1:56" ht="15.75" customHeight="1">
      <c r="A58" s="42">
        <v>1600</v>
      </c>
      <c r="B58" s="27"/>
      <c r="C58" s="27">
        <v>50.2</v>
      </c>
      <c r="D58" s="27">
        <v>2.34</v>
      </c>
      <c r="E58" s="27">
        <f>(51.6+54)/2</f>
        <v>52.8</v>
      </c>
      <c r="F58" s="27">
        <v>24.4</v>
      </c>
      <c r="G58" s="27">
        <v>26.9</v>
      </c>
      <c r="H58" s="27"/>
      <c r="I58" s="27">
        <v>18.5</v>
      </c>
      <c r="J58" s="27"/>
      <c r="K58" s="27"/>
      <c r="L58" s="27">
        <v>67.3</v>
      </c>
      <c r="M58" s="24"/>
      <c r="N58" s="24">
        <v>19</v>
      </c>
      <c r="O58" s="24"/>
      <c r="P58" s="24">
        <v>15.29</v>
      </c>
      <c r="Q58" s="24"/>
      <c r="R58" s="24"/>
      <c r="S58" s="24"/>
      <c r="T58" s="24"/>
      <c r="U58" s="20"/>
      <c r="V58" s="12">
        <v>14.457600000000003</v>
      </c>
      <c r="W58" s="12">
        <v>0.6739200000000001</v>
      </c>
      <c r="X58" s="12">
        <v>15.2064</v>
      </c>
      <c r="Y58" s="12">
        <v>7.027200000000001</v>
      </c>
      <c r="Z58" s="12">
        <v>7.7472</v>
      </c>
      <c r="AA58" s="12">
        <v>0</v>
      </c>
      <c r="AB58" s="12">
        <v>5.328</v>
      </c>
      <c r="AC58" s="12">
        <v>0</v>
      </c>
      <c r="AD58" s="12">
        <v>0</v>
      </c>
      <c r="AE58" s="12">
        <v>19.3824</v>
      </c>
      <c r="AF58" s="12">
        <v>0</v>
      </c>
      <c r="AG58" s="12">
        <v>5.472</v>
      </c>
      <c r="AH58" s="12">
        <v>0</v>
      </c>
      <c r="AI58" s="12">
        <v>4.40352</v>
      </c>
      <c r="AJ58" s="12">
        <v>0</v>
      </c>
      <c r="AK58" s="12">
        <v>0</v>
      </c>
      <c r="AL58" s="12">
        <v>0</v>
      </c>
      <c r="AN58" s="15"/>
      <c r="AO58" s="15">
        <v>0.5634294621979736</v>
      </c>
      <c r="AP58" s="15">
        <v>0.5252689010132503</v>
      </c>
      <c r="AQ58" s="15">
        <v>1.1852221356196415</v>
      </c>
      <c r="AR58" s="15">
        <v>5.477162899454404</v>
      </c>
      <c r="AS58" s="15">
        <v>6.038347622759159</v>
      </c>
      <c r="AT58" s="15"/>
      <c r="AU58" s="15">
        <v>4.152766952455184</v>
      </c>
      <c r="AV58" s="15"/>
      <c r="AW58" s="15"/>
      <c r="AX58" s="15">
        <v>1.510709275136399</v>
      </c>
      <c r="AY58" s="15"/>
      <c r="AZ58" s="15">
        <v>0.02304</v>
      </c>
      <c r="BA58" s="15"/>
      <c r="BB58" s="15">
        <v>3.4322057677318787</v>
      </c>
      <c r="BC58" s="15"/>
      <c r="BD58" s="15"/>
    </row>
    <row r="59" spans="1:56" ht="15.75" customHeight="1">
      <c r="A59" s="19">
        <v>1601</v>
      </c>
      <c r="B59" s="27"/>
      <c r="C59" s="27">
        <v>54.8</v>
      </c>
      <c r="D59" s="27">
        <v>3</v>
      </c>
      <c r="E59" s="27">
        <v>53.6</v>
      </c>
      <c r="F59" s="27">
        <v>24</v>
      </c>
      <c r="G59" s="27">
        <v>20</v>
      </c>
      <c r="H59" s="27"/>
      <c r="I59" s="27">
        <v>14.6</v>
      </c>
      <c r="J59" s="27"/>
      <c r="K59" s="27"/>
      <c r="L59" s="27">
        <v>77.7</v>
      </c>
      <c r="M59" s="24"/>
      <c r="N59" s="24"/>
      <c r="O59" s="24"/>
      <c r="P59" s="24"/>
      <c r="Q59" s="24"/>
      <c r="R59" s="24"/>
      <c r="S59" s="24"/>
      <c r="T59" s="24"/>
      <c r="U59" s="20"/>
      <c r="V59" s="12">
        <v>15.891999999999998</v>
      </c>
      <c r="W59" s="12">
        <v>0.87</v>
      </c>
      <c r="X59" s="12">
        <v>15.543999999999999</v>
      </c>
      <c r="Y59" s="12">
        <v>6.96</v>
      </c>
      <c r="Z59" s="12">
        <v>5.8</v>
      </c>
      <c r="AA59" s="12">
        <v>0</v>
      </c>
      <c r="AB59" s="12">
        <v>4.234</v>
      </c>
      <c r="AC59" s="12">
        <v>0</v>
      </c>
      <c r="AD59" s="12">
        <v>0</v>
      </c>
      <c r="AE59" s="12">
        <v>22.532999999999998</v>
      </c>
      <c r="AF59" s="12">
        <v>0</v>
      </c>
      <c r="AG59" s="12">
        <v>0</v>
      </c>
      <c r="AH59" s="12">
        <v>0</v>
      </c>
      <c r="AI59" s="12">
        <v>0</v>
      </c>
      <c r="AJ59" s="12">
        <v>0</v>
      </c>
      <c r="AK59" s="12">
        <v>0</v>
      </c>
      <c r="AL59" s="12">
        <v>0</v>
      </c>
      <c r="AN59" s="15"/>
      <c r="AO59" s="15">
        <v>0.6193296960249415</v>
      </c>
      <c r="AP59" s="15">
        <v>0.6780982073265783</v>
      </c>
      <c r="AQ59" s="15">
        <v>1.2115354637568199</v>
      </c>
      <c r="AR59" s="15">
        <v>5.424785658612627</v>
      </c>
      <c r="AS59" s="15">
        <v>4.520654715510522</v>
      </c>
      <c r="AT59" s="15"/>
      <c r="AU59" s="15">
        <v>3.3000779423226816</v>
      </c>
      <c r="AV59" s="15"/>
      <c r="AW59" s="15"/>
      <c r="AX59" s="15">
        <v>1.7562743569758377</v>
      </c>
      <c r="AY59" s="15"/>
      <c r="AZ59" s="15"/>
      <c r="BA59" s="15"/>
      <c r="BB59" s="15"/>
      <c r="BC59" s="15"/>
      <c r="BD59" s="15"/>
    </row>
    <row r="60" spans="1:56" ht="15.75" customHeight="1">
      <c r="A60" s="19">
        <v>1602</v>
      </c>
      <c r="B60" s="27"/>
      <c r="C60" s="27">
        <v>49.5</v>
      </c>
      <c r="D60" s="27"/>
      <c r="E60" s="27">
        <v>58.9</v>
      </c>
      <c r="F60" s="27">
        <v>26</v>
      </c>
      <c r="G60" s="27">
        <v>23.4</v>
      </c>
      <c r="H60" s="27"/>
      <c r="I60" s="27">
        <v>13.6</v>
      </c>
      <c r="J60" s="27"/>
      <c r="K60" s="27"/>
      <c r="L60" s="27">
        <v>85.4</v>
      </c>
      <c r="M60" s="24"/>
      <c r="N60" s="24"/>
      <c r="O60" s="24"/>
      <c r="P60" s="24"/>
      <c r="Q60" s="24"/>
      <c r="R60" s="24"/>
      <c r="S60" s="24"/>
      <c r="T60" s="24"/>
      <c r="U60" s="20"/>
      <c r="V60" s="12">
        <v>14.355</v>
      </c>
      <c r="W60" s="12">
        <v>0</v>
      </c>
      <c r="X60" s="12">
        <v>17.081</v>
      </c>
      <c r="Y60" s="12">
        <v>7.54</v>
      </c>
      <c r="Z60" s="12">
        <v>6.785999999999999</v>
      </c>
      <c r="AA60" s="12">
        <v>0</v>
      </c>
      <c r="AB60" s="12">
        <v>3.9439999999999995</v>
      </c>
      <c r="AC60" s="12">
        <v>0</v>
      </c>
      <c r="AD60" s="12">
        <v>0</v>
      </c>
      <c r="AE60" s="12">
        <v>24.766</v>
      </c>
      <c r="AF60" s="12">
        <v>0</v>
      </c>
      <c r="AG60" s="12">
        <v>0</v>
      </c>
      <c r="AH60" s="12">
        <v>0</v>
      </c>
      <c r="AI60" s="12">
        <v>0</v>
      </c>
      <c r="AJ60" s="12">
        <v>0</v>
      </c>
      <c r="AK60" s="12">
        <v>0</v>
      </c>
      <c r="AL60" s="12">
        <v>0</v>
      </c>
      <c r="AN60" s="15"/>
      <c r="AO60" s="15">
        <v>0.5594310210444271</v>
      </c>
      <c r="AP60" s="15"/>
      <c r="AQ60" s="15">
        <v>1.3313328137178488</v>
      </c>
      <c r="AR60" s="15">
        <v>5.876851130163678</v>
      </c>
      <c r="AS60" s="15">
        <v>5.28916601714731</v>
      </c>
      <c r="AT60" s="15"/>
      <c r="AU60" s="15">
        <v>3.074045206547155</v>
      </c>
      <c r="AV60" s="15"/>
      <c r="AW60" s="15"/>
      <c r="AX60" s="15">
        <v>1.9303195635229928</v>
      </c>
      <c r="AY60" s="15"/>
      <c r="AZ60" s="15"/>
      <c r="BA60" s="15"/>
      <c r="BB60" s="15"/>
      <c r="BC60" s="15"/>
      <c r="BD60" s="15"/>
    </row>
    <row r="61" spans="1:56" ht="15.75" customHeight="1">
      <c r="A61" s="19">
        <v>1603</v>
      </c>
      <c r="B61" s="27"/>
      <c r="C61" s="27">
        <v>75.9</v>
      </c>
      <c r="D61" s="27"/>
      <c r="E61" s="27">
        <v>50</v>
      </c>
      <c r="F61" s="27">
        <v>18</v>
      </c>
      <c r="G61" s="27">
        <v>16.5</v>
      </c>
      <c r="H61" s="27"/>
      <c r="I61" s="27"/>
      <c r="J61" s="27"/>
      <c r="K61" s="27"/>
      <c r="L61" s="27">
        <v>51.6</v>
      </c>
      <c r="M61" s="24"/>
      <c r="N61" s="24"/>
      <c r="O61" s="24"/>
      <c r="P61" s="24"/>
      <c r="Q61" s="24"/>
      <c r="R61" s="24"/>
      <c r="S61" s="24"/>
      <c r="T61" s="24"/>
      <c r="U61" s="20"/>
      <c r="V61" s="12">
        <v>22.011</v>
      </c>
      <c r="W61" s="12">
        <v>0</v>
      </c>
      <c r="X61" s="12">
        <v>14.5</v>
      </c>
      <c r="Y61" s="12">
        <v>5.22</v>
      </c>
      <c r="Z61" s="12">
        <v>4.785</v>
      </c>
      <c r="AA61" s="12">
        <v>0</v>
      </c>
      <c r="AB61" s="12">
        <v>0</v>
      </c>
      <c r="AC61" s="12">
        <v>0</v>
      </c>
      <c r="AD61" s="12">
        <v>0</v>
      </c>
      <c r="AE61" s="12">
        <v>14.963999999999999</v>
      </c>
      <c r="AF61" s="12">
        <v>0</v>
      </c>
      <c r="AG61" s="12">
        <v>0</v>
      </c>
      <c r="AH61" s="12">
        <v>0</v>
      </c>
      <c r="AI61" s="12">
        <v>0</v>
      </c>
      <c r="AJ61" s="12">
        <v>0</v>
      </c>
      <c r="AK61" s="12">
        <v>0</v>
      </c>
      <c r="AL61" s="12">
        <v>0</v>
      </c>
      <c r="AN61" s="15"/>
      <c r="AO61" s="15">
        <v>0.8577942322681216</v>
      </c>
      <c r="AP61" s="15"/>
      <c r="AQ61" s="15">
        <v>1.1301636788776304</v>
      </c>
      <c r="AR61" s="15">
        <v>4.06858924395947</v>
      </c>
      <c r="AS61" s="15">
        <v>3.7295401402961805</v>
      </c>
      <c r="AT61" s="15"/>
      <c r="AU61" s="15"/>
      <c r="AV61" s="15"/>
      <c r="AW61" s="15"/>
      <c r="AX61" s="15">
        <v>1.1663289166017146</v>
      </c>
      <c r="AY61" s="15"/>
      <c r="AZ61" s="15"/>
      <c r="BA61" s="15"/>
      <c r="BB61" s="15"/>
      <c r="BC61" s="15"/>
      <c r="BD61" s="15"/>
    </row>
    <row r="62" spans="1:57" ht="15.75" customHeight="1">
      <c r="A62" s="19">
        <v>1604</v>
      </c>
      <c r="B62" s="27"/>
      <c r="C62" s="27">
        <v>112.1</v>
      </c>
      <c r="D62" s="27">
        <v>4</v>
      </c>
      <c r="E62" s="27">
        <v>60.4</v>
      </c>
      <c r="F62" s="27">
        <v>24.5</v>
      </c>
      <c r="G62" s="27">
        <v>15.9</v>
      </c>
      <c r="H62" s="27"/>
      <c r="I62" s="27">
        <v>25.5</v>
      </c>
      <c r="J62" s="27"/>
      <c r="K62" s="27"/>
      <c r="L62" s="27">
        <v>81.7</v>
      </c>
      <c r="M62" s="24"/>
      <c r="N62" s="24">
        <v>33.11</v>
      </c>
      <c r="O62" s="24"/>
      <c r="P62" s="24"/>
      <c r="Q62" s="24">
        <v>445</v>
      </c>
      <c r="R62" s="24"/>
      <c r="S62" s="24">
        <v>700</v>
      </c>
      <c r="T62" s="24"/>
      <c r="U62" s="20"/>
      <c r="V62" s="12">
        <v>32.50899999999999</v>
      </c>
      <c r="W62" s="12">
        <v>1.16</v>
      </c>
      <c r="X62" s="12">
        <v>17.516</v>
      </c>
      <c r="Y62" s="12">
        <v>7.105</v>
      </c>
      <c r="Z62" s="12">
        <v>4.611</v>
      </c>
      <c r="AA62" s="12">
        <v>0</v>
      </c>
      <c r="AB62" s="12">
        <v>7.395</v>
      </c>
      <c r="AC62" s="12">
        <v>0</v>
      </c>
      <c r="AD62" s="12">
        <v>0</v>
      </c>
      <c r="AE62" s="12">
        <v>23.692999999999998</v>
      </c>
      <c r="AF62" s="12">
        <v>0</v>
      </c>
      <c r="AG62" s="12">
        <v>9.601899999999999</v>
      </c>
      <c r="AH62" s="12">
        <v>0</v>
      </c>
      <c r="AI62" s="12">
        <v>0</v>
      </c>
      <c r="AJ62" s="12">
        <v>129.05</v>
      </c>
      <c r="AK62" s="12">
        <v>0</v>
      </c>
      <c r="AL62" s="12">
        <v>203</v>
      </c>
      <c r="AN62" s="15"/>
      <c r="AO62" s="15">
        <v>1.2669134840218237</v>
      </c>
      <c r="AP62" s="15">
        <v>0.9041309431021044</v>
      </c>
      <c r="AQ62" s="15">
        <v>1.3652377240841775</v>
      </c>
      <c r="AR62" s="15">
        <v>5.5378020265003896</v>
      </c>
      <c r="AS62" s="15">
        <v>3.5939204988308653</v>
      </c>
      <c r="AT62" s="15"/>
      <c r="AU62" s="15">
        <v>5.763834762275916</v>
      </c>
      <c r="AV62" s="15"/>
      <c r="AW62" s="15"/>
      <c r="AX62" s="15">
        <v>1.846687451286048</v>
      </c>
      <c r="AY62" s="15"/>
      <c r="AZ62" s="15">
        <v>0.04042905263157894</v>
      </c>
      <c r="BA62" s="15"/>
      <c r="BB62" s="15"/>
      <c r="BC62" s="15">
        <v>209.83739837398372</v>
      </c>
      <c r="BD62" s="15"/>
      <c r="BE62" s="16">
        <v>330.0813008130081</v>
      </c>
    </row>
    <row r="63" spans="1:56" ht="15.75" customHeight="1">
      <c r="A63" s="19">
        <v>1605</v>
      </c>
      <c r="B63" s="27"/>
      <c r="C63" s="27">
        <v>100.9</v>
      </c>
      <c r="D63" s="27"/>
      <c r="E63" s="27">
        <v>59</v>
      </c>
      <c r="F63" s="27">
        <v>30.9</v>
      </c>
      <c r="G63" s="27">
        <v>16.5</v>
      </c>
      <c r="H63" s="27"/>
      <c r="I63" s="27">
        <v>19.2</v>
      </c>
      <c r="J63" s="27"/>
      <c r="K63" s="27"/>
      <c r="L63" s="27">
        <v>99.6</v>
      </c>
      <c r="M63" s="24"/>
      <c r="N63" s="24"/>
      <c r="O63" s="24"/>
      <c r="P63" s="24"/>
      <c r="Q63" s="24"/>
      <c r="R63" s="24"/>
      <c r="S63" s="24"/>
      <c r="T63" s="24"/>
      <c r="U63" s="20"/>
      <c r="V63" s="12">
        <v>29.059200000000004</v>
      </c>
      <c r="W63" s="12">
        <v>0</v>
      </c>
      <c r="X63" s="12">
        <v>16.992</v>
      </c>
      <c r="Y63" s="12">
        <v>8.8992</v>
      </c>
      <c r="Z63" s="12">
        <v>4.752000000000001</v>
      </c>
      <c r="AA63" s="12">
        <v>0</v>
      </c>
      <c r="AB63" s="12">
        <v>5.5296</v>
      </c>
      <c r="AC63" s="12">
        <v>0</v>
      </c>
      <c r="AD63" s="12">
        <v>0</v>
      </c>
      <c r="AE63" s="12">
        <v>28.684800000000003</v>
      </c>
      <c r="AF63" s="12">
        <v>0</v>
      </c>
      <c r="AG63" s="12">
        <v>0</v>
      </c>
      <c r="AH63" s="12">
        <v>0</v>
      </c>
      <c r="AI63" s="12">
        <v>0</v>
      </c>
      <c r="AJ63" s="12">
        <v>0</v>
      </c>
      <c r="AK63" s="12">
        <v>0</v>
      </c>
      <c r="AL63" s="12">
        <v>0</v>
      </c>
      <c r="AN63" s="15"/>
      <c r="AO63" s="15">
        <v>1.1324707716289948</v>
      </c>
      <c r="AP63" s="15"/>
      <c r="AQ63" s="15">
        <v>1.3243959469992206</v>
      </c>
      <c r="AR63" s="15">
        <v>6.936243180046766</v>
      </c>
      <c r="AS63" s="15">
        <v>3.70381917381138</v>
      </c>
      <c r="AT63" s="15"/>
      <c r="AU63" s="15">
        <v>4.309898674980515</v>
      </c>
      <c r="AV63" s="15"/>
      <c r="AW63" s="15"/>
      <c r="AX63" s="15">
        <v>2.235759937646142</v>
      </c>
      <c r="AY63" s="15"/>
      <c r="AZ63" s="15"/>
      <c r="BA63" s="15"/>
      <c r="BB63" s="15"/>
      <c r="BC63" s="15"/>
      <c r="BD63" s="15"/>
    </row>
    <row r="64" spans="1:56" ht="15.75" customHeight="1">
      <c r="A64" s="19">
        <v>1606</v>
      </c>
      <c r="B64" s="27"/>
      <c r="C64" s="27">
        <v>99.4</v>
      </c>
      <c r="D64" s="27">
        <v>4</v>
      </c>
      <c r="E64" s="27">
        <v>59.2</v>
      </c>
      <c r="F64" s="27">
        <v>33.4</v>
      </c>
      <c r="G64" s="27">
        <v>20.3</v>
      </c>
      <c r="H64" s="27"/>
      <c r="I64" s="27">
        <v>16.1</v>
      </c>
      <c r="J64" s="27"/>
      <c r="K64" s="27"/>
      <c r="L64" s="27">
        <v>76.7</v>
      </c>
      <c r="M64" s="24"/>
      <c r="N64" s="24"/>
      <c r="O64" s="24"/>
      <c r="P64" s="24"/>
      <c r="Q64" s="24"/>
      <c r="R64" s="24"/>
      <c r="S64" s="24"/>
      <c r="T64" s="24"/>
      <c r="U64" s="20"/>
      <c r="V64" s="12">
        <v>28.826</v>
      </c>
      <c r="W64" s="12">
        <v>1.16</v>
      </c>
      <c r="X64" s="12">
        <v>17.168</v>
      </c>
      <c r="Y64" s="12">
        <v>9.685999999999998</v>
      </c>
      <c r="Z64" s="12">
        <v>5.887</v>
      </c>
      <c r="AA64" s="12">
        <v>0</v>
      </c>
      <c r="AB64" s="12">
        <v>4.6690000000000005</v>
      </c>
      <c r="AC64" s="12">
        <v>0</v>
      </c>
      <c r="AD64" s="12">
        <v>0</v>
      </c>
      <c r="AE64" s="12">
        <v>22.243</v>
      </c>
      <c r="AF64" s="12">
        <v>0</v>
      </c>
      <c r="AG64" s="12">
        <v>0</v>
      </c>
      <c r="AH64" s="12">
        <v>0</v>
      </c>
      <c r="AI64" s="12">
        <v>0</v>
      </c>
      <c r="AJ64" s="12">
        <v>0</v>
      </c>
      <c r="AK64" s="12">
        <v>0</v>
      </c>
      <c r="AL64" s="12">
        <v>0</v>
      </c>
      <c r="AN64" s="15"/>
      <c r="AO64" s="15">
        <v>1.1233826968043648</v>
      </c>
      <c r="AP64" s="15">
        <v>0.9041309431021044</v>
      </c>
      <c r="AQ64" s="15">
        <v>1.3381137957911144</v>
      </c>
      <c r="AR64" s="15">
        <v>7.549493374902571</v>
      </c>
      <c r="AS64" s="15">
        <v>4.58846453624318</v>
      </c>
      <c r="AT64" s="15"/>
      <c r="AU64" s="15">
        <v>3.639127045985971</v>
      </c>
      <c r="AV64" s="15"/>
      <c r="AW64" s="15"/>
      <c r="AX64" s="15">
        <v>1.7336710833982851</v>
      </c>
      <c r="AY64" s="15"/>
      <c r="AZ64" s="15"/>
      <c r="BA64" s="15"/>
      <c r="BB64" s="15"/>
      <c r="BC64" s="15"/>
      <c r="BD64" s="15"/>
    </row>
    <row r="65" spans="1:56" ht="15.75" customHeight="1">
      <c r="A65" s="19">
        <v>1607</v>
      </c>
      <c r="B65" s="27"/>
      <c r="C65" s="27"/>
      <c r="D65" s="27">
        <v>3.34</v>
      </c>
      <c r="E65" s="27"/>
      <c r="F65" s="27"/>
      <c r="G65" s="27">
        <v>21.5</v>
      </c>
      <c r="H65" s="27"/>
      <c r="I65" s="27"/>
      <c r="J65" s="27"/>
      <c r="K65" s="27"/>
      <c r="L65" s="27"/>
      <c r="M65" s="24"/>
      <c r="N65" s="24"/>
      <c r="O65" s="24"/>
      <c r="P65" s="24"/>
      <c r="Q65" s="24"/>
      <c r="R65" s="24"/>
      <c r="S65" s="24"/>
      <c r="T65" s="24"/>
      <c r="U65" s="20"/>
      <c r="V65" s="12">
        <v>0</v>
      </c>
      <c r="W65" s="12">
        <v>0.9619200000000001</v>
      </c>
      <c r="X65" s="12">
        <v>0</v>
      </c>
      <c r="Y65" s="12">
        <v>0</v>
      </c>
      <c r="Z65" s="12">
        <v>6.192000000000001</v>
      </c>
      <c r="AA65" s="12">
        <v>0</v>
      </c>
      <c r="AB65" s="12">
        <v>0</v>
      </c>
      <c r="AC65" s="12">
        <v>0</v>
      </c>
      <c r="AD65" s="12">
        <v>0</v>
      </c>
      <c r="AE65" s="12">
        <v>0</v>
      </c>
      <c r="AF65" s="12">
        <v>0</v>
      </c>
      <c r="AG65" s="12">
        <v>0</v>
      </c>
      <c r="AH65" s="12">
        <v>0</v>
      </c>
      <c r="AI65" s="12">
        <v>0</v>
      </c>
      <c r="AJ65" s="12">
        <v>0</v>
      </c>
      <c r="AK65" s="12">
        <v>0</v>
      </c>
      <c r="AL65" s="12">
        <v>0</v>
      </c>
      <c r="AN65" s="15"/>
      <c r="AO65" s="15"/>
      <c r="AP65" s="15">
        <v>0.7497427903351521</v>
      </c>
      <c r="AQ65" s="15"/>
      <c r="AR65" s="15"/>
      <c r="AS65" s="15">
        <v>4.82618862042089</v>
      </c>
      <c r="AT65" s="15"/>
      <c r="AU65" s="15"/>
      <c r="AV65" s="15"/>
      <c r="AW65" s="15"/>
      <c r="AX65" s="15"/>
      <c r="AY65" s="15"/>
      <c r="AZ65" s="15"/>
      <c r="BA65" s="15"/>
      <c r="BB65" s="15"/>
      <c r="BC65" s="15"/>
      <c r="BD65" s="15"/>
    </row>
    <row r="66" spans="1:56" ht="15.75" customHeight="1">
      <c r="A66" s="19">
        <v>1608</v>
      </c>
      <c r="B66" s="27"/>
      <c r="C66" s="27"/>
      <c r="D66" s="27">
        <v>2.29</v>
      </c>
      <c r="E66" s="27"/>
      <c r="F66" s="27"/>
      <c r="G66" s="27"/>
      <c r="H66" s="27"/>
      <c r="I66" s="27"/>
      <c r="J66" s="27"/>
      <c r="K66" s="27"/>
      <c r="L66" s="27"/>
      <c r="M66" s="24"/>
      <c r="N66" s="24"/>
      <c r="O66" s="24"/>
      <c r="P66" s="24"/>
      <c r="Q66" s="24"/>
      <c r="R66" s="24"/>
      <c r="S66" s="24"/>
      <c r="T66" s="24"/>
      <c r="U66" s="20"/>
      <c r="V66" s="12">
        <v>0</v>
      </c>
      <c r="W66" s="12">
        <v>0.6595200000000001</v>
      </c>
      <c r="X66" s="12">
        <v>0</v>
      </c>
      <c r="Y66" s="12">
        <v>0</v>
      </c>
      <c r="Z66" s="12">
        <v>0</v>
      </c>
      <c r="AA66" s="12">
        <v>0</v>
      </c>
      <c r="AB66" s="12">
        <v>0</v>
      </c>
      <c r="AC66" s="12">
        <v>0</v>
      </c>
      <c r="AD66" s="12">
        <v>0</v>
      </c>
      <c r="AE66" s="12">
        <v>0</v>
      </c>
      <c r="AF66" s="12">
        <v>0</v>
      </c>
      <c r="AG66" s="12">
        <v>0</v>
      </c>
      <c r="AH66" s="12">
        <v>0</v>
      </c>
      <c r="AI66" s="12">
        <v>0</v>
      </c>
      <c r="AJ66" s="12">
        <v>0</v>
      </c>
      <c r="AK66" s="12">
        <v>0</v>
      </c>
      <c r="AL66" s="12">
        <v>0</v>
      </c>
      <c r="AN66" s="15"/>
      <c r="AO66" s="15"/>
      <c r="AP66" s="15">
        <v>0.5140452065471552</v>
      </c>
      <c r="AQ66" s="15"/>
      <c r="AR66" s="15"/>
      <c r="AS66" s="15"/>
      <c r="AT66" s="15"/>
      <c r="AU66" s="15"/>
      <c r="AV66" s="15"/>
      <c r="AW66" s="15"/>
      <c r="AX66" s="15"/>
      <c r="AY66" s="15"/>
      <c r="AZ66" s="15"/>
      <c r="BA66" s="15"/>
      <c r="BB66" s="15"/>
      <c r="BC66" s="15"/>
      <c r="BD66" s="15"/>
    </row>
    <row r="67" spans="1:56" ht="15.75" customHeight="1">
      <c r="A67" s="19">
        <v>1609</v>
      </c>
      <c r="B67" s="27"/>
      <c r="C67" s="27"/>
      <c r="D67" s="27">
        <v>2.08</v>
      </c>
      <c r="E67" s="27"/>
      <c r="F67" s="27"/>
      <c r="G67" s="27"/>
      <c r="H67" s="27"/>
      <c r="I67" s="27"/>
      <c r="J67" s="27"/>
      <c r="K67" s="27"/>
      <c r="L67" s="27"/>
      <c r="M67" s="24"/>
      <c r="N67" s="24"/>
      <c r="O67" s="24"/>
      <c r="P67" s="24"/>
      <c r="Q67" s="24"/>
      <c r="R67" s="24"/>
      <c r="S67" s="24"/>
      <c r="T67" s="24"/>
      <c r="U67" s="20"/>
      <c r="V67" s="12">
        <v>0</v>
      </c>
      <c r="W67" s="12">
        <v>0.5990400000000001</v>
      </c>
      <c r="X67" s="12">
        <v>0</v>
      </c>
      <c r="Y67" s="12">
        <v>0</v>
      </c>
      <c r="Z67" s="12">
        <v>0</v>
      </c>
      <c r="AA67" s="12">
        <v>0</v>
      </c>
      <c r="AB67" s="12">
        <v>0</v>
      </c>
      <c r="AC67" s="12">
        <v>0</v>
      </c>
      <c r="AD67" s="12">
        <v>0</v>
      </c>
      <c r="AE67" s="12">
        <v>0</v>
      </c>
      <c r="AF67" s="12">
        <v>0</v>
      </c>
      <c r="AG67" s="12">
        <v>0</v>
      </c>
      <c r="AH67" s="12">
        <v>0</v>
      </c>
      <c r="AI67" s="12">
        <v>0</v>
      </c>
      <c r="AJ67" s="12">
        <v>0</v>
      </c>
      <c r="AK67" s="12">
        <v>0</v>
      </c>
      <c r="AL67" s="12">
        <v>0</v>
      </c>
      <c r="AN67" s="15"/>
      <c r="AO67" s="15"/>
      <c r="AP67" s="15">
        <v>0.4669056897895559</v>
      </c>
      <c r="AQ67" s="15"/>
      <c r="AR67" s="15"/>
      <c r="AS67" s="15"/>
      <c r="AT67" s="15"/>
      <c r="AU67" s="15"/>
      <c r="AV67" s="15"/>
      <c r="AW67" s="15"/>
      <c r="AX67" s="15"/>
      <c r="AY67" s="15"/>
      <c r="AZ67" s="15"/>
      <c r="BA67" s="15"/>
      <c r="BB67" s="15"/>
      <c r="BC67" s="15"/>
      <c r="BD67" s="15"/>
    </row>
    <row r="68" spans="1:56" ht="15.75" customHeight="1">
      <c r="A68" s="19">
        <v>1610</v>
      </c>
      <c r="B68" s="27"/>
      <c r="C68" s="27">
        <v>54.4</v>
      </c>
      <c r="D68" s="27">
        <v>1.88</v>
      </c>
      <c r="E68" s="27">
        <v>58.3</v>
      </c>
      <c r="F68" s="27">
        <v>26.7</v>
      </c>
      <c r="G68" s="27">
        <v>15.1</v>
      </c>
      <c r="H68" s="27"/>
      <c r="I68" s="27">
        <v>17.7</v>
      </c>
      <c r="J68" s="27"/>
      <c r="K68" s="27"/>
      <c r="L68" s="27">
        <v>51.9</v>
      </c>
      <c r="M68" s="24"/>
      <c r="N68" s="24"/>
      <c r="O68" s="24"/>
      <c r="P68" s="24">
        <v>13</v>
      </c>
      <c r="Q68" s="24"/>
      <c r="R68" s="24"/>
      <c r="S68" s="24"/>
      <c r="T68" s="24"/>
      <c r="U68" s="20"/>
      <c r="V68" s="12">
        <v>15.667200000000001</v>
      </c>
      <c r="W68" s="12">
        <v>0.54144</v>
      </c>
      <c r="X68" s="12">
        <v>16.7904</v>
      </c>
      <c r="Y68" s="12">
        <v>7.6896</v>
      </c>
      <c r="Z68" s="12">
        <v>4.348800000000001</v>
      </c>
      <c r="AA68" s="12">
        <v>0</v>
      </c>
      <c r="AB68" s="12">
        <v>5.097600000000001</v>
      </c>
      <c r="AC68" s="12">
        <v>0</v>
      </c>
      <c r="AD68" s="12">
        <v>0</v>
      </c>
      <c r="AE68" s="12">
        <v>14.9472</v>
      </c>
      <c r="AF68" s="12">
        <v>0</v>
      </c>
      <c r="AG68" s="12">
        <v>0</v>
      </c>
      <c r="AH68" s="12">
        <v>0</v>
      </c>
      <c r="AI68" s="12">
        <v>3.7440000000000007</v>
      </c>
      <c r="AJ68" s="12">
        <v>0</v>
      </c>
      <c r="AK68" s="12">
        <v>0</v>
      </c>
      <c r="AL68" s="12">
        <v>0</v>
      </c>
      <c r="AN68" s="15"/>
      <c r="AO68" s="15">
        <v>0.6105689789555729</v>
      </c>
      <c r="AP68" s="15">
        <v>0.4220109119251754</v>
      </c>
      <c r="AQ68" s="15">
        <v>1.3086827747466876</v>
      </c>
      <c r="AR68" s="15">
        <v>5.993452844894779</v>
      </c>
      <c r="AS68" s="15">
        <v>3.3895557287607176</v>
      </c>
      <c r="AT68" s="15"/>
      <c r="AU68" s="15">
        <v>3.9731878409976624</v>
      </c>
      <c r="AV68" s="15"/>
      <c r="AW68" s="15"/>
      <c r="AX68" s="15">
        <v>1.1650194855806704</v>
      </c>
      <c r="AY68" s="15"/>
      <c r="AZ68" s="15"/>
      <c r="BA68" s="15"/>
      <c r="BB68" s="15">
        <v>2.918160561184724</v>
      </c>
      <c r="BC68" s="15"/>
      <c r="BD68" s="15"/>
    </row>
    <row r="69" spans="1:56" ht="15.75" customHeight="1">
      <c r="A69" s="19">
        <v>1611</v>
      </c>
      <c r="B69" s="27"/>
      <c r="C69" s="27">
        <v>45.6</v>
      </c>
      <c r="D69" s="27">
        <v>1.61</v>
      </c>
      <c r="E69" s="27">
        <v>55.2</v>
      </c>
      <c r="F69" s="27">
        <v>23</v>
      </c>
      <c r="G69" s="27">
        <v>20</v>
      </c>
      <c r="H69" s="27"/>
      <c r="I69" s="27">
        <v>14.9</v>
      </c>
      <c r="J69" s="27"/>
      <c r="K69" s="27"/>
      <c r="L69" s="27">
        <v>60.2</v>
      </c>
      <c r="M69" s="24"/>
      <c r="N69" s="24"/>
      <c r="O69" s="24"/>
      <c r="P69" s="24"/>
      <c r="Q69" s="24"/>
      <c r="R69" s="24"/>
      <c r="S69" s="24"/>
      <c r="T69" s="24"/>
      <c r="U69" s="20"/>
      <c r="V69" s="12">
        <v>13.224</v>
      </c>
      <c r="W69" s="12">
        <v>0.4669</v>
      </c>
      <c r="X69" s="12">
        <v>16.008</v>
      </c>
      <c r="Y69" s="12">
        <v>6.67</v>
      </c>
      <c r="Z69" s="12">
        <v>5.8</v>
      </c>
      <c r="AA69" s="12">
        <v>0</v>
      </c>
      <c r="AB69" s="12">
        <v>4.321</v>
      </c>
      <c r="AC69" s="12">
        <v>0</v>
      </c>
      <c r="AD69" s="12">
        <v>0</v>
      </c>
      <c r="AE69" s="12">
        <v>17.458</v>
      </c>
      <c r="AF69" s="12">
        <v>0</v>
      </c>
      <c r="AG69" s="12">
        <v>0</v>
      </c>
      <c r="AH69" s="12">
        <v>0</v>
      </c>
      <c r="AI69" s="12">
        <v>0</v>
      </c>
      <c r="AJ69" s="12">
        <v>0</v>
      </c>
      <c r="AK69" s="12">
        <v>0</v>
      </c>
      <c r="AL69" s="12">
        <v>0</v>
      </c>
      <c r="AN69" s="15"/>
      <c r="AO69" s="15">
        <v>0.5153546375681995</v>
      </c>
      <c r="AP69" s="15">
        <v>0.36391270459859704</v>
      </c>
      <c r="AQ69" s="15">
        <v>1.247700701480904</v>
      </c>
      <c r="AR69" s="15">
        <v>5.198752922837101</v>
      </c>
      <c r="AS69" s="15">
        <v>4.520654715510522</v>
      </c>
      <c r="AT69" s="15"/>
      <c r="AU69" s="15">
        <v>3.367887763055339</v>
      </c>
      <c r="AV69" s="15"/>
      <c r="AW69" s="15"/>
      <c r="AX69" s="15">
        <v>1.360717069368667</v>
      </c>
      <c r="AY69" s="15"/>
      <c r="AZ69" s="15"/>
      <c r="BA69" s="15"/>
      <c r="BB69" s="15"/>
      <c r="BC69" s="15"/>
      <c r="BD69" s="15"/>
    </row>
    <row r="70" spans="1:56" ht="15.75" customHeight="1">
      <c r="A70" s="19">
        <v>1612</v>
      </c>
      <c r="B70" s="27"/>
      <c r="C70" s="27">
        <v>38.2</v>
      </c>
      <c r="D70" s="27"/>
      <c r="E70" s="27">
        <v>43.3</v>
      </c>
      <c r="F70" s="27">
        <v>21.1</v>
      </c>
      <c r="G70" s="27">
        <v>14.8</v>
      </c>
      <c r="H70" s="27"/>
      <c r="I70" s="27">
        <v>12.7</v>
      </c>
      <c r="J70" s="27"/>
      <c r="K70" s="27"/>
      <c r="L70" s="27">
        <v>40.9</v>
      </c>
      <c r="M70" s="24"/>
      <c r="N70" s="24"/>
      <c r="O70" s="24"/>
      <c r="P70" s="24"/>
      <c r="Q70" s="24"/>
      <c r="R70" s="24"/>
      <c r="S70" s="24"/>
      <c r="T70" s="24"/>
      <c r="U70" s="20"/>
      <c r="V70" s="12">
        <v>11.078</v>
      </c>
      <c r="W70" s="12">
        <v>0</v>
      </c>
      <c r="X70" s="12">
        <v>12.556999999999999</v>
      </c>
      <c r="Y70" s="12">
        <v>6.119</v>
      </c>
      <c r="Z70" s="12">
        <v>4.292</v>
      </c>
      <c r="AA70" s="12">
        <v>0</v>
      </c>
      <c r="AB70" s="12">
        <v>3.6829999999999994</v>
      </c>
      <c r="AC70" s="12">
        <v>0</v>
      </c>
      <c r="AD70" s="12">
        <v>0</v>
      </c>
      <c r="AE70" s="12">
        <v>11.860999999999999</v>
      </c>
      <c r="AF70" s="12">
        <v>0</v>
      </c>
      <c r="AG70" s="12">
        <v>0</v>
      </c>
      <c r="AH70" s="12">
        <v>0</v>
      </c>
      <c r="AI70" s="12">
        <v>0</v>
      </c>
      <c r="AJ70" s="12">
        <v>0</v>
      </c>
      <c r="AK70" s="12">
        <v>0</v>
      </c>
      <c r="AL70" s="12">
        <v>0</v>
      </c>
      <c r="AN70" s="15"/>
      <c r="AO70" s="15">
        <v>0.4317225253312548</v>
      </c>
      <c r="AP70" s="15"/>
      <c r="AQ70" s="15">
        <v>0.978721745908028</v>
      </c>
      <c r="AR70" s="15">
        <v>4.769290724863601</v>
      </c>
      <c r="AS70" s="15">
        <v>3.3452844894777867</v>
      </c>
      <c r="AT70" s="15"/>
      <c r="AU70" s="15">
        <v>2.8706157443491813</v>
      </c>
      <c r="AV70" s="15"/>
      <c r="AW70" s="15"/>
      <c r="AX70" s="15">
        <v>0.9244738893219017</v>
      </c>
      <c r="AY70" s="15"/>
      <c r="AZ70" s="15"/>
      <c r="BA70" s="15"/>
      <c r="BB70" s="15"/>
      <c r="BC70" s="15"/>
      <c r="BD70" s="15"/>
    </row>
    <row r="71" spans="1:56" ht="15.75" customHeight="1">
      <c r="A71" s="19">
        <v>1613</v>
      </c>
      <c r="B71" s="27"/>
      <c r="C71" s="27">
        <v>36.8</v>
      </c>
      <c r="D71" s="27">
        <v>1.33</v>
      </c>
      <c r="E71" s="27">
        <v>49</v>
      </c>
      <c r="F71" s="27">
        <v>22.7</v>
      </c>
      <c r="G71" s="27">
        <v>14.5</v>
      </c>
      <c r="H71" s="27"/>
      <c r="I71" s="27">
        <v>10.3</v>
      </c>
      <c r="J71" s="27"/>
      <c r="K71" s="27"/>
      <c r="L71" s="27">
        <v>29</v>
      </c>
      <c r="M71" s="24"/>
      <c r="N71" s="24"/>
      <c r="O71" s="24"/>
      <c r="P71" s="24"/>
      <c r="Q71" s="24"/>
      <c r="R71" s="24"/>
      <c r="S71" s="24"/>
      <c r="T71" s="24"/>
      <c r="U71" s="20"/>
      <c r="V71" s="12">
        <v>10.5984</v>
      </c>
      <c r="W71" s="12">
        <v>0.38304000000000005</v>
      </c>
      <c r="X71" s="12">
        <v>14.112000000000002</v>
      </c>
      <c r="Y71" s="12">
        <v>6.5376</v>
      </c>
      <c r="Z71" s="12">
        <v>4.176</v>
      </c>
      <c r="AA71" s="12">
        <v>0</v>
      </c>
      <c r="AB71" s="12">
        <v>2.9664000000000006</v>
      </c>
      <c r="AC71" s="12">
        <v>0</v>
      </c>
      <c r="AD71" s="12">
        <v>0</v>
      </c>
      <c r="AE71" s="12">
        <v>8.352</v>
      </c>
      <c r="AF71" s="12">
        <v>0</v>
      </c>
      <c r="AG71" s="12">
        <v>0</v>
      </c>
      <c r="AH71" s="12">
        <v>0</v>
      </c>
      <c r="AI71" s="12">
        <v>0</v>
      </c>
      <c r="AJ71" s="12">
        <v>0</v>
      </c>
      <c r="AK71" s="12">
        <v>0</v>
      </c>
      <c r="AL71" s="12">
        <v>0</v>
      </c>
      <c r="AN71" s="15"/>
      <c r="AO71" s="15">
        <v>0.4130319563522993</v>
      </c>
      <c r="AP71" s="15">
        <v>0.29855027279812946</v>
      </c>
      <c r="AQ71" s="15">
        <v>1.099922057677319</v>
      </c>
      <c r="AR71" s="15">
        <v>5.095557287607171</v>
      </c>
      <c r="AS71" s="15">
        <v>3.2548713951675765</v>
      </c>
      <c r="AT71" s="15"/>
      <c r="AU71" s="15">
        <v>2.312081060015589</v>
      </c>
      <c r="AV71" s="15"/>
      <c r="AW71" s="15"/>
      <c r="AX71" s="15">
        <v>0.6509742790335152</v>
      </c>
      <c r="AY71" s="15"/>
      <c r="AZ71" s="15"/>
      <c r="BA71" s="15"/>
      <c r="BB71" s="15"/>
      <c r="BC71" s="15"/>
      <c r="BD71" s="15"/>
    </row>
    <row r="72" spans="1:56" ht="15.75" customHeight="1">
      <c r="A72" s="19">
        <v>1614</v>
      </c>
      <c r="B72" s="27"/>
      <c r="C72" s="27">
        <v>53.7</v>
      </c>
      <c r="D72" s="27"/>
      <c r="E72" s="27">
        <v>60.6</v>
      </c>
      <c r="F72" s="27">
        <v>22</v>
      </c>
      <c r="G72" s="27">
        <v>18</v>
      </c>
      <c r="H72" s="27"/>
      <c r="I72" s="27">
        <v>10.2</v>
      </c>
      <c r="J72" s="27"/>
      <c r="K72" s="27"/>
      <c r="L72" s="27"/>
      <c r="M72" s="24"/>
      <c r="N72" s="24"/>
      <c r="O72" s="24"/>
      <c r="P72" s="24"/>
      <c r="Q72" s="24"/>
      <c r="R72" s="24"/>
      <c r="S72" s="24"/>
      <c r="T72" s="24"/>
      <c r="U72" s="20"/>
      <c r="V72" s="12">
        <v>15.573</v>
      </c>
      <c r="W72" s="12">
        <v>0</v>
      </c>
      <c r="X72" s="12">
        <v>17.573999999999998</v>
      </c>
      <c r="Y72" s="12">
        <v>6.38</v>
      </c>
      <c r="Z72" s="12">
        <v>5.22</v>
      </c>
      <c r="AA72" s="12">
        <v>0</v>
      </c>
      <c r="AB72" s="12">
        <v>2.9579999999999997</v>
      </c>
      <c r="AC72" s="12">
        <v>0</v>
      </c>
      <c r="AD72" s="12">
        <v>0</v>
      </c>
      <c r="AE72" s="12">
        <v>0</v>
      </c>
      <c r="AF72" s="12">
        <v>0</v>
      </c>
      <c r="AG72" s="12">
        <v>0</v>
      </c>
      <c r="AH72" s="12">
        <v>0</v>
      </c>
      <c r="AI72" s="12">
        <v>0</v>
      </c>
      <c r="AJ72" s="12">
        <v>0</v>
      </c>
      <c r="AK72" s="12">
        <v>0</v>
      </c>
      <c r="AL72" s="12">
        <v>0</v>
      </c>
      <c r="AN72" s="15"/>
      <c r="AO72" s="15">
        <v>0.6068978955572876</v>
      </c>
      <c r="AP72" s="15"/>
      <c r="AQ72" s="15">
        <v>1.369758378799688</v>
      </c>
      <c r="AR72" s="15">
        <v>4.972720187061575</v>
      </c>
      <c r="AS72" s="15">
        <v>4.06858924395947</v>
      </c>
      <c r="AT72" s="15"/>
      <c r="AU72" s="15">
        <v>2.3055339049103662</v>
      </c>
      <c r="AV72" s="15"/>
      <c r="AW72" s="15"/>
      <c r="AX72" s="15">
        <v>0</v>
      </c>
      <c r="AY72" s="15"/>
      <c r="AZ72" s="15"/>
      <c r="BA72" s="15"/>
      <c r="BB72" s="15"/>
      <c r="BC72" s="15"/>
      <c r="BD72" s="15"/>
    </row>
    <row r="73" spans="1:56" ht="15.75" customHeight="1">
      <c r="A73" s="19">
        <v>1615</v>
      </c>
      <c r="B73" s="27"/>
      <c r="C73" s="27">
        <v>80.4</v>
      </c>
      <c r="D73" s="27">
        <v>3.79</v>
      </c>
      <c r="E73" s="27">
        <v>55.9</v>
      </c>
      <c r="F73" s="27">
        <v>19.6</v>
      </c>
      <c r="G73" s="27">
        <v>14</v>
      </c>
      <c r="H73" s="27"/>
      <c r="I73" s="27">
        <v>10</v>
      </c>
      <c r="J73" s="27"/>
      <c r="K73" s="27"/>
      <c r="L73" s="27">
        <v>83.3</v>
      </c>
      <c r="M73" s="24"/>
      <c r="N73" s="24"/>
      <c r="O73" s="24"/>
      <c r="P73" s="24"/>
      <c r="Q73" s="24"/>
      <c r="R73" s="24"/>
      <c r="S73" s="24"/>
      <c r="T73" s="24"/>
      <c r="U73" s="20"/>
      <c r="V73" s="12">
        <v>23.316</v>
      </c>
      <c r="W73" s="12">
        <v>1.0991</v>
      </c>
      <c r="X73" s="12">
        <v>16.211</v>
      </c>
      <c r="Y73" s="12">
        <v>5.684</v>
      </c>
      <c r="Z73" s="12">
        <v>4.06</v>
      </c>
      <c r="AA73" s="12">
        <v>0</v>
      </c>
      <c r="AB73" s="12">
        <v>2.9</v>
      </c>
      <c r="AC73" s="12">
        <v>0</v>
      </c>
      <c r="AD73" s="12">
        <v>0</v>
      </c>
      <c r="AE73" s="12">
        <v>24.156999999999996</v>
      </c>
      <c r="AF73" s="12">
        <v>0</v>
      </c>
      <c r="AG73" s="12">
        <v>0</v>
      </c>
      <c r="AH73" s="12">
        <v>0</v>
      </c>
      <c r="AI73" s="12">
        <v>0</v>
      </c>
      <c r="AJ73" s="12">
        <v>0</v>
      </c>
      <c r="AK73" s="12">
        <v>0</v>
      </c>
      <c r="AL73" s="12">
        <v>0</v>
      </c>
      <c r="AN73" s="15"/>
      <c r="AO73" s="15">
        <v>0.908651597817615</v>
      </c>
      <c r="AP73" s="15">
        <v>0.8566640685892439</v>
      </c>
      <c r="AQ73" s="15">
        <v>1.2635229929851908</v>
      </c>
      <c r="AR73" s="15">
        <v>4.430241621200312</v>
      </c>
      <c r="AS73" s="15">
        <v>3.1644583008573655</v>
      </c>
      <c r="AT73" s="15"/>
      <c r="AU73" s="15">
        <v>2.260327357755261</v>
      </c>
      <c r="AV73" s="15"/>
      <c r="AW73" s="15"/>
      <c r="AX73" s="15">
        <v>1.8828526890101323</v>
      </c>
      <c r="AY73" s="15"/>
      <c r="AZ73" s="15"/>
      <c r="BA73" s="15"/>
      <c r="BB73" s="15"/>
      <c r="BC73" s="15"/>
      <c r="BD73" s="15"/>
    </row>
    <row r="74" spans="1:56" ht="15.75" customHeight="1">
      <c r="A74" s="19">
        <v>1616</v>
      </c>
      <c r="B74" s="27"/>
      <c r="C74" s="27">
        <v>92.6</v>
      </c>
      <c r="D74" s="27"/>
      <c r="E74" s="27">
        <v>57.7</v>
      </c>
      <c r="F74" s="27">
        <v>20.1</v>
      </c>
      <c r="G74" s="27">
        <v>14</v>
      </c>
      <c r="H74" s="27"/>
      <c r="I74" s="27">
        <v>10.9</v>
      </c>
      <c r="J74" s="27"/>
      <c r="K74" s="27"/>
      <c r="L74" s="27">
        <v>80.8</v>
      </c>
      <c r="M74" s="24"/>
      <c r="N74" s="24"/>
      <c r="O74" s="24"/>
      <c r="P74" s="24">
        <v>17</v>
      </c>
      <c r="Q74" s="24"/>
      <c r="R74" s="24"/>
      <c r="S74" s="24"/>
      <c r="T74" s="24"/>
      <c r="U74" s="20"/>
      <c r="V74" s="12">
        <v>26.6688</v>
      </c>
      <c r="W74" s="12">
        <v>0</v>
      </c>
      <c r="X74" s="12">
        <v>16.617600000000003</v>
      </c>
      <c r="Y74" s="12">
        <v>5.788800000000001</v>
      </c>
      <c r="Z74" s="12">
        <v>4.032</v>
      </c>
      <c r="AA74" s="12">
        <v>0</v>
      </c>
      <c r="AB74" s="12">
        <v>3.1392000000000007</v>
      </c>
      <c r="AC74" s="12">
        <v>0</v>
      </c>
      <c r="AD74" s="12">
        <v>0</v>
      </c>
      <c r="AE74" s="12">
        <v>23.270400000000002</v>
      </c>
      <c r="AF74" s="12">
        <v>0</v>
      </c>
      <c r="AG74" s="12">
        <v>0</v>
      </c>
      <c r="AH74" s="12">
        <v>0</v>
      </c>
      <c r="AI74" s="12">
        <v>4.896000000000001</v>
      </c>
      <c r="AJ74" s="12">
        <v>0</v>
      </c>
      <c r="AK74" s="12">
        <v>0</v>
      </c>
      <c r="AL74" s="12">
        <v>0</v>
      </c>
      <c r="AN74" s="15"/>
      <c r="AO74" s="15">
        <v>1.0393141075604053</v>
      </c>
      <c r="AP74" s="15"/>
      <c r="AQ74" s="15">
        <v>1.2952143413873736</v>
      </c>
      <c r="AR74" s="15">
        <v>4.511925175370227</v>
      </c>
      <c r="AS74" s="15">
        <v>3.1426344505066255</v>
      </c>
      <c r="AT74" s="15"/>
      <c r="AU74" s="15">
        <v>2.44676539360873</v>
      </c>
      <c r="AV74" s="15"/>
      <c r="AW74" s="15"/>
      <c r="AX74" s="15">
        <v>1.8137490257209667</v>
      </c>
      <c r="AY74" s="15"/>
      <c r="AZ74" s="15"/>
      <c r="BA74" s="15"/>
      <c r="BB74" s="15">
        <v>3.816056118472331</v>
      </c>
      <c r="BC74" s="15"/>
      <c r="BD74" s="15"/>
    </row>
    <row r="75" spans="1:56" ht="15.75" customHeight="1">
      <c r="A75" s="19">
        <v>1617</v>
      </c>
      <c r="B75" s="27"/>
      <c r="C75" s="27">
        <v>86.5</v>
      </c>
      <c r="D75" s="27">
        <v>1.82</v>
      </c>
      <c r="E75" s="27">
        <v>59.3</v>
      </c>
      <c r="F75" s="27">
        <v>20.7</v>
      </c>
      <c r="G75" s="27">
        <v>13</v>
      </c>
      <c r="H75" s="27"/>
      <c r="I75" s="27">
        <v>11</v>
      </c>
      <c r="J75" s="27"/>
      <c r="K75" s="27"/>
      <c r="L75" s="27">
        <v>71</v>
      </c>
      <c r="M75" s="24"/>
      <c r="N75" s="24"/>
      <c r="O75" s="24"/>
      <c r="P75" s="24">
        <v>16.08</v>
      </c>
      <c r="Q75" s="24"/>
      <c r="R75" s="24"/>
      <c r="S75" s="24"/>
      <c r="T75" s="24"/>
      <c r="U75" s="20"/>
      <c r="V75" s="12">
        <v>24.912000000000003</v>
      </c>
      <c r="W75" s="12">
        <v>0.5241600000000001</v>
      </c>
      <c r="X75" s="12">
        <v>17.078400000000002</v>
      </c>
      <c r="Y75" s="12">
        <v>5.961600000000001</v>
      </c>
      <c r="Z75" s="12">
        <v>3.7440000000000007</v>
      </c>
      <c r="AA75" s="12">
        <v>0</v>
      </c>
      <c r="AB75" s="12">
        <v>3.168</v>
      </c>
      <c r="AC75" s="12">
        <v>0</v>
      </c>
      <c r="AD75" s="12">
        <v>0</v>
      </c>
      <c r="AE75" s="12">
        <v>20.448000000000004</v>
      </c>
      <c r="AF75" s="12">
        <v>0</v>
      </c>
      <c r="AG75" s="12">
        <v>0</v>
      </c>
      <c r="AH75" s="12">
        <v>0</v>
      </c>
      <c r="AI75" s="12">
        <v>4.6310400000000005</v>
      </c>
      <c r="AJ75" s="12">
        <v>0</v>
      </c>
      <c r="AK75" s="12">
        <v>0</v>
      </c>
      <c r="AL75" s="12">
        <v>0</v>
      </c>
      <c r="AN75" s="15"/>
      <c r="AO75" s="15">
        <v>0.9708495713172254</v>
      </c>
      <c r="AP75" s="15">
        <v>0.40854247856586134</v>
      </c>
      <c r="AQ75" s="15">
        <v>1.3311301636788777</v>
      </c>
      <c r="AR75" s="15">
        <v>4.646609508963368</v>
      </c>
      <c r="AS75" s="15">
        <v>2.918160561184724</v>
      </c>
      <c r="AT75" s="15"/>
      <c r="AU75" s="15">
        <v>2.46921278254092</v>
      </c>
      <c r="AV75" s="15"/>
      <c r="AW75" s="15"/>
      <c r="AX75" s="15">
        <v>1.593764614185503</v>
      </c>
      <c r="AY75" s="15"/>
      <c r="AZ75" s="15"/>
      <c r="BA75" s="15"/>
      <c r="BB75" s="15">
        <v>3.6095401402961813</v>
      </c>
      <c r="BC75" s="15"/>
      <c r="BD75" s="15"/>
    </row>
    <row r="76" spans="1:56" ht="15.75" customHeight="1">
      <c r="A76" s="19">
        <v>1618</v>
      </c>
      <c r="B76" s="27"/>
      <c r="C76" s="27">
        <v>53.1</v>
      </c>
      <c r="D76" s="27">
        <v>1.86</v>
      </c>
      <c r="E76" s="27">
        <v>55</v>
      </c>
      <c r="F76" s="27">
        <v>20.4</v>
      </c>
      <c r="G76" s="27">
        <v>14.8</v>
      </c>
      <c r="H76" s="27"/>
      <c r="I76" s="27">
        <v>12</v>
      </c>
      <c r="J76" s="27"/>
      <c r="K76" s="27"/>
      <c r="L76" s="27">
        <v>45.3</v>
      </c>
      <c r="M76" s="24"/>
      <c r="N76" s="24"/>
      <c r="O76" s="24"/>
      <c r="P76" s="24"/>
      <c r="Q76" s="24"/>
      <c r="R76" s="24"/>
      <c r="S76" s="24"/>
      <c r="T76" s="24"/>
      <c r="U76" s="20"/>
      <c r="V76" s="12">
        <v>14.868000000000002</v>
      </c>
      <c r="W76" s="12">
        <v>0.5208</v>
      </c>
      <c r="X76" s="12">
        <v>15.4</v>
      </c>
      <c r="Y76" s="12">
        <v>5.712</v>
      </c>
      <c r="Z76" s="12">
        <v>4.144000000000001</v>
      </c>
      <c r="AA76" s="12">
        <v>0</v>
      </c>
      <c r="AB76" s="12">
        <v>3.36</v>
      </c>
      <c r="AC76" s="12">
        <v>0</v>
      </c>
      <c r="AD76" s="12">
        <v>0</v>
      </c>
      <c r="AE76" s="12">
        <v>12.684000000000001</v>
      </c>
      <c r="AF76" s="12">
        <v>0</v>
      </c>
      <c r="AG76" s="12">
        <v>0</v>
      </c>
      <c r="AH76" s="12">
        <v>0</v>
      </c>
      <c r="AI76" s="12">
        <v>0</v>
      </c>
      <c r="AJ76" s="12">
        <v>0</v>
      </c>
      <c r="AK76" s="12">
        <v>0</v>
      </c>
      <c r="AL76" s="12">
        <v>0</v>
      </c>
      <c r="AN76" s="15"/>
      <c r="AO76" s="15">
        <v>0.5794232268121591</v>
      </c>
      <c r="AP76" s="15">
        <v>0.40592361652377246</v>
      </c>
      <c r="AQ76" s="15">
        <v>1.200311769290725</v>
      </c>
      <c r="AR76" s="15">
        <v>4.452065471551053</v>
      </c>
      <c r="AS76" s="15">
        <v>3.229929851909588</v>
      </c>
      <c r="AT76" s="15"/>
      <c r="AU76" s="15">
        <v>2.6188620420888546</v>
      </c>
      <c r="AV76" s="15"/>
      <c r="AW76" s="15"/>
      <c r="AX76" s="15">
        <v>0.9886204208885425</v>
      </c>
      <c r="AY76" s="15"/>
      <c r="AZ76" s="15"/>
      <c r="BA76" s="15"/>
      <c r="BB76" s="15"/>
      <c r="BC76" s="15"/>
      <c r="BD76" s="15"/>
    </row>
    <row r="77" spans="1:56" ht="15.75" customHeight="1">
      <c r="A77" s="19">
        <v>1619</v>
      </c>
      <c r="B77" s="27"/>
      <c r="C77" s="27">
        <v>65.6</v>
      </c>
      <c r="D77" s="27">
        <v>2.34</v>
      </c>
      <c r="E77" s="27">
        <v>48.3</v>
      </c>
      <c r="F77" s="27">
        <v>19.2</v>
      </c>
      <c r="G77" s="27">
        <v>18.1</v>
      </c>
      <c r="H77" s="27"/>
      <c r="I77" s="27">
        <v>13.8</v>
      </c>
      <c r="J77" s="27"/>
      <c r="K77" s="27"/>
      <c r="L77" s="27">
        <v>56</v>
      </c>
      <c r="M77" s="24"/>
      <c r="N77" s="24"/>
      <c r="O77" s="24"/>
      <c r="P77" s="24"/>
      <c r="Q77" s="24"/>
      <c r="R77" s="24"/>
      <c r="S77" s="24"/>
      <c r="T77" s="24"/>
      <c r="U77" s="20"/>
      <c r="V77" s="12">
        <v>18.368</v>
      </c>
      <c r="W77" s="12">
        <v>0.6552</v>
      </c>
      <c r="X77" s="12">
        <v>13.524000000000001</v>
      </c>
      <c r="Y77" s="12">
        <v>5.376</v>
      </c>
      <c r="Z77" s="12">
        <v>5.0680000000000005</v>
      </c>
      <c r="AA77" s="12">
        <v>0</v>
      </c>
      <c r="AB77" s="12">
        <v>3.8640000000000008</v>
      </c>
      <c r="AC77" s="12">
        <v>0</v>
      </c>
      <c r="AD77" s="12">
        <v>0</v>
      </c>
      <c r="AE77" s="12">
        <v>15.68</v>
      </c>
      <c r="AF77" s="12">
        <v>0</v>
      </c>
      <c r="AG77" s="12">
        <v>0</v>
      </c>
      <c r="AH77" s="12">
        <v>0</v>
      </c>
      <c r="AI77" s="12">
        <v>0</v>
      </c>
      <c r="AJ77" s="12">
        <v>0</v>
      </c>
      <c r="AK77" s="12">
        <v>0</v>
      </c>
      <c r="AL77" s="12">
        <v>0</v>
      </c>
      <c r="AN77" s="15"/>
      <c r="AO77" s="15">
        <v>0.7158222915042868</v>
      </c>
      <c r="AP77" s="15">
        <v>0.5106780982073266</v>
      </c>
      <c r="AQ77" s="15">
        <v>1.054091971940764</v>
      </c>
      <c r="AR77" s="15">
        <v>4.190179267342168</v>
      </c>
      <c r="AS77" s="15">
        <v>3.9501169134840226</v>
      </c>
      <c r="AT77" s="15"/>
      <c r="AU77" s="15">
        <v>3.011691348402183</v>
      </c>
      <c r="AV77" s="15"/>
      <c r="AW77" s="15"/>
      <c r="AX77" s="15">
        <v>1.2221356196414654</v>
      </c>
      <c r="AY77" s="15"/>
      <c r="AZ77" s="15"/>
      <c r="BA77" s="15"/>
      <c r="BB77" s="15"/>
      <c r="BC77" s="15"/>
      <c r="BD77" s="15"/>
    </row>
    <row r="78" spans="1:56" ht="15.75" customHeight="1">
      <c r="A78" s="19">
        <v>1620</v>
      </c>
      <c r="B78" s="27"/>
      <c r="C78" s="27">
        <v>74</v>
      </c>
      <c r="D78" s="27"/>
      <c r="E78" s="27">
        <v>46.7</v>
      </c>
      <c r="F78" s="27">
        <v>20</v>
      </c>
      <c r="G78" s="27">
        <v>17.7</v>
      </c>
      <c r="H78" s="27"/>
      <c r="I78" s="27">
        <v>12</v>
      </c>
      <c r="J78" s="27"/>
      <c r="K78" s="27"/>
      <c r="L78" s="27">
        <v>57.7</v>
      </c>
      <c r="M78" s="24"/>
      <c r="N78" s="24"/>
      <c r="O78" s="24"/>
      <c r="P78" s="24"/>
      <c r="Q78" s="24"/>
      <c r="R78" s="24"/>
      <c r="S78" s="24"/>
      <c r="T78" s="24"/>
      <c r="U78" s="20"/>
      <c r="V78" s="12">
        <v>20.72</v>
      </c>
      <c r="W78" s="12">
        <v>0</v>
      </c>
      <c r="X78" s="12">
        <v>13.076000000000002</v>
      </c>
      <c r="Y78" s="12">
        <v>5.6</v>
      </c>
      <c r="Z78" s="12">
        <v>4.956</v>
      </c>
      <c r="AA78" s="12">
        <v>0</v>
      </c>
      <c r="AB78" s="12">
        <v>3.36</v>
      </c>
      <c r="AC78" s="12">
        <v>0</v>
      </c>
      <c r="AD78" s="12">
        <v>0</v>
      </c>
      <c r="AE78" s="12">
        <v>16.156000000000002</v>
      </c>
      <c r="AF78" s="12">
        <v>0</v>
      </c>
      <c r="AG78" s="12">
        <v>0</v>
      </c>
      <c r="AH78" s="12">
        <v>0</v>
      </c>
      <c r="AI78" s="12">
        <v>0</v>
      </c>
      <c r="AJ78" s="12">
        <v>0</v>
      </c>
      <c r="AK78" s="12">
        <v>0</v>
      </c>
      <c r="AL78" s="12">
        <v>0</v>
      </c>
      <c r="AN78" s="15"/>
      <c r="AO78" s="15">
        <v>0.8074824629773968</v>
      </c>
      <c r="AP78" s="15"/>
      <c r="AQ78" s="15">
        <v>1.0191738113795792</v>
      </c>
      <c r="AR78" s="15">
        <v>4.364770070148091</v>
      </c>
      <c r="AS78" s="15">
        <v>3.8628215120810605</v>
      </c>
      <c r="AT78" s="15"/>
      <c r="AU78" s="15">
        <v>2.6188620420888546</v>
      </c>
      <c r="AV78" s="15"/>
      <c r="AW78" s="15"/>
      <c r="AX78" s="15">
        <v>1.2592361652377242</v>
      </c>
      <c r="AY78" s="15"/>
      <c r="AZ78" s="15"/>
      <c r="BA78" s="15"/>
      <c r="BB78" s="15"/>
      <c r="BC78" s="15"/>
      <c r="BD78" s="15"/>
    </row>
    <row r="79" spans="1:57" ht="15.75" customHeight="1">
      <c r="A79" s="19">
        <v>1621</v>
      </c>
      <c r="B79" s="27"/>
      <c r="C79" s="27">
        <v>136.9</v>
      </c>
      <c r="D79" s="27">
        <v>3.77</v>
      </c>
      <c r="E79" s="27">
        <v>67.2</v>
      </c>
      <c r="F79" s="27">
        <v>23.1</v>
      </c>
      <c r="G79" s="27">
        <v>15.7</v>
      </c>
      <c r="H79" s="27"/>
      <c r="I79" s="27">
        <v>13</v>
      </c>
      <c r="J79" s="27"/>
      <c r="K79" s="27"/>
      <c r="L79" s="27">
        <v>120</v>
      </c>
      <c r="M79" s="24"/>
      <c r="N79" s="24"/>
      <c r="O79" s="24"/>
      <c r="P79" s="24"/>
      <c r="Q79" s="24"/>
      <c r="R79" s="24"/>
      <c r="S79" s="24">
        <v>697.3</v>
      </c>
      <c r="T79" s="24"/>
      <c r="U79" s="20"/>
      <c r="V79" s="12">
        <v>38.33200000000001</v>
      </c>
      <c r="W79" s="12">
        <v>1.0556</v>
      </c>
      <c r="X79" s="12">
        <v>18.816000000000003</v>
      </c>
      <c r="Y79" s="12">
        <v>6.468000000000001</v>
      </c>
      <c r="Z79" s="12">
        <v>4.396</v>
      </c>
      <c r="AA79" s="12">
        <v>0</v>
      </c>
      <c r="AB79" s="12">
        <v>3.64</v>
      </c>
      <c r="AC79" s="12">
        <v>0</v>
      </c>
      <c r="AD79" s="12">
        <v>0</v>
      </c>
      <c r="AE79" s="12">
        <v>33.6</v>
      </c>
      <c r="AF79" s="12">
        <v>0</v>
      </c>
      <c r="AG79" s="12">
        <v>0</v>
      </c>
      <c r="AH79" s="12">
        <v>0</v>
      </c>
      <c r="AI79" s="12">
        <v>0</v>
      </c>
      <c r="AJ79" s="12">
        <v>0</v>
      </c>
      <c r="AK79" s="12">
        <v>0</v>
      </c>
      <c r="AL79" s="12">
        <v>195.244</v>
      </c>
      <c r="AN79" s="15"/>
      <c r="AO79" s="15">
        <v>1.4938425565081843</v>
      </c>
      <c r="AP79" s="15">
        <v>0.8227591582229151</v>
      </c>
      <c r="AQ79" s="15">
        <v>1.4665627435697586</v>
      </c>
      <c r="AR79" s="15">
        <v>5.041309431021046</v>
      </c>
      <c r="AS79" s="15">
        <v>3.4263445050662513</v>
      </c>
      <c r="AT79" s="15"/>
      <c r="AU79" s="15">
        <v>2.8371005455962592</v>
      </c>
      <c r="AV79" s="15"/>
      <c r="AW79" s="15"/>
      <c r="AX79" s="15">
        <v>2.618862042088854</v>
      </c>
      <c r="AY79" s="15"/>
      <c r="AZ79" s="15"/>
      <c r="BA79" s="15"/>
      <c r="BB79" s="15"/>
      <c r="BC79" s="15"/>
      <c r="BD79" s="15"/>
      <c r="BE79" s="16">
        <v>317.469918699187</v>
      </c>
    </row>
    <row r="80" spans="1:57" ht="15.75" customHeight="1">
      <c r="A80" s="19">
        <v>1622</v>
      </c>
      <c r="B80" s="27"/>
      <c r="C80" s="27">
        <v>128.5</v>
      </c>
      <c r="D80" s="27">
        <v>3.92</v>
      </c>
      <c r="E80" s="27">
        <v>77.9</v>
      </c>
      <c r="F80" s="27">
        <v>30.5</v>
      </c>
      <c r="G80" s="27">
        <v>21.4</v>
      </c>
      <c r="H80" s="27"/>
      <c r="I80" s="27">
        <v>14.5</v>
      </c>
      <c r="J80" s="27"/>
      <c r="K80" s="27"/>
      <c r="L80" s="27">
        <v>116.8</v>
      </c>
      <c r="M80" s="24"/>
      <c r="N80" s="24"/>
      <c r="O80" s="24"/>
      <c r="P80" s="24"/>
      <c r="Q80" s="24"/>
      <c r="R80" s="24"/>
      <c r="S80" s="24">
        <v>388.2</v>
      </c>
      <c r="T80" s="24"/>
      <c r="U80" s="20"/>
      <c r="V80" s="12">
        <v>29.555</v>
      </c>
      <c r="W80" s="12">
        <v>0.9016000000000001</v>
      </c>
      <c r="X80" s="12">
        <v>17.917</v>
      </c>
      <c r="Y80" s="12">
        <v>7.015</v>
      </c>
      <c r="Z80" s="12">
        <v>4.922</v>
      </c>
      <c r="AA80" s="12">
        <v>0</v>
      </c>
      <c r="AB80" s="12">
        <v>3.335</v>
      </c>
      <c r="AC80" s="12">
        <v>0</v>
      </c>
      <c r="AD80" s="12">
        <v>0</v>
      </c>
      <c r="AE80" s="12">
        <v>26.864</v>
      </c>
      <c r="AF80" s="12">
        <v>0</v>
      </c>
      <c r="AG80" s="12">
        <v>0</v>
      </c>
      <c r="AH80" s="12">
        <v>0</v>
      </c>
      <c r="AI80" s="12">
        <v>0</v>
      </c>
      <c r="AJ80" s="12">
        <v>0</v>
      </c>
      <c r="AK80" s="12">
        <v>0</v>
      </c>
      <c r="AL80" s="12">
        <v>89.286</v>
      </c>
      <c r="AN80" s="15"/>
      <c r="AO80" s="15">
        <v>1.151792673421668</v>
      </c>
      <c r="AP80" s="15">
        <v>0.7027279812938426</v>
      </c>
      <c r="AQ80" s="15">
        <v>1.3964925954793455</v>
      </c>
      <c r="AR80" s="15">
        <v>5.467653936087296</v>
      </c>
      <c r="AS80" s="15">
        <v>3.8363211223694464</v>
      </c>
      <c r="AT80" s="15"/>
      <c r="AU80" s="15">
        <v>2.5993764614185504</v>
      </c>
      <c r="AV80" s="15"/>
      <c r="AW80" s="15"/>
      <c r="AX80" s="15">
        <v>2.093842556508184</v>
      </c>
      <c r="AY80" s="15"/>
      <c r="AZ80" s="15"/>
      <c r="BA80" s="15"/>
      <c r="BB80" s="15"/>
      <c r="BC80" s="15"/>
      <c r="BD80" s="15"/>
      <c r="BE80" s="16">
        <v>145.18048780487806</v>
      </c>
    </row>
    <row r="81" spans="1:56" ht="15.75" customHeight="1">
      <c r="A81" s="19">
        <v>1623</v>
      </c>
      <c r="B81" s="27"/>
      <c r="C81" s="27"/>
      <c r="D81" s="27">
        <v>4.22</v>
      </c>
      <c r="E81" s="27"/>
      <c r="F81" s="27"/>
      <c r="G81" s="27">
        <v>47.1</v>
      </c>
      <c r="H81" s="27"/>
      <c r="I81" s="27"/>
      <c r="J81" s="27"/>
      <c r="K81" s="27"/>
      <c r="L81" s="27"/>
      <c r="M81" s="24"/>
      <c r="N81" s="24"/>
      <c r="O81" s="24"/>
      <c r="P81" s="24"/>
      <c r="Q81" s="24"/>
      <c r="R81" s="24"/>
      <c r="S81" s="24"/>
      <c r="T81" s="24"/>
      <c r="U81" s="20"/>
      <c r="V81" s="12">
        <v>0</v>
      </c>
      <c r="W81" s="12">
        <v>0</v>
      </c>
      <c r="X81" s="12">
        <v>0</v>
      </c>
      <c r="Y81" s="12">
        <v>0</v>
      </c>
      <c r="Z81" s="12">
        <v>0</v>
      </c>
      <c r="AA81" s="12">
        <v>0</v>
      </c>
      <c r="AB81" s="12">
        <v>0</v>
      </c>
      <c r="AC81" s="12">
        <v>0</v>
      </c>
      <c r="AD81" s="12">
        <v>0</v>
      </c>
      <c r="AE81" s="12">
        <v>0</v>
      </c>
      <c r="AF81" s="12">
        <v>0</v>
      </c>
      <c r="AG81" s="12">
        <v>0</v>
      </c>
      <c r="AH81" s="12">
        <v>0</v>
      </c>
      <c r="AI81" s="12">
        <v>0</v>
      </c>
      <c r="AJ81" s="12">
        <v>0</v>
      </c>
      <c r="AK81" s="12">
        <v>0</v>
      </c>
      <c r="AL81" s="12">
        <v>0</v>
      </c>
      <c r="AN81" s="15"/>
      <c r="AO81" s="15"/>
      <c r="AP81" s="15"/>
      <c r="AQ81" s="15"/>
      <c r="AR81" s="15"/>
      <c r="AS81" s="15"/>
      <c r="AT81" s="15"/>
      <c r="AU81" s="15"/>
      <c r="AV81" s="15"/>
      <c r="AW81" s="15"/>
      <c r="AX81" s="15"/>
      <c r="AY81" s="15"/>
      <c r="AZ81" s="15"/>
      <c r="BA81" s="15"/>
      <c r="BB81" s="15"/>
      <c r="BC81" s="15"/>
      <c r="BD81" s="15"/>
    </row>
    <row r="82" spans="1:56" ht="15.75" customHeight="1">
      <c r="A82" s="19">
        <v>1624</v>
      </c>
      <c r="B82" s="27"/>
      <c r="C82" s="27">
        <v>97.6</v>
      </c>
      <c r="D82" s="27">
        <v>3.84</v>
      </c>
      <c r="E82" s="27">
        <v>63.9</v>
      </c>
      <c r="F82" s="27">
        <v>47.9</v>
      </c>
      <c r="G82" s="27">
        <v>39.5</v>
      </c>
      <c r="H82" s="27"/>
      <c r="I82" s="27">
        <v>16.4</v>
      </c>
      <c r="J82" s="27"/>
      <c r="K82" s="27"/>
      <c r="L82" s="27">
        <v>59.6</v>
      </c>
      <c r="M82" s="24"/>
      <c r="N82" s="24"/>
      <c r="O82" s="24"/>
      <c r="P82" s="24"/>
      <c r="Q82" s="24"/>
      <c r="R82" s="24"/>
      <c r="S82" s="24"/>
      <c r="T82" s="24"/>
      <c r="U82" s="20"/>
      <c r="V82" s="12">
        <v>11.712</v>
      </c>
      <c r="W82" s="12">
        <v>0.4608</v>
      </c>
      <c r="X82" s="12">
        <v>7.667999999999999</v>
      </c>
      <c r="Y82" s="12">
        <v>5.747999999999999</v>
      </c>
      <c r="Z82" s="12">
        <v>4.74</v>
      </c>
      <c r="AA82" s="12">
        <v>0</v>
      </c>
      <c r="AB82" s="12">
        <v>1.9679999999999997</v>
      </c>
      <c r="AC82" s="12">
        <v>0</v>
      </c>
      <c r="AD82" s="12">
        <v>0</v>
      </c>
      <c r="AE82" s="12">
        <v>7.152</v>
      </c>
      <c r="AF82" s="12">
        <v>0</v>
      </c>
      <c r="AG82" s="12">
        <v>0</v>
      </c>
      <c r="AH82" s="12">
        <v>0</v>
      </c>
      <c r="AI82" s="12">
        <v>0</v>
      </c>
      <c r="AJ82" s="12">
        <v>0</v>
      </c>
      <c r="AK82" s="12">
        <v>0</v>
      </c>
      <c r="AL82" s="12">
        <v>0</v>
      </c>
      <c r="AN82" s="15"/>
      <c r="AO82" s="15">
        <v>0.45643024162120027</v>
      </c>
      <c r="AP82" s="15">
        <v>0.3591582229150429</v>
      </c>
      <c r="AQ82" s="15">
        <v>0.5976617303195635</v>
      </c>
      <c r="AR82" s="15">
        <v>4.48012470771629</v>
      </c>
      <c r="AS82" s="15">
        <v>3.694466095089634</v>
      </c>
      <c r="AT82" s="15"/>
      <c r="AU82" s="15">
        <v>1.533904910366329</v>
      </c>
      <c r="AV82" s="15"/>
      <c r="AW82" s="15"/>
      <c r="AX82" s="15">
        <v>0.5574434918160561</v>
      </c>
      <c r="AY82" s="15"/>
      <c r="AZ82" s="15"/>
      <c r="BA82" s="15"/>
      <c r="BB82" s="15"/>
      <c r="BC82" s="15"/>
      <c r="BD82" s="15"/>
    </row>
    <row r="83" spans="1:56" ht="15.75" customHeight="1">
      <c r="A83" s="19">
        <v>1625</v>
      </c>
      <c r="B83" s="27"/>
      <c r="C83" s="27">
        <v>97.6</v>
      </c>
      <c r="D83" s="27">
        <v>2.29</v>
      </c>
      <c r="E83" s="27">
        <v>63.9</v>
      </c>
      <c r="F83" s="27">
        <v>47.9</v>
      </c>
      <c r="G83" s="27">
        <v>27</v>
      </c>
      <c r="H83" s="27"/>
      <c r="I83" s="27">
        <v>16.4</v>
      </c>
      <c r="J83" s="27"/>
      <c r="K83" s="27"/>
      <c r="L83" s="27">
        <v>59.6</v>
      </c>
      <c r="M83" s="24"/>
      <c r="N83" s="24"/>
      <c r="O83" s="24"/>
      <c r="P83" s="24"/>
      <c r="Q83" s="24">
        <v>240</v>
      </c>
      <c r="R83" s="24">
        <v>156.1</v>
      </c>
      <c r="S83" s="24"/>
      <c r="T83" s="24"/>
      <c r="U83" s="20"/>
      <c r="V83" s="12">
        <v>27.328</v>
      </c>
      <c r="W83" s="12">
        <v>0.6412000000000001</v>
      </c>
      <c r="X83" s="12">
        <v>17.892000000000003</v>
      </c>
      <c r="Y83" s="12">
        <v>13.412</v>
      </c>
      <c r="Z83" s="12">
        <v>7.56</v>
      </c>
      <c r="AA83" s="12">
        <v>0</v>
      </c>
      <c r="AB83" s="12">
        <v>4.592</v>
      </c>
      <c r="AC83" s="12">
        <v>0</v>
      </c>
      <c r="AD83" s="12">
        <v>0</v>
      </c>
      <c r="AE83" s="12">
        <v>16.688000000000002</v>
      </c>
      <c r="AF83" s="12">
        <v>0</v>
      </c>
      <c r="AG83" s="12">
        <v>0</v>
      </c>
      <c r="AH83" s="12">
        <v>0</v>
      </c>
      <c r="AI83" s="12">
        <v>0</v>
      </c>
      <c r="AJ83" s="12">
        <v>67.2</v>
      </c>
      <c r="AK83" s="12">
        <v>43.708000000000006</v>
      </c>
      <c r="AL83" s="12">
        <v>0</v>
      </c>
      <c r="AN83" s="15"/>
      <c r="AO83" s="15">
        <v>1.065003897116134</v>
      </c>
      <c r="AP83" s="15">
        <v>0.4997661730319565</v>
      </c>
      <c r="AQ83" s="15">
        <v>1.394544037412315</v>
      </c>
      <c r="AR83" s="15">
        <v>10.453624318004678</v>
      </c>
      <c r="AS83" s="15">
        <v>5.892439594699923</v>
      </c>
      <c r="AT83" s="15"/>
      <c r="AU83" s="15">
        <v>3.5791114575214342</v>
      </c>
      <c r="AV83" s="15"/>
      <c r="AW83" s="15"/>
      <c r="AX83" s="15">
        <v>1.300701480904131</v>
      </c>
      <c r="AY83" s="15"/>
      <c r="AZ83" s="15"/>
      <c r="BA83" s="15"/>
      <c r="BB83" s="15"/>
      <c r="BC83" s="15">
        <v>109.26829268292684</v>
      </c>
      <c r="BD83" s="15">
        <v>71.069918699187</v>
      </c>
    </row>
    <row r="84" spans="1:56" ht="15.75" customHeight="1">
      <c r="A84" s="19">
        <v>1626</v>
      </c>
      <c r="B84" s="27"/>
      <c r="C84" s="27">
        <v>63.3</v>
      </c>
      <c r="D84" s="27"/>
      <c r="E84" s="27">
        <v>40.9</v>
      </c>
      <c r="F84" s="27">
        <v>23</v>
      </c>
      <c r="G84" s="27">
        <v>24.5</v>
      </c>
      <c r="H84" s="27"/>
      <c r="I84" s="27">
        <v>12</v>
      </c>
      <c r="J84" s="27"/>
      <c r="K84" s="27">
        <v>74.09</v>
      </c>
      <c r="L84" s="27">
        <v>43.6</v>
      </c>
      <c r="M84" s="24">
        <v>23.83</v>
      </c>
      <c r="N84" s="24"/>
      <c r="O84" s="24"/>
      <c r="P84" s="24"/>
      <c r="Q84" s="24"/>
      <c r="R84" s="24">
        <v>148.4</v>
      </c>
      <c r="S84" s="24"/>
      <c r="T84" s="24"/>
      <c r="U84" s="20"/>
      <c r="V84" s="12">
        <v>17.724</v>
      </c>
      <c r="W84" s="12">
        <v>0</v>
      </c>
      <c r="X84" s="12">
        <v>11.452</v>
      </c>
      <c r="Y84" s="12">
        <v>6.44</v>
      </c>
      <c r="Z84" s="12">
        <v>6.86</v>
      </c>
      <c r="AA84" s="12">
        <v>0</v>
      </c>
      <c r="AB84" s="12">
        <v>3.36</v>
      </c>
      <c r="AC84" s="12">
        <v>0</v>
      </c>
      <c r="AD84" s="12">
        <v>20.745200000000004</v>
      </c>
      <c r="AE84" s="12">
        <v>12.208000000000002</v>
      </c>
      <c r="AF84" s="12">
        <v>6.6724000000000006</v>
      </c>
      <c r="AG84" s="12">
        <v>0</v>
      </c>
      <c r="AH84" s="12">
        <v>0</v>
      </c>
      <c r="AI84" s="12">
        <v>0</v>
      </c>
      <c r="AJ84" s="12">
        <v>0</v>
      </c>
      <c r="AK84" s="12">
        <v>41.55200000000001</v>
      </c>
      <c r="AL84" s="12">
        <v>0</v>
      </c>
      <c r="AN84" s="15"/>
      <c r="AO84" s="15">
        <v>0.6907248636009353</v>
      </c>
      <c r="AP84" s="15"/>
      <c r="AQ84" s="15">
        <v>0.8925954793452845</v>
      </c>
      <c r="AR84" s="15">
        <v>5.019485580670304</v>
      </c>
      <c r="AS84" s="15">
        <v>5.346843335931411</v>
      </c>
      <c r="AT84" s="15"/>
      <c r="AU84" s="15">
        <v>2.6188620420888546</v>
      </c>
      <c r="AV84" s="15"/>
      <c r="AW84" s="15">
        <v>16.169290724863604</v>
      </c>
      <c r="AX84" s="15">
        <v>0.9515198752922839</v>
      </c>
      <c r="AY84" s="15">
        <v>5.200623538581451</v>
      </c>
      <c r="AZ84" s="15"/>
      <c r="BA84" s="15"/>
      <c r="BB84" s="15"/>
      <c r="BC84" s="15"/>
      <c r="BD84" s="15">
        <v>67.56422764227644</v>
      </c>
    </row>
    <row r="85" spans="1:56" ht="15.75" customHeight="1">
      <c r="A85" s="19">
        <v>1627</v>
      </c>
      <c r="B85" s="27"/>
      <c r="C85" s="27">
        <v>68.3</v>
      </c>
      <c r="D85" s="27">
        <v>2</v>
      </c>
      <c r="E85" s="27">
        <v>59.4</v>
      </c>
      <c r="F85" s="27">
        <v>24.2</v>
      </c>
      <c r="G85" s="27">
        <v>24</v>
      </c>
      <c r="H85" s="27"/>
      <c r="I85" s="27">
        <v>12</v>
      </c>
      <c r="J85" s="27"/>
      <c r="K85" s="27"/>
      <c r="L85" s="27">
        <v>60</v>
      </c>
      <c r="M85" s="24"/>
      <c r="N85" s="24"/>
      <c r="O85" s="24"/>
      <c r="P85" s="24"/>
      <c r="Q85" s="24"/>
      <c r="R85" s="24"/>
      <c r="S85" s="24"/>
      <c r="T85" s="24"/>
      <c r="U85" s="20"/>
      <c r="V85" s="12">
        <v>19.124000000000002</v>
      </c>
      <c r="W85" s="12">
        <v>0.56</v>
      </c>
      <c r="X85" s="12">
        <v>16.632</v>
      </c>
      <c r="Y85" s="12">
        <v>6.776000000000001</v>
      </c>
      <c r="Z85" s="12">
        <v>6.72</v>
      </c>
      <c r="AA85" s="12">
        <v>0</v>
      </c>
      <c r="AB85" s="12">
        <v>3.36</v>
      </c>
      <c r="AC85" s="12">
        <v>0</v>
      </c>
      <c r="AD85" s="12">
        <v>0</v>
      </c>
      <c r="AE85" s="12">
        <v>16.8</v>
      </c>
      <c r="AF85" s="12">
        <v>0</v>
      </c>
      <c r="AG85" s="12">
        <v>0</v>
      </c>
      <c r="AH85" s="12">
        <v>0</v>
      </c>
      <c r="AI85" s="12">
        <v>0</v>
      </c>
      <c r="AJ85" s="12">
        <v>0</v>
      </c>
      <c r="AK85" s="12">
        <v>0</v>
      </c>
      <c r="AL85" s="12">
        <v>0</v>
      </c>
      <c r="AN85" s="15"/>
      <c r="AO85" s="15">
        <v>0.7452844894777865</v>
      </c>
      <c r="AP85" s="15">
        <v>0.4364770070148091</v>
      </c>
      <c r="AQ85" s="15">
        <v>1.296336710833983</v>
      </c>
      <c r="AR85" s="15">
        <v>5.28137178487919</v>
      </c>
      <c r="AS85" s="15">
        <v>5.237724084177709</v>
      </c>
      <c r="AT85" s="15"/>
      <c r="AU85" s="15">
        <v>2.6188620420888546</v>
      </c>
      <c r="AV85" s="15"/>
      <c r="AW85" s="15"/>
      <c r="AX85" s="15">
        <v>1.309431021044427</v>
      </c>
      <c r="AY85" s="15"/>
      <c r="AZ85" s="15"/>
      <c r="BA85" s="15"/>
      <c r="BB85" s="15"/>
      <c r="BC85" s="15"/>
      <c r="BD85" s="15"/>
    </row>
    <row r="86" spans="1:56" ht="15.75" customHeight="1">
      <c r="A86" s="19">
        <v>1628</v>
      </c>
      <c r="B86" s="27"/>
      <c r="C86" s="27">
        <v>65.6</v>
      </c>
      <c r="D86" s="27"/>
      <c r="E86" s="27">
        <v>59.9</v>
      </c>
      <c r="F86" s="27">
        <v>22.6</v>
      </c>
      <c r="G86" s="27">
        <v>18.2</v>
      </c>
      <c r="H86" s="27"/>
      <c r="I86" s="27">
        <v>12</v>
      </c>
      <c r="J86" s="27"/>
      <c r="K86" s="27"/>
      <c r="L86" s="27">
        <v>56.9</v>
      </c>
      <c r="M86" s="24">
        <v>24.16</v>
      </c>
      <c r="N86" s="24"/>
      <c r="O86" s="24"/>
      <c r="P86" s="24"/>
      <c r="Q86" s="24"/>
      <c r="R86" s="24"/>
      <c r="S86" s="24"/>
      <c r="T86" s="24"/>
      <c r="U86" s="20"/>
      <c r="V86" s="12">
        <v>14.76</v>
      </c>
      <c r="W86" s="12">
        <v>0</v>
      </c>
      <c r="X86" s="12">
        <v>13.4775</v>
      </c>
      <c r="Y86" s="12">
        <v>5.085</v>
      </c>
      <c r="Z86" s="12">
        <v>4.095</v>
      </c>
      <c r="AA86" s="12">
        <v>0</v>
      </c>
      <c r="AB86" s="12">
        <v>2.7</v>
      </c>
      <c r="AC86" s="12">
        <v>0</v>
      </c>
      <c r="AD86" s="12">
        <v>0</v>
      </c>
      <c r="AE86" s="12">
        <v>12.8025</v>
      </c>
      <c r="AF86" s="12">
        <v>5.436</v>
      </c>
      <c r="AG86" s="12">
        <v>0</v>
      </c>
      <c r="AH86" s="12">
        <v>0</v>
      </c>
      <c r="AI86" s="12">
        <v>0</v>
      </c>
      <c r="AJ86" s="12">
        <v>0</v>
      </c>
      <c r="AK86" s="12">
        <v>0</v>
      </c>
      <c r="AL86" s="12">
        <v>0</v>
      </c>
      <c r="AN86" s="15"/>
      <c r="AO86" s="15">
        <v>0.5752143413873734</v>
      </c>
      <c r="AP86" s="15"/>
      <c r="AQ86" s="15">
        <v>1.0504676539360873</v>
      </c>
      <c r="AR86" s="15">
        <v>3.9633671083398294</v>
      </c>
      <c r="AS86" s="15">
        <v>3.191738113795791</v>
      </c>
      <c r="AT86" s="15"/>
      <c r="AU86" s="15">
        <v>2.1044427123928298</v>
      </c>
      <c r="AV86" s="15"/>
      <c r="AW86" s="15"/>
      <c r="AX86" s="15">
        <v>0.9978565861262666</v>
      </c>
      <c r="AY86" s="15">
        <v>4.236944660950897</v>
      </c>
      <c r="AZ86" s="15"/>
      <c r="BA86" s="15"/>
      <c r="BB86" s="15"/>
      <c r="BC86" s="15"/>
      <c r="BD86" s="15"/>
    </row>
    <row r="87" spans="1:56" ht="15.75" customHeight="1">
      <c r="A87" s="19">
        <v>1629</v>
      </c>
      <c r="B87" s="27"/>
      <c r="C87" s="27">
        <v>62.9</v>
      </c>
      <c r="D87" s="27">
        <v>2.29</v>
      </c>
      <c r="E87" s="27">
        <v>58.9</v>
      </c>
      <c r="F87" s="27">
        <v>22.2</v>
      </c>
      <c r="G87" s="27">
        <v>18.8</v>
      </c>
      <c r="H87" s="27"/>
      <c r="I87" s="27">
        <v>12.6</v>
      </c>
      <c r="J87" s="27"/>
      <c r="K87" s="27"/>
      <c r="L87" s="27">
        <v>58.3</v>
      </c>
      <c r="M87" s="24">
        <v>22</v>
      </c>
      <c r="N87" s="24"/>
      <c r="O87" s="24"/>
      <c r="P87" s="24"/>
      <c r="Q87" s="24"/>
      <c r="R87" s="24"/>
      <c r="S87" s="24"/>
      <c r="T87" s="24"/>
      <c r="U87" s="20"/>
      <c r="V87" s="12">
        <v>14.1525</v>
      </c>
      <c r="W87" s="12">
        <v>0.51525</v>
      </c>
      <c r="X87" s="12">
        <v>13.2525</v>
      </c>
      <c r="Y87" s="12">
        <v>4.995</v>
      </c>
      <c r="Z87" s="12">
        <v>4.23</v>
      </c>
      <c r="AA87" s="12">
        <v>0</v>
      </c>
      <c r="AB87" s="12">
        <v>2.835</v>
      </c>
      <c r="AC87" s="12">
        <v>0</v>
      </c>
      <c r="AD87" s="12">
        <v>0</v>
      </c>
      <c r="AE87" s="12">
        <v>13.1175</v>
      </c>
      <c r="AF87" s="12">
        <v>4.95</v>
      </c>
      <c r="AG87" s="12">
        <v>0</v>
      </c>
      <c r="AH87" s="12">
        <v>0</v>
      </c>
      <c r="AI87" s="12">
        <v>0</v>
      </c>
      <c r="AJ87" s="12">
        <v>0</v>
      </c>
      <c r="AK87" s="12">
        <v>0</v>
      </c>
      <c r="AL87" s="12">
        <v>0</v>
      </c>
      <c r="AN87" s="15"/>
      <c r="AO87" s="15">
        <v>0.551539360872954</v>
      </c>
      <c r="AP87" s="15">
        <v>0.40159781761496494</v>
      </c>
      <c r="AQ87" s="15">
        <v>1.0329306313328137</v>
      </c>
      <c r="AR87" s="15">
        <v>3.8932190179267345</v>
      </c>
      <c r="AS87" s="15">
        <v>3.296960249415433</v>
      </c>
      <c r="AT87" s="15"/>
      <c r="AU87" s="15">
        <v>2.209664848012471</v>
      </c>
      <c r="AV87" s="15"/>
      <c r="AW87" s="15"/>
      <c r="AX87" s="15">
        <v>1.0224084177708495</v>
      </c>
      <c r="AY87" s="15">
        <v>3.8581449727201873</v>
      </c>
      <c r="AZ87" s="15"/>
      <c r="BA87" s="15"/>
      <c r="BB87" s="15"/>
      <c r="BC87" s="15"/>
      <c r="BD87" s="15"/>
    </row>
    <row r="88" spans="1:56" ht="15.75" customHeight="1">
      <c r="A88" s="19">
        <v>1630</v>
      </c>
      <c r="B88" s="27"/>
      <c r="C88" s="27">
        <v>62.7</v>
      </c>
      <c r="D88" s="27"/>
      <c r="E88" s="27">
        <v>60.1</v>
      </c>
      <c r="F88" s="27">
        <v>25.3</v>
      </c>
      <c r="G88" s="27">
        <v>21.4</v>
      </c>
      <c r="H88" s="27"/>
      <c r="I88" s="27">
        <v>10.8</v>
      </c>
      <c r="J88" s="27"/>
      <c r="K88" s="27"/>
      <c r="L88" s="27">
        <v>61.9</v>
      </c>
      <c r="M88" s="24"/>
      <c r="N88" s="24"/>
      <c r="O88" s="24"/>
      <c r="P88" s="24"/>
      <c r="Q88" s="24"/>
      <c r="R88" s="24"/>
      <c r="S88" s="24"/>
      <c r="T88" s="24"/>
      <c r="U88" s="20"/>
      <c r="V88" s="12">
        <v>14.421000000000001</v>
      </c>
      <c r="W88" s="12">
        <v>0</v>
      </c>
      <c r="X88" s="12">
        <v>13.823</v>
      </c>
      <c r="Y88" s="12">
        <v>5.819000000000001</v>
      </c>
      <c r="Z88" s="12">
        <v>4.922</v>
      </c>
      <c r="AA88" s="12">
        <v>0</v>
      </c>
      <c r="AB88" s="12">
        <v>2.4840000000000004</v>
      </c>
      <c r="AC88" s="12">
        <v>0</v>
      </c>
      <c r="AD88" s="12">
        <v>0</v>
      </c>
      <c r="AE88" s="12">
        <v>14.237</v>
      </c>
      <c r="AF88" s="12">
        <v>0</v>
      </c>
      <c r="AG88" s="12">
        <v>0</v>
      </c>
      <c r="AH88" s="12">
        <v>0</v>
      </c>
      <c r="AI88" s="12">
        <v>0</v>
      </c>
      <c r="AJ88" s="12">
        <v>0</v>
      </c>
      <c r="AK88" s="12">
        <v>0</v>
      </c>
      <c r="AL88" s="12">
        <v>0</v>
      </c>
      <c r="AN88" s="15"/>
      <c r="AO88" s="15">
        <v>0.5620031176929073</v>
      </c>
      <c r="AP88" s="15"/>
      <c r="AQ88" s="15">
        <v>1.0773967264224473</v>
      </c>
      <c r="AR88" s="15">
        <v>4.535463756819954</v>
      </c>
      <c r="AS88" s="15">
        <v>3.8363211223694464</v>
      </c>
      <c r="AT88" s="15"/>
      <c r="AU88" s="15">
        <v>1.9360872954014035</v>
      </c>
      <c r="AV88" s="15"/>
      <c r="AW88" s="15"/>
      <c r="AX88" s="15">
        <v>1.1096648480124707</v>
      </c>
      <c r="AY88" s="15"/>
      <c r="AZ88" s="15"/>
      <c r="BA88" s="15"/>
      <c r="BB88" s="15"/>
      <c r="BC88" s="15"/>
      <c r="BD88" s="15"/>
    </row>
    <row r="89" spans="1:56" ht="15.75" customHeight="1">
      <c r="A89" s="19">
        <v>1631</v>
      </c>
      <c r="B89" s="27"/>
      <c r="C89" s="27">
        <v>73.4</v>
      </c>
      <c r="D89" s="27"/>
      <c r="E89" s="27">
        <v>64.3</v>
      </c>
      <c r="F89" s="27">
        <v>25.6</v>
      </c>
      <c r="G89" s="27">
        <v>22.9</v>
      </c>
      <c r="H89" s="27">
        <v>5.3</v>
      </c>
      <c r="I89" s="27">
        <v>16</v>
      </c>
      <c r="J89" s="27"/>
      <c r="K89" s="27"/>
      <c r="L89" s="27">
        <v>125</v>
      </c>
      <c r="M89" s="24">
        <v>24.33</v>
      </c>
      <c r="N89" s="24"/>
      <c r="O89" s="24"/>
      <c r="P89" s="24"/>
      <c r="Q89" s="24"/>
      <c r="R89" s="24"/>
      <c r="S89" s="24"/>
      <c r="T89" s="24"/>
      <c r="U89" s="20"/>
      <c r="V89" s="12">
        <v>16.882</v>
      </c>
      <c r="W89" s="12">
        <v>0</v>
      </c>
      <c r="X89" s="12">
        <v>14.789</v>
      </c>
      <c r="Y89" s="12">
        <v>5.888000000000001</v>
      </c>
      <c r="Z89" s="12">
        <v>5.2669999999999995</v>
      </c>
      <c r="AA89" s="12">
        <v>1.219</v>
      </c>
      <c r="AB89" s="12">
        <v>3.68</v>
      </c>
      <c r="AC89" s="12">
        <v>0</v>
      </c>
      <c r="AD89" s="12">
        <v>0</v>
      </c>
      <c r="AE89" s="12">
        <v>28.75</v>
      </c>
      <c r="AF89" s="12">
        <v>5.595899999999999</v>
      </c>
      <c r="AG89" s="12">
        <v>0</v>
      </c>
      <c r="AH89" s="12">
        <v>0</v>
      </c>
      <c r="AI89" s="12">
        <v>0</v>
      </c>
      <c r="AJ89" s="12">
        <v>0</v>
      </c>
      <c r="AK89" s="12">
        <v>0</v>
      </c>
      <c r="AL89" s="12">
        <v>0</v>
      </c>
      <c r="AN89" s="15"/>
      <c r="AO89" s="15">
        <v>0.6579111457521435</v>
      </c>
      <c r="AP89" s="15"/>
      <c r="AQ89" s="15">
        <v>1.152689010132502</v>
      </c>
      <c r="AR89" s="15">
        <v>4.589243959469993</v>
      </c>
      <c r="AS89" s="15">
        <v>4.105222135619641</v>
      </c>
      <c r="AT89" s="15">
        <v>0.9501169134840219</v>
      </c>
      <c r="AU89" s="15">
        <v>2.8682774746687456</v>
      </c>
      <c r="AV89" s="15"/>
      <c r="AW89" s="15"/>
      <c r="AX89" s="15">
        <v>2.240841777084957</v>
      </c>
      <c r="AY89" s="15">
        <v>4.36157443491816</v>
      </c>
      <c r="AZ89" s="15"/>
      <c r="BA89" s="15"/>
      <c r="BB89" s="15"/>
      <c r="BC89" s="15"/>
      <c r="BD89" s="15"/>
    </row>
    <row r="90" spans="1:56" ht="15.75" customHeight="1">
      <c r="A90" s="19">
        <v>1632</v>
      </c>
      <c r="B90" s="27"/>
      <c r="C90" s="27">
        <v>74.2</v>
      </c>
      <c r="D90" s="27">
        <v>2.67</v>
      </c>
      <c r="E90" s="27">
        <v>84.6</v>
      </c>
      <c r="F90" s="27">
        <v>25.1</v>
      </c>
      <c r="G90" s="27">
        <v>22.6</v>
      </c>
      <c r="H90" s="27">
        <v>6</v>
      </c>
      <c r="I90" s="27">
        <v>19.2</v>
      </c>
      <c r="J90" s="27"/>
      <c r="K90" s="27"/>
      <c r="L90" s="27">
        <v>136.6</v>
      </c>
      <c r="M90" s="24"/>
      <c r="N90" s="24"/>
      <c r="O90" s="24"/>
      <c r="P90" s="24"/>
      <c r="Q90" s="24"/>
      <c r="R90" s="24">
        <v>198.7</v>
      </c>
      <c r="S90" s="24"/>
      <c r="T90" s="24"/>
      <c r="U90" s="20"/>
      <c r="V90" s="12">
        <v>17.066000000000003</v>
      </c>
      <c r="W90" s="12">
        <v>0.6141</v>
      </c>
      <c r="X90" s="12">
        <v>19.458</v>
      </c>
      <c r="Y90" s="12">
        <v>5.773000000000001</v>
      </c>
      <c r="Z90" s="12">
        <v>5.198</v>
      </c>
      <c r="AA90" s="12">
        <v>1.38</v>
      </c>
      <c r="AB90" s="12">
        <v>4.416</v>
      </c>
      <c r="AC90" s="12">
        <v>0</v>
      </c>
      <c r="AD90" s="12">
        <v>0</v>
      </c>
      <c r="AE90" s="12">
        <v>31.418</v>
      </c>
      <c r="AF90" s="12">
        <v>0</v>
      </c>
      <c r="AG90" s="12">
        <v>0</v>
      </c>
      <c r="AH90" s="12">
        <v>0</v>
      </c>
      <c r="AI90" s="12">
        <v>0</v>
      </c>
      <c r="AJ90" s="12">
        <v>0</v>
      </c>
      <c r="AK90" s="12">
        <v>45.701</v>
      </c>
      <c r="AL90" s="12">
        <v>0</v>
      </c>
      <c r="AN90" s="15"/>
      <c r="AO90" s="15">
        <v>0.6650818394388154</v>
      </c>
      <c r="AP90" s="15">
        <v>0.47864380358534686</v>
      </c>
      <c r="AQ90" s="15">
        <v>1.5166017147310988</v>
      </c>
      <c r="AR90" s="15">
        <v>4.499610288386594</v>
      </c>
      <c r="AS90" s="15">
        <v>4.051441932969603</v>
      </c>
      <c r="AT90" s="15">
        <v>1.0756040530007795</v>
      </c>
      <c r="AU90" s="15">
        <v>3.4419329696024947</v>
      </c>
      <c r="AV90" s="15"/>
      <c r="AW90" s="15"/>
      <c r="AX90" s="15">
        <v>2.448791893998441</v>
      </c>
      <c r="AY90" s="15"/>
      <c r="AZ90" s="15"/>
      <c r="BA90" s="15"/>
      <c r="BB90" s="15"/>
      <c r="BC90" s="15"/>
      <c r="BD90" s="15">
        <v>74.31056910569106</v>
      </c>
    </row>
    <row r="91" spans="1:57" ht="15.75" customHeight="1">
      <c r="A91" s="19">
        <v>1633</v>
      </c>
      <c r="B91" s="27"/>
      <c r="C91" s="27">
        <v>69.4</v>
      </c>
      <c r="D91" s="27"/>
      <c r="E91" s="27">
        <v>72.2</v>
      </c>
      <c r="F91" s="27">
        <v>26.4</v>
      </c>
      <c r="G91" s="27">
        <v>24.7</v>
      </c>
      <c r="H91" s="27"/>
      <c r="I91" s="27">
        <v>19.4</v>
      </c>
      <c r="J91" s="27"/>
      <c r="K91" s="27"/>
      <c r="L91" s="27">
        <v>135.5</v>
      </c>
      <c r="M91" s="24"/>
      <c r="N91" s="24"/>
      <c r="O91" s="24"/>
      <c r="P91" s="24"/>
      <c r="Q91" s="24"/>
      <c r="R91" s="24">
        <v>207.3</v>
      </c>
      <c r="S91" s="24">
        <v>500</v>
      </c>
      <c r="T91" s="24"/>
      <c r="U91" s="20"/>
      <c r="V91" s="12">
        <v>13.88</v>
      </c>
      <c r="W91" s="12">
        <v>0</v>
      </c>
      <c r="X91" s="12">
        <v>14.44</v>
      </c>
      <c r="Y91" s="12">
        <v>5.28</v>
      </c>
      <c r="Z91" s="12">
        <v>4.94</v>
      </c>
      <c r="AA91" s="12">
        <v>0</v>
      </c>
      <c r="AB91" s="12">
        <v>3.88</v>
      </c>
      <c r="AC91" s="12">
        <v>0</v>
      </c>
      <c r="AD91" s="12">
        <v>0</v>
      </c>
      <c r="AE91" s="12">
        <v>27.1</v>
      </c>
      <c r="AF91" s="12">
        <v>0</v>
      </c>
      <c r="AG91" s="12">
        <v>0</v>
      </c>
      <c r="AH91" s="12">
        <v>0</v>
      </c>
      <c r="AI91" s="12">
        <v>0</v>
      </c>
      <c r="AJ91" s="12">
        <v>0</v>
      </c>
      <c r="AK91" s="12">
        <v>41.46</v>
      </c>
      <c r="AL91" s="12">
        <v>100</v>
      </c>
      <c r="AN91" s="15"/>
      <c r="AO91" s="15">
        <v>0.5409197194076385</v>
      </c>
      <c r="AP91" s="15"/>
      <c r="AQ91" s="15">
        <v>1.1254871395167576</v>
      </c>
      <c r="AR91" s="15">
        <v>4.1153546375682</v>
      </c>
      <c r="AS91" s="15">
        <v>3.850350740452066</v>
      </c>
      <c r="AT91" s="15"/>
      <c r="AU91" s="15">
        <v>3.024162120031177</v>
      </c>
      <c r="AV91" s="15"/>
      <c r="AW91" s="15"/>
      <c r="AX91" s="15">
        <v>2.112236944660951</v>
      </c>
      <c r="AY91" s="15"/>
      <c r="AZ91" s="15"/>
      <c r="BA91" s="15"/>
      <c r="BB91" s="15"/>
      <c r="BC91" s="15"/>
      <c r="BD91" s="15">
        <v>67.41463414634148</v>
      </c>
      <c r="BE91" s="16">
        <v>162.60162601626016</v>
      </c>
    </row>
    <row r="92" spans="1:57" ht="15.75" customHeight="1">
      <c r="A92" s="19">
        <v>1634</v>
      </c>
      <c r="B92" s="27"/>
      <c r="C92" s="27">
        <v>65</v>
      </c>
      <c r="D92" s="27"/>
      <c r="E92" s="27">
        <v>59.8</v>
      </c>
      <c r="F92" s="27">
        <v>37.3</v>
      </c>
      <c r="G92" s="27">
        <v>25.5</v>
      </c>
      <c r="H92" s="27"/>
      <c r="I92" s="27">
        <v>17.4</v>
      </c>
      <c r="J92" s="27"/>
      <c r="K92" s="27"/>
      <c r="L92" s="27">
        <v>99.7</v>
      </c>
      <c r="M92" s="24"/>
      <c r="N92" s="24"/>
      <c r="O92" s="24"/>
      <c r="P92" s="24"/>
      <c r="Q92" s="24"/>
      <c r="R92" s="24">
        <v>251.7</v>
      </c>
      <c r="S92" s="24">
        <v>601.3</v>
      </c>
      <c r="T92" s="24"/>
      <c r="U92" s="20"/>
      <c r="V92" s="12">
        <v>13</v>
      </c>
      <c r="W92" s="12">
        <v>0</v>
      </c>
      <c r="X92" s="12">
        <v>11.96</v>
      </c>
      <c r="Y92" s="12">
        <v>7.46</v>
      </c>
      <c r="Z92" s="12">
        <v>5.1</v>
      </c>
      <c r="AA92" s="12">
        <v>0</v>
      </c>
      <c r="AB92" s="12">
        <v>3.48</v>
      </c>
      <c r="AC92" s="12">
        <v>0</v>
      </c>
      <c r="AD92" s="12">
        <v>0</v>
      </c>
      <c r="AE92" s="12">
        <v>19.94</v>
      </c>
      <c r="AF92" s="12">
        <v>0</v>
      </c>
      <c r="AG92" s="12">
        <v>0</v>
      </c>
      <c r="AH92" s="12">
        <v>0</v>
      </c>
      <c r="AI92" s="12">
        <v>0</v>
      </c>
      <c r="AJ92" s="12">
        <v>0</v>
      </c>
      <c r="AK92" s="12">
        <v>50.34</v>
      </c>
      <c r="AL92" s="12">
        <v>120.26</v>
      </c>
      <c r="AN92" s="15"/>
      <c r="AO92" s="15">
        <v>0.5066250974279034</v>
      </c>
      <c r="AP92" s="15"/>
      <c r="AQ92" s="15">
        <v>0.9321901792673423</v>
      </c>
      <c r="AR92" s="15">
        <v>5.8144972720187065</v>
      </c>
      <c r="AS92" s="15">
        <v>3.9750584567420115</v>
      </c>
      <c r="AT92" s="15"/>
      <c r="AU92" s="15">
        <v>2.7123928293063133</v>
      </c>
      <c r="AV92" s="15"/>
      <c r="AW92" s="15"/>
      <c r="AX92" s="15">
        <v>1.554169914263445</v>
      </c>
      <c r="AY92" s="15"/>
      <c r="AZ92" s="15"/>
      <c r="BA92" s="15"/>
      <c r="BB92" s="15"/>
      <c r="BC92" s="15"/>
      <c r="BD92" s="15">
        <v>81.85365853658537</v>
      </c>
      <c r="BE92" s="16">
        <v>195.54471544715446</v>
      </c>
    </row>
    <row r="93" spans="1:57" ht="15.75" customHeight="1">
      <c r="A93" s="19">
        <v>1635</v>
      </c>
      <c r="B93" s="27"/>
      <c r="C93" s="27">
        <v>62.4</v>
      </c>
      <c r="D93" s="27"/>
      <c r="E93" s="27">
        <v>60.2</v>
      </c>
      <c r="F93" s="27">
        <v>32.2</v>
      </c>
      <c r="G93" s="27">
        <v>22.8</v>
      </c>
      <c r="H93" s="27"/>
      <c r="I93" s="27">
        <v>15.7</v>
      </c>
      <c r="J93" s="27"/>
      <c r="K93" s="27"/>
      <c r="L93" s="27">
        <v>82.4</v>
      </c>
      <c r="M93" s="24"/>
      <c r="N93" s="24"/>
      <c r="O93" s="24"/>
      <c r="P93" s="24"/>
      <c r="Q93" s="24"/>
      <c r="R93" s="24">
        <v>253.7</v>
      </c>
      <c r="S93" s="24">
        <v>757.4</v>
      </c>
      <c r="T93" s="24"/>
      <c r="U93" s="20"/>
      <c r="V93" s="12">
        <v>11.232</v>
      </c>
      <c r="W93" s="12">
        <v>0</v>
      </c>
      <c r="X93" s="12">
        <v>10.836</v>
      </c>
      <c r="Y93" s="12">
        <v>5.796</v>
      </c>
      <c r="Z93" s="12">
        <v>4.104</v>
      </c>
      <c r="AA93" s="12">
        <v>0</v>
      </c>
      <c r="AB93" s="12">
        <v>2.8259999999999996</v>
      </c>
      <c r="AC93" s="12">
        <v>0</v>
      </c>
      <c r="AD93" s="12">
        <v>0</v>
      </c>
      <c r="AE93" s="12">
        <v>14.832</v>
      </c>
      <c r="AF93" s="12">
        <v>0</v>
      </c>
      <c r="AG93" s="12">
        <v>0</v>
      </c>
      <c r="AH93" s="12">
        <v>0</v>
      </c>
      <c r="AI93" s="12">
        <v>0</v>
      </c>
      <c r="AJ93" s="12">
        <v>0</v>
      </c>
      <c r="AK93" s="12">
        <v>45.666</v>
      </c>
      <c r="AL93" s="12">
        <v>136.332</v>
      </c>
      <c r="AN93" s="15"/>
      <c r="AO93" s="15">
        <v>0.4377240841777085</v>
      </c>
      <c r="AP93" s="15"/>
      <c r="AQ93" s="15">
        <v>0.8445830085736555</v>
      </c>
      <c r="AR93" s="15">
        <v>4.517537022603274</v>
      </c>
      <c r="AS93" s="15">
        <v>3.1987529228371008</v>
      </c>
      <c r="AT93" s="15"/>
      <c r="AU93" s="15">
        <v>2.202650038971161</v>
      </c>
      <c r="AV93" s="15"/>
      <c r="AW93" s="15"/>
      <c r="AX93" s="15">
        <v>1.1560405300077943</v>
      </c>
      <c r="AY93" s="15"/>
      <c r="AZ93" s="15"/>
      <c r="BA93" s="15"/>
      <c r="BB93" s="15"/>
      <c r="BC93" s="15"/>
      <c r="BD93" s="15">
        <v>74.25365853658536</v>
      </c>
      <c r="BE93" s="16">
        <v>221.67804878048779</v>
      </c>
    </row>
    <row r="94" spans="1:56" ht="15.75" customHeight="1">
      <c r="A94" s="19">
        <v>1636</v>
      </c>
      <c r="B94" s="27"/>
      <c r="C94" s="27">
        <v>70.6</v>
      </c>
      <c r="D94" s="27"/>
      <c r="E94" s="27">
        <v>63.5</v>
      </c>
      <c r="F94" s="27">
        <v>31.5</v>
      </c>
      <c r="G94" s="27">
        <v>21.5</v>
      </c>
      <c r="H94" s="27"/>
      <c r="I94" s="27">
        <v>20.7</v>
      </c>
      <c r="J94" s="27"/>
      <c r="K94" s="27"/>
      <c r="L94" s="27">
        <v>55.7</v>
      </c>
      <c r="M94" s="24"/>
      <c r="N94" s="24"/>
      <c r="O94" s="24"/>
      <c r="P94" s="24">
        <v>15</v>
      </c>
      <c r="Q94" s="24"/>
      <c r="R94" s="24">
        <v>249.8</v>
      </c>
      <c r="S94" s="24"/>
      <c r="T94" s="24"/>
      <c r="U94" s="20"/>
      <c r="V94" s="12">
        <v>12.707999999999998</v>
      </c>
      <c r="W94" s="12">
        <v>0</v>
      </c>
      <c r="X94" s="12">
        <v>11.43</v>
      </c>
      <c r="Y94" s="12">
        <v>5.67</v>
      </c>
      <c r="Z94" s="12">
        <v>3.87</v>
      </c>
      <c r="AA94" s="12">
        <v>0</v>
      </c>
      <c r="AB94" s="12">
        <v>3.7259999999999995</v>
      </c>
      <c r="AC94" s="12">
        <v>0</v>
      </c>
      <c r="AD94" s="12">
        <v>0</v>
      </c>
      <c r="AE94" s="12">
        <v>10.026</v>
      </c>
      <c r="AF94" s="12">
        <v>0</v>
      </c>
      <c r="AG94" s="12">
        <v>0</v>
      </c>
      <c r="AH94" s="12">
        <v>0</v>
      </c>
      <c r="AI94" s="12">
        <v>2.7</v>
      </c>
      <c r="AJ94" s="12">
        <v>0</v>
      </c>
      <c r="AK94" s="12">
        <v>44.964</v>
      </c>
      <c r="AL94" s="12">
        <v>0</v>
      </c>
      <c r="AN94" s="15"/>
      <c r="AO94" s="15">
        <v>0.49524551831644575</v>
      </c>
      <c r="AP94" s="15"/>
      <c r="AQ94" s="15">
        <v>0.8908807482462977</v>
      </c>
      <c r="AR94" s="15">
        <v>4.419329696024942</v>
      </c>
      <c r="AS94" s="15">
        <v>3.0163678877630553</v>
      </c>
      <c r="AT94" s="15"/>
      <c r="AU94" s="15">
        <v>2.9041309431021043</v>
      </c>
      <c r="AV94" s="15"/>
      <c r="AW94" s="15"/>
      <c r="AX94" s="15">
        <v>0.7814497272018706</v>
      </c>
      <c r="AY94" s="15"/>
      <c r="AZ94" s="15"/>
      <c r="BA94" s="15"/>
      <c r="BB94" s="15">
        <v>2.1044427123928293</v>
      </c>
      <c r="BC94" s="15"/>
      <c r="BD94" s="15">
        <v>73.11219512195122</v>
      </c>
    </row>
    <row r="95" spans="1:56" ht="15.75" customHeight="1">
      <c r="A95" s="19">
        <v>1637</v>
      </c>
      <c r="B95" s="27"/>
      <c r="C95" s="27">
        <v>69</v>
      </c>
      <c r="D95" s="27"/>
      <c r="E95" s="27">
        <v>64</v>
      </c>
      <c r="F95" s="27">
        <v>68.3</v>
      </c>
      <c r="G95" s="27">
        <v>21.5</v>
      </c>
      <c r="H95" s="27">
        <v>12</v>
      </c>
      <c r="I95" s="27">
        <v>19.5</v>
      </c>
      <c r="J95" s="27"/>
      <c r="K95" s="27"/>
      <c r="L95" s="27">
        <v>55.7</v>
      </c>
      <c r="M95" s="24">
        <v>26</v>
      </c>
      <c r="N95" s="24"/>
      <c r="O95" s="24"/>
      <c r="P95" s="24"/>
      <c r="Q95" s="24"/>
      <c r="R95" s="24"/>
      <c r="S95" s="24"/>
      <c r="T95" s="24"/>
      <c r="U95" s="20"/>
      <c r="V95" s="12">
        <v>12.42</v>
      </c>
      <c r="W95" s="12">
        <v>0</v>
      </c>
      <c r="X95" s="12">
        <v>11.52</v>
      </c>
      <c r="Y95" s="12">
        <v>12.293999999999999</v>
      </c>
      <c r="Z95" s="12">
        <v>3.87</v>
      </c>
      <c r="AA95" s="12">
        <v>2.16</v>
      </c>
      <c r="AB95" s="12">
        <v>3.51</v>
      </c>
      <c r="AC95" s="12">
        <v>0</v>
      </c>
      <c r="AD95" s="12">
        <v>0</v>
      </c>
      <c r="AE95" s="12">
        <v>10.026</v>
      </c>
      <c r="AF95" s="12">
        <v>4.68</v>
      </c>
      <c r="AG95" s="12">
        <v>0</v>
      </c>
      <c r="AH95" s="12">
        <v>0</v>
      </c>
      <c r="AI95" s="12">
        <v>0</v>
      </c>
      <c r="AJ95" s="12">
        <v>0</v>
      </c>
      <c r="AK95" s="12">
        <v>0</v>
      </c>
      <c r="AL95" s="12">
        <v>0</v>
      </c>
      <c r="AN95" s="15"/>
      <c r="AO95" s="15">
        <v>0.48402182385035075</v>
      </c>
      <c r="AP95" s="15"/>
      <c r="AQ95" s="15">
        <v>0.8978955572876072</v>
      </c>
      <c r="AR95" s="15">
        <v>9.582229150428683</v>
      </c>
      <c r="AS95" s="15">
        <v>3.0163678877630553</v>
      </c>
      <c r="AT95" s="15">
        <v>1.6835541699142638</v>
      </c>
      <c r="AU95" s="15">
        <v>2.735775526110678</v>
      </c>
      <c r="AV95" s="15"/>
      <c r="AW95" s="15"/>
      <c r="AX95" s="15">
        <v>0.7814497272018706</v>
      </c>
      <c r="AY95" s="15">
        <v>3.647700701480904</v>
      </c>
      <c r="AZ95" s="15"/>
      <c r="BA95" s="15"/>
      <c r="BB95" s="15"/>
      <c r="BC95" s="15"/>
      <c r="BD95" s="15"/>
    </row>
    <row r="96" spans="1:56" ht="15.75" customHeight="1">
      <c r="A96" s="19">
        <v>1638</v>
      </c>
      <c r="B96" s="27"/>
      <c r="C96" s="27">
        <v>65.5</v>
      </c>
      <c r="D96" s="27"/>
      <c r="E96" s="27">
        <v>65</v>
      </c>
      <c r="F96" s="27">
        <v>79.1</v>
      </c>
      <c r="G96" s="27">
        <v>20</v>
      </c>
      <c r="H96" s="27">
        <v>12</v>
      </c>
      <c r="I96" s="27">
        <v>16.4</v>
      </c>
      <c r="J96" s="27"/>
      <c r="K96" s="27"/>
      <c r="L96" s="27">
        <v>55.7</v>
      </c>
      <c r="M96" s="24"/>
      <c r="N96" s="24"/>
      <c r="O96" s="24"/>
      <c r="P96" s="24"/>
      <c r="Q96" s="24"/>
      <c r="R96" s="24"/>
      <c r="S96" s="24"/>
      <c r="T96" s="24"/>
      <c r="U96" s="20"/>
      <c r="V96" s="12">
        <v>11.79</v>
      </c>
      <c r="W96" s="12">
        <v>0</v>
      </c>
      <c r="X96" s="12">
        <v>11.7</v>
      </c>
      <c r="Y96" s="12">
        <v>14.237999999999998</v>
      </c>
      <c r="Z96" s="12">
        <v>3.6</v>
      </c>
      <c r="AA96" s="12">
        <v>2.16</v>
      </c>
      <c r="AB96" s="12">
        <v>2.9519999999999995</v>
      </c>
      <c r="AC96" s="12">
        <v>0</v>
      </c>
      <c r="AD96" s="12">
        <v>0</v>
      </c>
      <c r="AE96" s="12">
        <v>10.026</v>
      </c>
      <c r="AF96" s="12">
        <v>0</v>
      </c>
      <c r="AG96" s="12">
        <v>0</v>
      </c>
      <c r="AH96" s="12">
        <v>0</v>
      </c>
      <c r="AI96" s="12">
        <v>0</v>
      </c>
      <c r="AJ96" s="12">
        <v>0</v>
      </c>
      <c r="AK96" s="12">
        <v>0</v>
      </c>
      <c r="AL96" s="12">
        <v>0</v>
      </c>
      <c r="AN96" s="15"/>
      <c r="AO96" s="15">
        <v>0.4594699922057677</v>
      </c>
      <c r="AP96" s="15"/>
      <c r="AQ96" s="15">
        <v>0.911925175370226</v>
      </c>
      <c r="AR96" s="15">
        <v>11.09742790335152</v>
      </c>
      <c r="AS96" s="15">
        <v>2.8059236165237724</v>
      </c>
      <c r="AT96" s="15">
        <v>1.6835541699142638</v>
      </c>
      <c r="AU96" s="15">
        <v>2.300857365549493</v>
      </c>
      <c r="AV96" s="15"/>
      <c r="AW96" s="15"/>
      <c r="AX96" s="15">
        <v>0.7814497272018706</v>
      </c>
      <c r="AY96" s="15"/>
      <c r="AZ96" s="15"/>
      <c r="BA96" s="15"/>
      <c r="BB96" s="15"/>
      <c r="BC96" s="15"/>
      <c r="BD96" s="15"/>
    </row>
    <row r="97" spans="1:56" ht="15.75" customHeight="1">
      <c r="A97" s="19">
        <v>1639</v>
      </c>
      <c r="B97" s="27"/>
      <c r="C97" s="27">
        <v>68.4</v>
      </c>
      <c r="D97" s="27"/>
      <c r="E97" s="27">
        <v>63.2</v>
      </c>
      <c r="F97" s="27">
        <v>66.1</v>
      </c>
      <c r="G97" s="27">
        <v>20</v>
      </c>
      <c r="H97" s="27">
        <v>12</v>
      </c>
      <c r="I97" s="27">
        <v>15.7</v>
      </c>
      <c r="J97" s="27"/>
      <c r="K97" s="27"/>
      <c r="L97" s="27">
        <v>80</v>
      </c>
      <c r="M97" s="24"/>
      <c r="N97" s="24"/>
      <c r="O97" s="24"/>
      <c r="P97" s="24"/>
      <c r="Q97" s="24"/>
      <c r="R97" s="24"/>
      <c r="S97" s="24"/>
      <c r="T97" s="24"/>
      <c r="U97" s="20"/>
      <c r="V97" s="12">
        <v>12.312000000000001</v>
      </c>
      <c r="W97" s="12">
        <v>0</v>
      </c>
      <c r="X97" s="12">
        <v>11.376</v>
      </c>
      <c r="Y97" s="12">
        <v>11.897999999999998</v>
      </c>
      <c r="Z97" s="12">
        <v>3.6</v>
      </c>
      <c r="AA97" s="12">
        <v>2.16</v>
      </c>
      <c r="AB97" s="12">
        <v>2.8259999999999996</v>
      </c>
      <c r="AC97" s="12">
        <v>0</v>
      </c>
      <c r="AD97" s="12">
        <v>0</v>
      </c>
      <c r="AE97" s="12">
        <v>14.4</v>
      </c>
      <c r="AF97" s="12">
        <v>0</v>
      </c>
      <c r="AG97" s="12">
        <v>0</v>
      </c>
      <c r="AH97" s="12">
        <v>0</v>
      </c>
      <c r="AI97" s="12">
        <v>0</v>
      </c>
      <c r="AJ97" s="12">
        <v>0</v>
      </c>
      <c r="AK97" s="12">
        <v>0</v>
      </c>
      <c r="AL97" s="12">
        <v>0</v>
      </c>
      <c r="AN97" s="15"/>
      <c r="AO97" s="15">
        <v>0.4798129384255651</v>
      </c>
      <c r="AP97" s="15"/>
      <c r="AQ97" s="15">
        <v>0.886671862821512</v>
      </c>
      <c r="AR97" s="15">
        <v>9.273577552611068</v>
      </c>
      <c r="AS97" s="15">
        <v>2.8059236165237724</v>
      </c>
      <c r="AT97" s="15">
        <v>1.6835541699142638</v>
      </c>
      <c r="AU97" s="15">
        <v>2.202650038971161</v>
      </c>
      <c r="AV97" s="15"/>
      <c r="AW97" s="15"/>
      <c r="AX97" s="15">
        <v>1.1223694466095089</v>
      </c>
      <c r="AY97" s="15"/>
      <c r="AZ97" s="15"/>
      <c r="BA97" s="15"/>
      <c r="BB97" s="15"/>
      <c r="BC97" s="15"/>
      <c r="BD97" s="15"/>
    </row>
    <row r="98" spans="1:56" ht="15.75" customHeight="1">
      <c r="A98" s="19">
        <v>1640</v>
      </c>
      <c r="B98" s="27"/>
      <c r="C98" s="27">
        <v>68.6</v>
      </c>
      <c r="D98" s="27">
        <v>2.76</v>
      </c>
      <c r="E98" s="27">
        <v>63</v>
      </c>
      <c r="F98" s="27">
        <v>29.9</v>
      </c>
      <c r="G98" s="27">
        <v>28.4</v>
      </c>
      <c r="H98" s="27"/>
      <c r="I98" s="27">
        <v>16.2</v>
      </c>
      <c r="J98" s="27"/>
      <c r="K98" s="27"/>
      <c r="L98" s="27">
        <v>95.6</v>
      </c>
      <c r="M98" s="24"/>
      <c r="N98" s="24"/>
      <c r="O98" s="24"/>
      <c r="P98" s="24"/>
      <c r="Q98" s="24"/>
      <c r="R98" s="24"/>
      <c r="S98" s="24"/>
      <c r="T98" s="24"/>
      <c r="U98" s="20"/>
      <c r="V98" s="12">
        <v>10.975999999999999</v>
      </c>
      <c r="W98" s="12">
        <v>0.4416</v>
      </c>
      <c r="X98" s="12">
        <v>10.08</v>
      </c>
      <c r="Y98" s="12">
        <v>4.784</v>
      </c>
      <c r="Z98" s="12">
        <v>4.544</v>
      </c>
      <c r="AA98" s="12">
        <v>0</v>
      </c>
      <c r="AB98" s="12">
        <v>2.592</v>
      </c>
      <c r="AC98" s="12">
        <v>0</v>
      </c>
      <c r="AD98" s="12">
        <v>0</v>
      </c>
      <c r="AE98" s="12">
        <v>15.296</v>
      </c>
      <c r="AF98" s="12">
        <v>0</v>
      </c>
      <c r="AG98" s="12">
        <v>0</v>
      </c>
      <c r="AH98" s="12">
        <v>0</v>
      </c>
      <c r="AI98" s="12">
        <v>0</v>
      </c>
      <c r="AJ98" s="12">
        <v>0</v>
      </c>
      <c r="AK98" s="12">
        <v>0</v>
      </c>
      <c r="AL98" s="12">
        <v>0</v>
      </c>
      <c r="AN98" s="15"/>
      <c r="AO98" s="15">
        <v>0.4277474668745128</v>
      </c>
      <c r="AP98" s="15">
        <v>0.3441932969602494</v>
      </c>
      <c r="AQ98" s="15">
        <v>0.7856586126266563</v>
      </c>
      <c r="AR98" s="15">
        <v>3.7287607170693686</v>
      </c>
      <c r="AS98" s="15">
        <v>3.5416991426344504</v>
      </c>
      <c r="AT98" s="15"/>
      <c r="AU98" s="15">
        <v>2.020265003897116</v>
      </c>
      <c r="AV98" s="15"/>
      <c r="AW98" s="15"/>
      <c r="AX98" s="15">
        <v>1.1922057677318783</v>
      </c>
      <c r="AY98" s="15"/>
      <c r="AZ98" s="15"/>
      <c r="BA98" s="15"/>
      <c r="BB98" s="15"/>
      <c r="BC98" s="15"/>
      <c r="BD98" s="15"/>
    </row>
    <row r="99" spans="1:56" ht="15.75" customHeight="1">
      <c r="A99" s="19">
        <v>1641</v>
      </c>
      <c r="B99" s="27"/>
      <c r="C99" s="27">
        <v>61.6</v>
      </c>
      <c r="D99" s="27">
        <v>3.2</v>
      </c>
      <c r="E99" s="27">
        <v>58.9</v>
      </c>
      <c r="F99" s="27">
        <v>24.4</v>
      </c>
      <c r="G99" s="27">
        <v>20.9</v>
      </c>
      <c r="H99" s="27"/>
      <c r="I99" s="27">
        <v>12.4</v>
      </c>
      <c r="J99" s="27"/>
      <c r="K99" s="27"/>
      <c r="L99" s="27">
        <v>64.9</v>
      </c>
      <c r="M99" s="24"/>
      <c r="N99" s="24"/>
      <c r="O99" s="24"/>
      <c r="P99" s="24"/>
      <c r="Q99" s="24"/>
      <c r="R99" s="24"/>
      <c r="S99" s="24"/>
      <c r="T99" s="24"/>
      <c r="U99" s="20"/>
      <c r="V99" s="12">
        <v>17.248</v>
      </c>
      <c r="W99" s="12">
        <v>0.8960000000000001</v>
      </c>
      <c r="X99" s="12">
        <v>16.492</v>
      </c>
      <c r="Y99" s="12">
        <v>6.832</v>
      </c>
      <c r="Z99" s="12">
        <v>5.852</v>
      </c>
      <c r="AA99" s="12">
        <v>0</v>
      </c>
      <c r="AB99" s="12">
        <v>3.4720000000000004</v>
      </c>
      <c r="AC99" s="12">
        <v>0</v>
      </c>
      <c r="AD99" s="12">
        <v>0</v>
      </c>
      <c r="AE99" s="12">
        <v>18.172000000000004</v>
      </c>
      <c r="AF99" s="12">
        <v>0</v>
      </c>
      <c r="AG99" s="12">
        <v>0</v>
      </c>
      <c r="AH99" s="12">
        <v>0</v>
      </c>
      <c r="AI99" s="12">
        <v>0</v>
      </c>
      <c r="AJ99" s="12">
        <v>0</v>
      </c>
      <c r="AK99" s="12">
        <v>0</v>
      </c>
      <c r="AL99" s="12">
        <v>0</v>
      </c>
      <c r="AN99" s="15"/>
      <c r="AO99" s="15">
        <v>0.672174590802806</v>
      </c>
      <c r="AP99" s="15">
        <v>0.6983632112236946</v>
      </c>
      <c r="AQ99" s="15">
        <v>1.2854247856586127</v>
      </c>
      <c r="AR99" s="15">
        <v>5.325019485580671</v>
      </c>
      <c r="AS99" s="15">
        <v>4.561184723304755</v>
      </c>
      <c r="AT99" s="15"/>
      <c r="AU99" s="15">
        <v>2.7061574434918167</v>
      </c>
      <c r="AV99" s="15"/>
      <c r="AW99" s="15"/>
      <c r="AX99" s="15">
        <v>1.4163678877630557</v>
      </c>
      <c r="AY99" s="15"/>
      <c r="AZ99" s="15"/>
      <c r="BA99" s="15"/>
      <c r="BB99" s="15"/>
      <c r="BC99" s="15"/>
      <c r="BD99" s="15"/>
    </row>
    <row r="100" spans="1:56" ht="15.75" customHeight="1">
      <c r="A100" s="19">
        <v>1642</v>
      </c>
      <c r="B100" s="27"/>
      <c r="C100" s="27">
        <v>60</v>
      </c>
      <c r="D100" s="27">
        <v>2.35</v>
      </c>
      <c r="E100" s="27">
        <v>59.7</v>
      </c>
      <c r="F100" s="27">
        <v>23.2</v>
      </c>
      <c r="G100" s="27">
        <v>18.5</v>
      </c>
      <c r="H100" s="27"/>
      <c r="I100" s="27">
        <v>11.5</v>
      </c>
      <c r="J100" s="27"/>
      <c r="K100" s="27"/>
      <c r="L100" s="27">
        <v>60</v>
      </c>
      <c r="M100" s="24"/>
      <c r="N100" s="24"/>
      <c r="O100" s="24"/>
      <c r="P100" s="24"/>
      <c r="Q100" s="24"/>
      <c r="R100" s="24"/>
      <c r="S100" s="24"/>
      <c r="T100" s="24"/>
      <c r="U100" s="20"/>
      <c r="V100" s="12">
        <v>16.8</v>
      </c>
      <c r="W100" s="12">
        <v>0.6580000000000001</v>
      </c>
      <c r="X100" s="12">
        <v>16.716</v>
      </c>
      <c r="Y100" s="12">
        <v>6.496</v>
      </c>
      <c r="Z100" s="12">
        <v>5.18</v>
      </c>
      <c r="AA100" s="12">
        <v>0</v>
      </c>
      <c r="AB100" s="12">
        <v>3.22</v>
      </c>
      <c r="AC100" s="12">
        <v>0</v>
      </c>
      <c r="AD100" s="12">
        <v>0</v>
      </c>
      <c r="AE100" s="12">
        <v>16.8</v>
      </c>
      <c r="AF100" s="12">
        <v>0</v>
      </c>
      <c r="AG100" s="12">
        <v>0</v>
      </c>
      <c r="AH100" s="12">
        <v>0</v>
      </c>
      <c r="AI100" s="12">
        <v>0</v>
      </c>
      <c r="AJ100" s="12">
        <v>0</v>
      </c>
      <c r="AK100" s="12">
        <v>0</v>
      </c>
      <c r="AL100" s="12">
        <v>0</v>
      </c>
      <c r="AN100" s="15"/>
      <c r="AO100" s="15">
        <v>0.6547155105222136</v>
      </c>
      <c r="AP100" s="15">
        <v>0.5128604832424007</v>
      </c>
      <c r="AQ100" s="15">
        <v>1.302883865939205</v>
      </c>
      <c r="AR100" s="15">
        <v>5.063133281371786</v>
      </c>
      <c r="AS100" s="15">
        <v>4.037412314886985</v>
      </c>
      <c r="AT100" s="15"/>
      <c r="AU100" s="15">
        <v>2.509742790335152</v>
      </c>
      <c r="AV100" s="15"/>
      <c r="AW100" s="15"/>
      <c r="AX100" s="15">
        <v>1.309431021044427</v>
      </c>
      <c r="AY100" s="15"/>
      <c r="AZ100" s="15"/>
      <c r="BA100" s="15"/>
      <c r="BB100" s="15"/>
      <c r="BC100" s="15"/>
      <c r="BD100" s="15"/>
    </row>
    <row r="101" spans="1:56" ht="15.75" customHeight="1">
      <c r="A101" s="19">
        <v>1643</v>
      </c>
      <c r="B101" s="27"/>
      <c r="C101" s="27"/>
      <c r="D101" s="27"/>
      <c r="E101" s="27"/>
      <c r="F101" s="27"/>
      <c r="G101" s="27"/>
      <c r="H101" s="27"/>
      <c r="I101" s="27"/>
      <c r="J101" s="27"/>
      <c r="K101" s="27"/>
      <c r="L101" s="27"/>
      <c r="M101" s="24"/>
      <c r="N101" s="24"/>
      <c r="O101" s="24"/>
      <c r="P101" s="24"/>
      <c r="Q101" s="24"/>
      <c r="R101" s="24"/>
      <c r="S101" s="24"/>
      <c r="T101" s="24"/>
      <c r="U101" s="20"/>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N101" s="15"/>
      <c r="AO101" s="15"/>
      <c r="AP101" s="15"/>
      <c r="AQ101" s="15"/>
      <c r="AR101" s="15"/>
      <c r="AS101" s="15"/>
      <c r="AT101" s="15"/>
      <c r="AU101" s="15"/>
      <c r="AV101" s="15"/>
      <c r="AW101" s="15"/>
      <c r="AX101" s="15"/>
      <c r="AY101" s="15"/>
      <c r="AZ101" s="15"/>
      <c r="BA101" s="15"/>
      <c r="BB101" s="15"/>
      <c r="BC101" s="15"/>
      <c r="BD101" s="15"/>
    </row>
    <row r="102" spans="1:56" ht="15.75" customHeight="1">
      <c r="A102" s="19">
        <v>1644</v>
      </c>
      <c r="B102" s="27"/>
      <c r="C102" s="27">
        <v>58.9</v>
      </c>
      <c r="D102" s="27"/>
      <c r="E102" s="27">
        <v>43.2</v>
      </c>
      <c r="F102" s="27">
        <v>20.9</v>
      </c>
      <c r="G102" s="27">
        <v>14.2</v>
      </c>
      <c r="H102" s="27"/>
      <c r="I102" s="27">
        <v>14.5</v>
      </c>
      <c r="J102" s="27"/>
      <c r="K102" s="27"/>
      <c r="L102" s="27">
        <v>64</v>
      </c>
      <c r="M102" s="24"/>
      <c r="N102" s="24"/>
      <c r="O102" s="24"/>
      <c r="P102" s="24"/>
      <c r="Q102" s="24"/>
      <c r="R102" s="24"/>
      <c r="S102" s="24"/>
      <c r="T102" s="24"/>
      <c r="U102" s="20"/>
      <c r="V102" s="12">
        <v>16.492</v>
      </c>
      <c r="W102" s="12">
        <v>0</v>
      </c>
      <c r="X102" s="12">
        <v>12.096000000000002</v>
      </c>
      <c r="Y102" s="12">
        <v>5.852</v>
      </c>
      <c r="Z102" s="12">
        <v>3.976</v>
      </c>
      <c r="AA102" s="12">
        <v>0</v>
      </c>
      <c r="AB102" s="12">
        <v>4.06</v>
      </c>
      <c r="AC102" s="12">
        <v>0</v>
      </c>
      <c r="AD102" s="12">
        <v>0</v>
      </c>
      <c r="AE102" s="12">
        <v>17.92</v>
      </c>
      <c r="AF102" s="12">
        <v>0</v>
      </c>
      <c r="AG102" s="12">
        <v>0</v>
      </c>
      <c r="AH102" s="12">
        <v>0</v>
      </c>
      <c r="AI102" s="12">
        <v>0</v>
      </c>
      <c r="AJ102" s="12">
        <v>0</v>
      </c>
      <c r="AK102" s="12">
        <v>0</v>
      </c>
      <c r="AL102" s="12">
        <v>0</v>
      </c>
      <c r="AN102" s="15"/>
      <c r="AO102" s="15">
        <v>0.6427123928293064</v>
      </c>
      <c r="AP102" s="15"/>
      <c r="AQ102" s="15">
        <v>0.9427903351519876</v>
      </c>
      <c r="AR102" s="15">
        <v>4.561184723304755</v>
      </c>
      <c r="AS102" s="15">
        <v>3.098986749805144</v>
      </c>
      <c r="AT102" s="15"/>
      <c r="AU102" s="15">
        <v>3.1644583008573663</v>
      </c>
      <c r="AV102" s="15"/>
      <c r="AW102" s="15"/>
      <c r="AX102" s="15">
        <v>1.396726422447389</v>
      </c>
      <c r="AY102" s="15"/>
      <c r="AZ102" s="15"/>
      <c r="BA102" s="15"/>
      <c r="BB102" s="15"/>
      <c r="BC102" s="15"/>
      <c r="BD102" s="15"/>
    </row>
    <row r="103" spans="1:56" ht="15.75" customHeight="1">
      <c r="A103" s="19">
        <v>1645</v>
      </c>
      <c r="B103" s="27"/>
      <c r="C103" s="27">
        <v>60</v>
      </c>
      <c r="D103" s="27"/>
      <c r="E103" s="27">
        <v>37.2</v>
      </c>
      <c r="F103" s="27">
        <v>19.8</v>
      </c>
      <c r="G103" s="27">
        <v>16.6</v>
      </c>
      <c r="H103" s="27"/>
      <c r="I103" s="27">
        <v>14.3</v>
      </c>
      <c r="J103" s="27"/>
      <c r="K103" s="27"/>
      <c r="L103" s="27">
        <v>57.6</v>
      </c>
      <c r="M103" s="24"/>
      <c r="N103" s="24"/>
      <c r="O103" s="24"/>
      <c r="P103" s="24"/>
      <c r="Q103" s="24"/>
      <c r="R103" s="24">
        <v>145</v>
      </c>
      <c r="S103" s="24"/>
      <c r="T103" s="24"/>
      <c r="U103" s="20"/>
      <c r="V103" s="12">
        <v>16.8</v>
      </c>
      <c r="W103" s="12">
        <v>0</v>
      </c>
      <c r="X103" s="12">
        <v>10.416000000000002</v>
      </c>
      <c r="Y103" s="12">
        <v>5.5440000000000005</v>
      </c>
      <c r="Z103" s="12">
        <v>4.648000000000001</v>
      </c>
      <c r="AA103" s="12">
        <v>0</v>
      </c>
      <c r="AB103" s="12">
        <v>4.0040000000000004</v>
      </c>
      <c r="AC103" s="12">
        <v>0</v>
      </c>
      <c r="AD103" s="12">
        <v>0</v>
      </c>
      <c r="AE103" s="12">
        <v>16.128000000000004</v>
      </c>
      <c r="AF103" s="12">
        <v>0</v>
      </c>
      <c r="AG103" s="12">
        <v>0</v>
      </c>
      <c r="AH103" s="12">
        <v>0</v>
      </c>
      <c r="AI103" s="12">
        <v>0</v>
      </c>
      <c r="AJ103" s="12">
        <v>0</v>
      </c>
      <c r="AK103" s="12">
        <v>40.6</v>
      </c>
      <c r="AL103" s="12">
        <v>0</v>
      </c>
      <c r="AN103" s="15"/>
      <c r="AO103" s="15">
        <v>0.6547155105222136</v>
      </c>
      <c r="AP103" s="15"/>
      <c r="AQ103" s="15">
        <v>0.811847233047545</v>
      </c>
      <c r="AR103" s="15">
        <v>4.32112236944661</v>
      </c>
      <c r="AS103" s="15">
        <v>3.622759158222916</v>
      </c>
      <c r="AT103" s="15"/>
      <c r="AU103" s="15">
        <v>3.120810600155885</v>
      </c>
      <c r="AV103" s="15"/>
      <c r="AW103" s="15"/>
      <c r="AX103" s="15">
        <v>1.2570537802026502</v>
      </c>
      <c r="AY103" s="15"/>
      <c r="AZ103" s="15"/>
      <c r="BA103" s="15"/>
      <c r="BB103" s="15"/>
      <c r="BC103" s="15"/>
      <c r="BD103" s="15">
        <v>66.01626016260163</v>
      </c>
    </row>
    <row r="104" spans="1:56" ht="15.75" customHeight="1">
      <c r="A104" s="19">
        <v>1646</v>
      </c>
      <c r="B104" s="27"/>
      <c r="C104" s="27">
        <v>59.1</v>
      </c>
      <c r="D104" s="27"/>
      <c r="E104" s="27">
        <v>43.7</v>
      </c>
      <c r="F104" s="27">
        <v>20.4</v>
      </c>
      <c r="G104" s="27">
        <v>19.4</v>
      </c>
      <c r="H104" s="27"/>
      <c r="I104" s="27">
        <v>16.5</v>
      </c>
      <c r="J104" s="27"/>
      <c r="K104" s="27"/>
      <c r="L104" s="27">
        <v>52.8</v>
      </c>
      <c r="M104" s="24"/>
      <c r="N104" s="24"/>
      <c r="O104" s="24"/>
      <c r="P104" s="24"/>
      <c r="Q104" s="24"/>
      <c r="R104" s="24"/>
      <c r="S104" s="24"/>
      <c r="T104" s="24"/>
      <c r="U104" s="20"/>
      <c r="V104" s="12">
        <v>16.548000000000002</v>
      </c>
      <c r="W104" s="12">
        <v>0</v>
      </c>
      <c r="X104" s="12">
        <v>12.236000000000002</v>
      </c>
      <c r="Y104" s="12">
        <v>5.712</v>
      </c>
      <c r="Z104" s="12">
        <v>5.432</v>
      </c>
      <c r="AA104" s="12">
        <v>0</v>
      </c>
      <c r="AB104" s="12">
        <v>4.62</v>
      </c>
      <c r="AC104" s="12">
        <v>0</v>
      </c>
      <c r="AD104" s="12">
        <v>0</v>
      </c>
      <c r="AE104" s="12">
        <v>14.784</v>
      </c>
      <c r="AF104" s="12">
        <v>0</v>
      </c>
      <c r="AG104" s="12">
        <v>0</v>
      </c>
      <c r="AH104" s="12">
        <v>0</v>
      </c>
      <c r="AI104" s="12">
        <v>0</v>
      </c>
      <c r="AJ104" s="12">
        <v>0</v>
      </c>
      <c r="AK104" s="12">
        <v>0</v>
      </c>
      <c r="AL104" s="12">
        <v>0</v>
      </c>
      <c r="AN104" s="15"/>
      <c r="AO104" s="15">
        <v>0.6448947778643804</v>
      </c>
      <c r="AP104" s="15"/>
      <c r="AQ104" s="15">
        <v>0.9537022603273579</v>
      </c>
      <c r="AR104" s="15">
        <v>4.452065471551053</v>
      </c>
      <c r="AS104" s="15">
        <v>4.233826968043648</v>
      </c>
      <c r="AT104" s="15"/>
      <c r="AU104" s="15">
        <v>3.600935307872175</v>
      </c>
      <c r="AV104" s="15"/>
      <c r="AW104" s="15"/>
      <c r="AX104" s="15">
        <v>1.1522992985190958</v>
      </c>
      <c r="AY104" s="15"/>
      <c r="AZ104" s="15"/>
      <c r="BA104" s="15"/>
      <c r="BB104" s="15"/>
      <c r="BC104" s="15"/>
      <c r="BD104" s="15"/>
    </row>
    <row r="105" spans="1:56" ht="15.75" customHeight="1">
      <c r="A105" s="19">
        <v>1647</v>
      </c>
      <c r="B105" s="27"/>
      <c r="C105" s="27">
        <v>62.6</v>
      </c>
      <c r="D105" s="27"/>
      <c r="E105" s="27">
        <v>50.7</v>
      </c>
      <c r="F105" s="27">
        <v>19.7</v>
      </c>
      <c r="G105" s="27">
        <v>21.2</v>
      </c>
      <c r="H105" s="27"/>
      <c r="I105" s="27">
        <v>11.5</v>
      </c>
      <c r="J105" s="27"/>
      <c r="K105" s="27"/>
      <c r="L105" s="27">
        <v>60</v>
      </c>
      <c r="M105" s="24"/>
      <c r="N105" s="24"/>
      <c r="O105" s="24"/>
      <c r="P105" s="24"/>
      <c r="Q105" s="24"/>
      <c r="R105" s="24"/>
      <c r="S105" s="24"/>
      <c r="T105" s="24"/>
      <c r="U105" s="20"/>
      <c r="V105" s="12">
        <v>17.528000000000002</v>
      </c>
      <c r="W105" s="12">
        <v>0</v>
      </c>
      <c r="X105" s="12">
        <v>14.196000000000002</v>
      </c>
      <c r="Y105" s="12">
        <v>5.516</v>
      </c>
      <c r="Z105" s="12">
        <v>5.936</v>
      </c>
      <c r="AA105" s="12">
        <v>0</v>
      </c>
      <c r="AB105" s="12">
        <v>3.22</v>
      </c>
      <c r="AC105" s="12">
        <v>0</v>
      </c>
      <c r="AD105" s="12">
        <v>0</v>
      </c>
      <c r="AE105" s="12">
        <v>16.8</v>
      </c>
      <c r="AF105" s="12">
        <v>0</v>
      </c>
      <c r="AG105" s="12">
        <v>0</v>
      </c>
      <c r="AH105" s="12">
        <v>0</v>
      </c>
      <c r="AI105" s="12">
        <v>0</v>
      </c>
      <c r="AJ105" s="12">
        <v>0</v>
      </c>
      <c r="AK105" s="12">
        <v>0</v>
      </c>
      <c r="AL105" s="12">
        <v>0</v>
      </c>
      <c r="AN105" s="15"/>
      <c r="AO105" s="15">
        <v>0.6830865159781763</v>
      </c>
      <c r="AP105" s="15"/>
      <c r="AQ105" s="15">
        <v>1.106469212782541</v>
      </c>
      <c r="AR105" s="15">
        <v>4.29929851909587</v>
      </c>
      <c r="AS105" s="15">
        <v>4.626656274356976</v>
      </c>
      <c r="AT105" s="15"/>
      <c r="AU105" s="15">
        <v>2.509742790335152</v>
      </c>
      <c r="AV105" s="15"/>
      <c r="AW105" s="15"/>
      <c r="AX105" s="15">
        <v>1.309431021044427</v>
      </c>
      <c r="AY105" s="15"/>
      <c r="AZ105" s="15"/>
      <c r="BA105" s="15"/>
      <c r="BB105" s="15"/>
      <c r="BC105" s="15"/>
      <c r="BD105" s="15"/>
    </row>
    <row r="106" spans="1:56" ht="15.75" customHeight="1">
      <c r="A106" s="19">
        <v>1648</v>
      </c>
      <c r="B106" s="27"/>
      <c r="C106" s="27">
        <v>76.6</v>
      </c>
      <c r="D106" s="27"/>
      <c r="E106" s="27">
        <v>73.4</v>
      </c>
      <c r="F106" s="27">
        <v>17.7</v>
      </c>
      <c r="G106" s="27">
        <v>21.3</v>
      </c>
      <c r="H106" s="27"/>
      <c r="I106" s="27">
        <v>11.1</v>
      </c>
      <c r="J106" s="27"/>
      <c r="K106" s="27"/>
      <c r="L106" s="27">
        <v>80.5</v>
      </c>
      <c r="M106" s="24"/>
      <c r="N106" s="24"/>
      <c r="O106" s="24"/>
      <c r="P106" s="24"/>
      <c r="Q106" s="24"/>
      <c r="R106" s="24">
        <v>150</v>
      </c>
      <c r="S106" s="24"/>
      <c r="T106" s="24"/>
      <c r="U106" s="20"/>
      <c r="V106" s="12">
        <v>21.448</v>
      </c>
      <c r="W106" s="12">
        <v>0</v>
      </c>
      <c r="X106" s="12">
        <v>20.552000000000003</v>
      </c>
      <c r="Y106" s="12">
        <v>4.956</v>
      </c>
      <c r="Z106" s="12">
        <v>5.964</v>
      </c>
      <c r="AA106" s="12">
        <v>0</v>
      </c>
      <c r="AB106" s="12">
        <v>3.108</v>
      </c>
      <c r="AC106" s="12">
        <v>0</v>
      </c>
      <c r="AD106" s="12">
        <v>0</v>
      </c>
      <c r="AE106" s="12">
        <v>22.54</v>
      </c>
      <c r="AF106" s="12">
        <v>0</v>
      </c>
      <c r="AG106" s="12">
        <v>0</v>
      </c>
      <c r="AH106" s="12">
        <v>0</v>
      </c>
      <c r="AI106" s="12">
        <v>0</v>
      </c>
      <c r="AJ106" s="12">
        <v>0</v>
      </c>
      <c r="AK106" s="12">
        <v>42</v>
      </c>
      <c r="AL106" s="12">
        <v>0</v>
      </c>
      <c r="AN106" s="15"/>
      <c r="AO106" s="15">
        <v>0.8358534684333593</v>
      </c>
      <c r="AP106" s="15"/>
      <c r="AQ106" s="15">
        <v>1.6018706157443494</v>
      </c>
      <c r="AR106" s="15">
        <v>3.8628215120810605</v>
      </c>
      <c r="AS106" s="15">
        <v>4.648480124707717</v>
      </c>
      <c r="AT106" s="15"/>
      <c r="AU106" s="15">
        <v>2.4224473889321905</v>
      </c>
      <c r="AV106" s="15"/>
      <c r="AW106" s="15"/>
      <c r="AX106" s="15">
        <v>1.7568199532346065</v>
      </c>
      <c r="AY106" s="15"/>
      <c r="AZ106" s="15"/>
      <c r="BA106" s="15"/>
      <c r="BB106" s="15"/>
      <c r="BC106" s="15"/>
      <c r="BD106" s="15">
        <v>68.29268292682929</v>
      </c>
    </row>
    <row r="107" spans="1:56" ht="15.75" customHeight="1">
      <c r="A107" s="19">
        <v>1649</v>
      </c>
      <c r="B107" s="27"/>
      <c r="C107" s="27">
        <v>76.8</v>
      </c>
      <c r="D107" s="27"/>
      <c r="E107" s="27">
        <v>71.6</v>
      </c>
      <c r="F107" s="27">
        <v>12.9</v>
      </c>
      <c r="G107" s="27">
        <v>19.2</v>
      </c>
      <c r="H107" s="27"/>
      <c r="I107" s="27">
        <v>12.5</v>
      </c>
      <c r="J107" s="27"/>
      <c r="K107" s="27"/>
      <c r="L107" s="27">
        <v>91.5</v>
      </c>
      <c r="M107" s="24"/>
      <c r="N107" s="24"/>
      <c r="O107" s="24"/>
      <c r="P107" s="24"/>
      <c r="Q107" s="24"/>
      <c r="R107" s="24"/>
      <c r="S107" s="24"/>
      <c r="T107" s="24"/>
      <c r="U107" s="20"/>
      <c r="V107" s="12">
        <v>21.504</v>
      </c>
      <c r="W107" s="12">
        <v>0</v>
      </c>
      <c r="X107" s="12">
        <v>20.048000000000002</v>
      </c>
      <c r="Y107" s="12">
        <v>3.6120000000000005</v>
      </c>
      <c r="Z107" s="12">
        <v>5.376</v>
      </c>
      <c r="AA107" s="12">
        <v>0</v>
      </c>
      <c r="AB107" s="12">
        <v>3.5</v>
      </c>
      <c r="AC107" s="12">
        <v>0</v>
      </c>
      <c r="AD107" s="12">
        <v>0</v>
      </c>
      <c r="AE107" s="12">
        <v>25.62</v>
      </c>
      <c r="AF107" s="12">
        <v>0</v>
      </c>
      <c r="AG107" s="12">
        <v>0</v>
      </c>
      <c r="AH107" s="12">
        <v>0</v>
      </c>
      <c r="AI107" s="12">
        <v>0</v>
      </c>
      <c r="AJ107" s="12">
        <v>0</v>
      </c>
      <c r="AK107" s="12">
        <v>0</v>
      </c>
      <c r="AL107" s="12">
        <v>0</v>
      </c>
      <c r="AN107" s="15"/>
      <c r="AO107" s="15">
        <v>0.8380358534684335</v>
      </c>
      <c r="AP107" s="15"/>
      <c r="AQ107" s="15">
        <v>1.5625876851130165</v>
      </c>
      <c r="AR107" s="15">
        <v>2.815276695245519</v>
      </c>
      <c r="AS107" s="15">
        <v>4.190179267342168</v>
      </c>
      <c r="AT107" s="15"/>
      <c r="AU107" s="15">
        <v>2.727981293842557</v>
      </c>
      <c r="AV107" s="15"/>
      <c r="AW107" s="15"/>
      <c r="AX107" s="15">
        <v>1.9968823070927515</v>
      </c>
      <c r="AY107" s="15"/>
      <c r="AZ107" s="15"/>
      <c r="BA107" s="15"/>
      <c r="BB107" s="15"/>
      <c r="BC107" s="15"/>
      <c r="BD107" s="15"/>
    </row>
    <row r="108" spans="1:56" ht="15.75" customHeight="1">
      <c r="A108" s="19">
        <v>1650</v>
      </c>
      <c r="B108" s="27"/>
      <c r="C108" s="27">
        <v>70</v>
      </c>
      <c r="D108" s="27"/>
      <c r="E108" s="27">
        <v>46.2</v>
      </c>
      <c r="F108" s="27">
        <v>21.8</v>
      </c>
      <c r="G108" s="27">
        <v>15.9</v>
      </c>
      <c r="H108" s="27"/>
      <c r="I108" s="27">
        <v>9.5</v>
      </c>
      <c r="J108" s="27"/>
      <c r="K108" s="27"/>
      <c r="L108" s="27">
        <v>69.6</v>
      </c>
      <c r="M108" s="24"/>
      <c r="N108" s="24"/>
      <c r="O108" s="24"/>
      <c r="P108" s="24"/>
      <c r="Q108" s="24"/>
      <c r="R108" s="24"/>
      <c r="S108" s="24"/>
      <c r="T108" s="24"/>
      <c r="U108" s="20"/>
      <c r="V108" s="12">
        <v>19.6</v>
      </c>
      <c r="W108" s="12">
        <v>0</v>
      </c>
      <c r="X108" s="12">
        <v>12.936000000000002</v>
      </c>
      <c r="Y108" s="12">
        <v>6.104000000000001</v>
      </c>
      <c r="Z108" s="12">
        <v>4.452000000000001</v>
      </c>
      <c r="AA108" s="12">
        <v>0</v>
      </c>
      <c r="AB108" s="12">
        <v>2.66</v>
      </c>
      <c r="AC108" s="12">
        <v>0</v>
      </c>
      <c r="AD108" s="12">
        <v>0</v>
      </c>
      <c r="AE108" s="12">
        <v>19.488</v>
      </c>
      <c r="AF108" s="12">
        <v>0</v>
      </c>
      <c r="AG108" s="12">
        <v>0</v>
      </c>
      <c r="AH108" s="12">
        <v>0</v>
      </c>
      <c r="AI108" s="12">
        <v>0</v>
      </c>
      <c r="AJ108" s="12">
        <v>0</v>
      </c>
      <c r="AK108" s="12">
        <v>0</v>
      </c>
      <c r="AL108" s="12">
        <v>0</v>
      </c>
      <c r="AN108" s="15"/>
      <c r="AO108" s="15">
        <v>0.7638347622759158</v>
      </c>
      <c r="AP108" s="15"/>
      <c r="AQ108" s="15">
        <v>1.008261886204209</v>
      </c>
      <c r="AR108" s="15">
        <v>4.757599376461419</v>
      </c>
      <c r="AS108" s="15">
        <v>3.4699922057677326</v>
      </c>
      <c r="AT108" s="15"/>
      <c r="AU108" s="15">
        <v>2.0732657833203434</v>
      </c>
      <c r="AV108" s="15"/>
      <c r="AW108" s="15"/>
      <c r="AX108" s="15">
        <v>1.5189399844115354</v>
      </c>
      <c r="AY108" s="15"/>
      <c r="AZ108" s="15"/>
      <c r="BA108" s="15"/>
      <c r="BB108" s="15"/>
      <c r="BC108" s="15"/>
      <c r="BD108" s="15"/>
    </row>
    <row r="109" spans="1:56" ht="15.75" customHeight="1">
      <c r="A109" s="19">
        <v>1651</v>
      </c>
      <c r="B109" s="27"/>
      <c r="C109" s="27"/>
      <c r="D109" s="27">
        <v>2.42</v>
      </c>
      <c r="E109" s="27"/>
      <c r="F109" s="27"/>
      <c r="G109" s="27"/>
      <c r="H109" s="27"/>
      <c r="I109" s="27"/>
      <c r="J109" s="27"/>
      <c r="K109" s="27"/>
      <c r="L109" s="27"/>
      <c r="M109" s="24"/>
      <c r="N109" s="24"/>
      <c r="O109" s="24"/>
      <c r="P109" s="24"/>
      <c r="Q109" s="24"/>
      <c r="R109" s="24"/>
      <c r="S109" s="24"/>
      <c r="T109" s="24"/>
      <c r="U109" s="20"/>
      <c r="V109" s="12">
        <v>0</v>
      </c>
      <c r="W109" s="12">
        <v>0.6776000000000001</v>
      </c>
      <c r="X109" s="12">
        <v>0</v>
      </c>
      <c r="Y109" s="12">
        <v>0</v>
      </c>
      <c r="Z109" s="12">
        <v>0</v>
      </c>
      <c r="AA109" s="12">
        <v>0</v>
      </c>
      <c r="AB109" s="12">
        <v>0</v>
      </c>
      <c r="AC109" s="12">
        <v>0</v>
      </c>
      <c r="AD109" s="12">
        <v>0</v>
      </c>
      <c r="AE109" s="12">
        <v>0</v>
      </c>
      <c r="AF109" s="12">
        <v>0</v>
      </c>
      <c r="AG109" s="12">
        <v>0</v>
      </c>
      <c r="AH109" s="12">
        <v>0</v>
      </c>
      <c r="AI109" s="12">
        <v>0</v>
      </c>
      <c r="AJ109" s="12">
        <v>0</v>
      </c>
      <c r="AK109" s="12">
        <v>0</v>
      </c>
      <c r="AL109" s="12">
        <v>0</v>
      </c>
      <c r="AN109" s="15"/>
      <c r="AO109" s="15"/>
      <c r="AP109" s="15">
        <v>0.5281371784879191</v>
      </c>
      <c r="AQ109" s="15"/>
      <c r="AR109" s="15"/>
      <c r="AS109" s="15"/>
      <c r="AT109" s="15"/>
      <c r="AU109" s="15"/>
      <c r="AV109" s="15"/>
      <c r="AW109" s="15"/>
      <c r="AX109" s="15"/>
      <c r="AY109" s="15"/>
      <c r="AZ109" s="15"/>
      <c r="BA109" s="15"/>
      <c r="BB109" s="15"/>
      <c r="BC109" s="15"/>
      <c r="BD109" s="15"/>
    </row>
    <row r="110" spans="1:56" ht="15.75" customHeight="1">
      <c r="A110" s="19">
        <v>1652</v>
      </c>
      <c r="B110" s="27"/>
      <c r="C110" s="27">
        <v>72.2</v>
      </c>
      <c r="D110" s="27"/>
      <c r="E110" s="27"/>
      <c r="F110" s="27">
        <v>21.1</v>
      </c>
      <c r="G110" s="27">
        <v>16</v>
      </c>
      <c r="H110" s="27"/>
      <c r="I110" s="27">
        <v>10</v>
      </c>
      <c r="J110" s="27"/>
      <c r="K110" s="27"/>
      <c r="L110" s="27"/>
      <c r="M110" s="24"/>
      <c r="N110" s="24"/>
      <c r="O110" s="24"/>
      <c r="P110" s="24"/>
      <c r="Q110" s="24"/>
      <c r="R110" s="24"/>
      <c r="S110" s="24"/>
      <c r="T110" s="24"/>
      <c r="U110" s="20"/>
      <c r="V110" s="12">
        <v>20.216</v>
      </c>
      <c r="W110" s="12">
        <v>0</v>
      </c>
      <c r="X110" s="12">
        <v>0</v>
      </c>
      <c r="Y110" s="12">
        <v>5.908000000000001</v>
      </c>
      <c r="Z110" s="12">
        <v>4.48</v>
      </c>
      <c r="AA110" s="12">
        <v>0</v>
      </c>
      <c r="AB110" s="12">
        <v>2.8</v>
      </c>
      <c r="AC110" s="12">
        <v>0</v>
      </c>
      <c r="AD110" s="12">
        <v>0</v>
      </c>
      <c r="AE110" s="12">
        <v>0</v>
      </c>
      <c r="AF110" s="12">
        <v>0</v>
      </c>
      <c r="AG110" s="12">
        <v>0</v>
      </c>
      <c r="AH110" s="12">
        <v>0</v>
      </c>
      <c r="AI110" s="12">
        <v>0</v>
      </c>
      <c r="AJ110" s="12">
        <v>0</v>
      </c>
      <c r="AK110" s="12">
        <v>0</v>
      </c>
      <c r="AL110" s="12">
        <v>0</v>
      </c>
      <c r="AN110" s="15"/>
      <c r="AO110" s="15">
        <v>0.7878409976617303</v>
      </c>
      <c r="AP110" s="15"/>
      <c r="AQ110" s="15"/>
      <c r="AR110" s="15">
        <v>4.604832424006236</v>
      </c>
      <c r="AS110" s="15">
        <v>3.491816056118473</v>
      </c>
      <c r="AT110" s="15"/>
      <c r="AU110" s="15">
        <v>2.1823850350740455</v>
      </c>
      <c r="AV110" s="15"/>
      <c r="AW110" s="15"/>
      <c r="AX110" s="15"/>
      <c r="AY110" s="15"/>
      <c r="AZ110" s="15"/>
      <c r="BA110" s="15"/>
      <c r="BB110" s="15"/>
      <c r="BC110" s="15"/>
      <c r="BD110" s="15"/>
    </row>
    <row r="111" spans="1:56" ht="15.75" customHeight="1">
      <c r="A111" s="19">
        <v>1653</v>
      </c>
      <c r="B111" s="27"/>
      <c r="C111" s="27">
        <v>72</v>
      </c>
      <c r="D111" s="27"/>
      <c r="E111" s="27">
        <v>50</v>
      </c>
      <c r="F111" s="27">
        <v>23.3</v>
      </c>
      <c r="G111" s="27">
        <v>17.5</v>
      </c>
      <c r="H111" s="27"/>
      <c r="I111" s="27">
        <v>11.4</v>
      </c>
      <c r="J111" s="27"/>
      <c r="K111" s="27"/>
      <c r="L111" s="27">
        <v>70</v>
      </c>
      <c r="M111" s="24"/>
      <c r="N111" s="24"/>
      <c r="O111" s="24"/>
      <c r="P111" s="24"/>
      <c r="Q111" s="24"/>
      <c r="R111" s="24"/>
      <c r="S111" s="24"/>
      <c r="T111" s="24"/>
      <c r="U111" s="20"/>
      <c r="V111" s="12">
        <v>20.16</v>
      </c>
      <c r="W111" s="12">
        <v>0</v>
      </c>
      <c r="X111" s="12">
        <v>14</v>
      </c>
      <c r="Y111" s="12">
        <v>6.524000000000001</v>
      </c>
      <c r="Z111" s="12">
        <v>4.9</v>
      </c>
      <c r="AA111" s="12">
        <v>0</v>
      </c>
      <c r="AB111" s="12">
        <v>3.1920000000000006</v>
      </c>
      <c r="AC111" s="12">
        <v>0</v>
      </c>
      <c r="AD111" s="12">
        <v>0</v>
      </c>
      <c r="AE111" s="12">
        <v>19.6</v>
      </c>
      <c r="AF111" s="12">
        <v>0</v>
      </c>
      <c r="AG111" s="12">
        <v>0</v>
      </c>
      <c r="AH111" s="12">
        <v>0</v>
      </c>
      <c r="AI111" s="12">
        <v>0</v>
      </c>
      <c r="AJ111" s="12">
        <v>0</v>
      </c>
      <c r="AK111" s="12">
        <v>0</v>
      </c>
      <c r="AL111" s="12">
        <v>0</v>
      </c>
      <c r="AN111" s="15"/>
      <c r="AO111" s="15">
        <v>0.7856586126266564</v>
      </c>
      <c r="AP111" s="15"/>
      <c r="AQ111" s="15">
        <v>1.0911925175370227</v>
      </c>
      <c r="AR111" s="15">
        <v>5.084957131722526</v>
      </c>
      <c r="AS111" s="15">
        <v>3.8191738113795797</v>
      </c>
      <c r="AT111" s="15"/>
      <c r="AU111" s="15">
        <v>2.487918939984412</v>
      </c>
      <c r="AV111" s="15"/>
      <c r="AW111" s="15"/>
      <c r="AX111" s="15">
        <v>1.5276695245518317</v>
      </c>
      <c r="AY111" s="15"/>
      <c r="AZ111" s="15"/>
      <c r="BA111" s="15"/>
      <c r="BB111" s="15"/>
      <c r="BC111" s="15"/>
      <c r="BD111" s="15"/>
    </row>
    <row r="112" spans="1:56" ht="15.75" customHeight="1">
      <c r="A112" s="19">
        <v>1654</v>
      </c>
      <c r="B112" s="27"/>
      <c r="C112" s="27">
        <v>69.1</v>
      </c>
      <c r="D112" s="27"/>
      <c r="E112" s="27">
        <v>50</v>
      </c>
      <c r="F112" s="27">
        <v>23.46</v>
      </c>
      <c r="G112" s="27">
        <v>17.5</v>
      </c>
      <c r="H112" s="27"/>
      <c r="I112" s="27">
        <v>12.1</v>
      </c>
      <c r="J112" s="27"/>
      <c r="K112" s="27"/>
      <c r="L112" s="27">
        <v>70</v>
      </c>
      <c r="M112" s="24"/>
      <c r="N112" s="24"/>
      <c r="O112" s="24"/>
      <c r="P112" s="24"/>
      <c r="Q112" s="24"/>
      <c r="R112" s="24"/>
      <c r="S112" s="24"/>
      <c r="T112" s="24"/>
      <c r="U112" s="20"/>
      <c r="V112" s="12">
        <v>19.348</v>
      </c>
      <c r="W112" s="12">
        <v>0</v>
      </c>
      <c r="X112" s="12">
        <v>14</v>
      </c>
      <c r="Y112" s="12">
        <v>6.568800000000001</v>
      </c>
      <c r="Z112" s="12">
        <v>4.9</v>
      </c>
      <c r="AA112" s="12">
        <v>0</v>
      </c>
      <c r="AB112" s="12">
        <v>3.3880000000000003</v>
      </c>
      <c r="AC112" s="12">
        <v>0</v>
      </c>
      <c r="AD112" s="12">
        <v>0</v>
      </c>
      <c r="AE112" s="12">
        <v>19.6</v>
      </c>
      <c r="AF112" s="12">
        <v>0</v>
      </c>
      <c r="AG112" s="12">
        <v>0</v>
      </c>
      <c r="AH112" s="12">
        <v>0</v>
      </c>
      <c r="AI112" s="12">
        <v>0</v>
      </c>
      <c r="AJ112" s="12">
        <v>0</v>
      </c>
      <c r="AK112" s="12">
        <v>0</v>
      </c>
      <c r="AL112" s="12">
        <v>0</v>
      </c>
      <c r="AN112" s="15"/>
      <c r="AO112" s="15">
        <v>0.7540140296180826</v>
      </c>
      <c r="AP112" s="15"/>
      <c r="AQ112" s="15">
        <v>1.0911925175370227</v>
      </c>
      <c r="AR112" s="15">
        <v>5.119875292283711</v>
      </c>
      <c r="AS112" s="15">
        <v>3.8191738113795797</v>
      </c>
      <c r="AT112" s="15"/>
      <c r="AU112" s="15">
        <v>2.640685892439595</v>
      </c>
      <c r="AV112" s="15"/>
      <c r="AW112" s="15"/>
      <c r="AX112" s="15">
        <v>1.5276695245518317</v>
      </c>
      <c r="AY112" s="15"/>
      <c r="AZ112" s="15"/>
      <c r="BA112" s="15"/>
      <c r="BB112" s="15"/>
      <c r="BC112" s="15"/>
      <c r="BD112" s="15"/>
    </row>
    <row r="113" spans="1:56" ht="15.75" customHeight="1">
      <c r="A113" s="19">
        <v>1655</v>
      </c>
      <c r="B113" s="27"/>
      <c r="C113" s="27">
        <v>69.1</v>
      </c>
      <c r="D113" s="27"/>
      <c r="E113" s="27"/>
      <c r="F113" s="27">
        <v>22</v>
      </c>
      <c r="G113" s="27">
        <v>16</v>
      </c>
      <c r="H113" s="27"/>
      <c r="I113" s="27">
        <v>14</v>
      </c>
      <c r="J113" s="27"/>
      <c r="K113" s="27"/>
      <c r="L113" s="27"/>
      <c r="M113" s="24"/>
      <c r="N113" s="24"/>
      <c r="O113" s="24"/>
      <c r="P113" s="24"/>
      <c r="Q113" s="24"/>
      <c r="R113" s="24"/>
      <c r="S113" s="24"/>
      <c r="T113" s="24"/>
      <c r="U113" s="20"/>
      <c r="V113" s="12">
        <v>19.348</v>
      </c>
      <c r="W113" s="12">
        <v>0</v>
      </c>
      <c r="X113" s="12">
        <v>0</v>
      </c>
      <c r="Y113" s="12">
        <v>6.16</v>
      </c>
      <c r="Z113" s="12">
        <v>4.48</v>
      </c>
      <c r="AA113" s="12">
        <v>0</v>
      </c>
      <c r="AB113" s="12">
        <v>3.92</v>
      </c>
      <c r="AC113" s="12">
        <v>0</v>
      </c>
      <c r="AD113" s="12">
        <v>0</v>
      </c>
      <c r="AE113" s="12">
        <v>0</v>
      </c>
      <c r="AF113" s="12">
        <v>0</v>
      </c>
      <c r="AG113" s="12">
        <v>0</v>
      </c>
      <c r="AH113" s="12">
        <v>0</v>
      </c>
      <c r="AI113" s="12">
        <v>0</v>
      </c>
      <c r="AJ113" s="12">
        <v>0</v>
      </c>
      <c r="AK113" s="12">
        <v>0</v>
      </c>
      <c r="AL113" s="12">
        <v>0</v>
      </c>
      <c r="AN113" s="15"/>
      <c r="AO113" s="15">
        <v>0.7540140296180826</v>
      </c>
      <c r="AP113" s="15"/>
      <c r="AQ113" s="15"/>
      <c r="AR113" s="15">
        <v>4.8012470771629</v>
      </c>
      <c r="AS113" s="15">
        <v>3.491816056118473</v>
      </c>
      <c r="AT113" s="15"/>
      <c r="AU113" s="15">
        <v>3.055339049103664</v>
      </c>
      <c r="AV113" s="15"/>
      <c r="AW113" s="15"/>
      <c r="AX113" s="15"/>
      <c r="AY113" s="15"/>
      <c r="AZ113" s="15"/>
      <c r="BA113" s="15"/>
      <c r="BB113" s="15"/>
      <c r="BC113" s="15"/>
      <c r="BD113" s="15"/>
    </row>
    <row r="114" spans="1:56" ht="15.75" customHeight="1">
      <c r="A114" s="19">
        <v>1656</v>
      </c>
      <c r="B114" s="27">
        <v>75</v>
      </c>
      <c r="C114" s="27">
        <v>75</v>
      </c>
      <c r="D114" s="27"/>
      <c r="E114" s="27"/>
      <c r="F114" s="27">
        <v>22</v>
      </c>
      <c r="G114" s="27">
        <v>20.2</v>
      </c>
      <c r="H114" s="27"/>
      <c r="I114" s="27"/>
      <c r="J114" s="27"/>
      <c r="K114" s="27"/>
      <c r="L114" s="27"/>
      <c r="M114" s="24"/>
      <c r="N114" s="24"/>
      <c r="O114" s="24"/>
      <c r="P114" s="24"/>
      <c r="Q114" s="24"/>
      <c r="R114" s="24"/>
      <c r="S114" s="24"/>
      <c r="T114" s="24"/>
      <c r="U114" s="12">
        <v>21</v>
      </c>
      <c r="V114" s="12">
        <v>21</v>
      </c>
      <c r="W114" s="12">
        <v>0</v>
      </c>
      <c r="X114" s="12">
        <v>0</v>
      </c>
      <c r="Y114" s="12">
        <v>6.16</v>
      </c>
      <c r="Z114" s="12">
        <v>5.656000000000001</v>
      </c>
      <c r="AA114" s="12">
        <v>0</v>
      </c>
      <c r="AB114" s="12">
        <v>0</v>
      </c>
      <c r="AC114" s="12">
        <v>0</v>
      </c>
      <c r="AD114" s="12">
        <v>0</v>
      </c>
      <c r="AE114" s="12">
        <v>0</v>
      </c>
      <c r="AF114" s="12">
        <v>0</v>
      </c>
      <c r="AG114" s="12">
        <v>0</v>
      </c>
      <c r="AH114" s="12">
        <v>0</v>
      </c>
      <c r="AI114" s="12">
        <v>0</v>
      </c>
      <c r="AJ114" s="12">
        <v>0</v>
      </c>
      <c r="AK114" s="12">
        <v>0</v>
      </c>
      <c r="AL114" s="12">
        <v>0</v>
      </c>
      <c r="AN114" s="15">
        <v>0.8183943881527671</v>
      </c>
      <c r="AO114" s="15">
        <v>0.8183943881527671</v>
      </c>
      <c r="AP114" s="15"/>
      <c r="AQ114" s="15"/>
      <c r="AR114" s="15">
        <v>4.8012470771629</v>
      </c>
      <c r="AS114" s="15">
        <v>4.408417770849572</v>
      </c>
      <c r="AT114" s="15"/>
      <c r="AU114" s="15"/>
      <c r="AV114" s="15"/>
      <c r="AW114" s="15"/>
      <c r="AX114" s="15"/>
      <c r="AY114" s="15"/>
      <c r="AZ114" s="15"/>
      <c r="BA114" s="15"/>
      <c r="BB114" s="15"/>
      <c r="BC114" s="15"/>
      <c r="BD114" s="15"/>
    </row>
    <row r="115" spans="1:56" ht="15.75" customHeight="1">
      <c r="A115" s="19">
        <v>1657</v>
      </c>
      <c r="B115" s="27"/>
      <c r="C115" s="27">
        <v>90</v>
      </c>
      <c r="D115" s="27">
        <v>3.08</v>
      </c>
      <c r="E115" s="27">
        <v>95.7</v>
      </c>
      <c r="F115" s="27">
        <v>27.1</v>
      </c>
      <c r="G115" s="27">
        <v>23.3</v>
      </c>
      <c r="H115" s="27"/>
      <c r="I115" s="27"/>
      <c r="J115" s="27"/>
      <c r="K115" s="27"/>
      <c r="L115" s="27">
        <v>134</v>
      </c>
      <c r="M115" s="24"/>
      <c r="N115" s="24"/>
      <c r="O115" s="24"/>
      <c r="P115" s="24"/>
      <c r="Q115" s="24"/>
      <c r="R115" s="24"/>
      <c r="S115" s="24"/>
      <c r="T115" s="24"/>
      <c r="U115" s="12"/>
      <c r="V115" s="12">
        <v>25.2</v>
      </c>
      <c r="W115" s="12">
        <v>0.8624</v>
      </c>
      <c r="X115" s="12">
        <v>26.796000000000003</v>
      </c>
      <c r="Y115" s="12">
        <v>7.588000000000001</v>
      </c>
      <c r="Z115" s="12">
        <v>6.524000000000001</v>
      </c>
      <c r="AA115" s="12">
        <v>0</v>
      </c>
      <c r="AB115" s="12">
        <v>0</v>
      </c>
      <c r="AC115" s="12">
        <v>0</v>
      </c>
      <c r="AD115" s="12">
        <v>0</v>
      </c>
      <c r="AE115" s="12">
        <v>37.52</v>
      </c>
      <c r="AF115" s="12">
        <v>0</v>
      </c>
      <c r="AG115" s="12">
        <v>0</v>
      </c>
      <c r="AH115" s="12">
        <v>0</v>
      </c>
      <c r="AI115" s="12">
        <v>0</v>
      </c>
      <c r="AJ115" s="12">
        <v>0</v>
      </c>
      <c r="AK115" s="12">
        <v>0</v>
      </c>
      <c r="AL115" s="12">
        <v>0</v>
      </c>
      <c r="AN115" s="15"/>
      <c r="AO115" s="15">
        <v>0.9820732657833204</v>
      </c>
      <c r="AP115" s="15">
        <v>0.6721745908028061</v>
      </c>
      <c r="AQ115" s="15">
        <v>2.0885424785658615</v>
      </c>
      <c r="AR115" s="15">
        <v>5.914263445050664</v>
      </c>
      <c r="AS115" s="15">
        <v>5.084957131722526</v>
      </c>
      <c r="AT115" s="15"/>
      <c r="AU115" s="15"/>
      <c r="AV115" s="15"/>
      <c r="AW115" s="15"/>
      <c r="AX115" s="15">
        <v>2.924395946999221</v>
      </c>
      <c r="AY115" s="15"/>
      <c r="AZ115" s="15"/>
      <c r="BA115" s="15"/>
      <c r="BB115" s="15"/>
      <c r="BC115" s="15"/>
      <c r="BD115" s="15"/>
    </row>
    <row r="116" spans="1:56" ht="15.75" customHeight="1">
      <c r="A116" s="19">
        <v>1658</v>
      </c>
      <c r="B116" s="27"/>
      <c r="C116" s="27">
        <v>89.3</v>
      </c>
      <c r="D116" s="27"/>
      <c r="E116" s="27">
        <v>60.3</v>
      </c>
      <c r="F116" s="27">
        <v>33.7</v>
      </c>
      <c r="G116" s="27">
        <v>17.4</v>
      </c>
      <c r="H116" s="27"/>
      <c r="I116" s="27">
        <v>13.7</v>
      </c>
      <c r="J116" s="27"/>
      <c r="K116" s="27"/>
      <c r="L116" s="27">
        <v>70</v>
      </c>
      <c r="M116" s="24"/>
      <c r="N116" s="24"/>
      <c r="O116" s="24"/>
      <c r="P116" s="24"/>
      <c r="Q116" s="24"/>
      <c r="R116" s="24"/>
      <c r="S116" s="24"/>
      <c r="T116" s="24"/>
      <c r="U116" s="12"/>
      <c r="V116" s="12">
        <v>25.004</v>
      </c>
      <c r="W116" s="12">
        <v>0</v>
      </c>
      <c r="X116" s="12">
        <v>16.884</v>
      </c>
      <c r="Y116" s="12">
        <v>9.436000000000002</v>
      </c>
      <c r="Z116" s="12">
        <v>4.872</v>
      </c>
      <c r="AA116" s="12">
        <v>0</v>
      </c>
      <c r="AB116" s="12">
        <v>3.8360000000000003</v>
      </c>
      <c r="AC116" s="12">
        <v>0</v>
      </c>
      <c r="AD116" s="12">
        <v>0</v>
      </c>
      <c r="AE116" s="12">
        <v>19.6</v>
      </c>
      <c r="AF116" s="12">
        <v>0</v>
      </c>
      <c r="AG116" s="12">
        <v>0</v>
      </c>
      <c r="AH116" s="12">
        <v>0</v>
      </c>
      <c r="AI116" s="12">
        <v>0</v>
      </c>
      <c r="AJ116" s="12">
        <v>0</v>
      </c>
      <c r="AK116" s="12">
        <v>0</v>
      </c>
      <c r="AL116" s="12">
        <v>0</v>
      </c>
      <c r="AN116" s="15"/>
      <c r="AO116" s="15">
        <v>0.9744349181605613</v>
      </c>
      <c r="AP116" s="15"/>
      <c r="AQ116" s="15">
        <v>1.3159781761496492</v>
      </c>
      <c r="AR116" s="15">
        <v>7.354637568199534</v>
      </c>
      <c r="AS116" s="15">
        <v>3.797349961028839</v>
      </c>
      <c r="AT116" s="15"/>
      <c r="AU116" s="15">
        <v>2.989867498051442</v>
      </c>
      <c r="AV116" s="15"/>
      <c r="AW116" s="15"/>
      <c r="AX116" s="15">
        <v>1.5276695245518317</v>
      </c>
      <c r="AY116" s="15"/>
      <c r="AZ116" s="15"/>
      <c r="BA116" s="15"/>
      <c r="BB116" s="15"/>
      <c r="BC116" s="15"/>
      <c r="BD116" s="15"/>
    </row>
    <row r="117" spans="1:56" ht="15.75" customHeight="1">
      <c r="A117" s="19">
        <v>1659</v>
      </c>
      <c r="B117" s="27"/>
      <c r="C117" s="27">
        <v>79.2</v>
      </c>
      <c r="D117" s="27"/>
      <c r="E117" s="27">
        <v>64.3</v>
      </c>
      <c r="F117" s="27">
        <v>26.2</v>
      </c>
      <c r="G117" s="27">
        <v>16.5</v>
      </c>
      <c r="H117" s="27"/>
      <c r="I117" s="27">
        <v>12.9</v>
      </c>
      <c r="J117" s="27"/>
      <c r="K117" s="27"/>
      <c r="L117" s="27">
        <v>79.7</v>
      </c>
      <c r="M117" s="24"/>
      <c r="N117" s="24"/>
      <c r="O117" s="24"/>
      <c r="P117" s="24"/>
      <c r="Q117" s="24"/>
      <c r="R117" s="24"/>
      <c r="S117" s="24"/>
      <c r="T117" s="24"/>
      <c r="U117" s="12"/>
      <c r="V117" s="12">
        <v>18.216</v>
      </c>
      <c r="W117" s="12">
        <v>0</v>
      </c>
      <c r="X117" s="12">
        <v>14.789</v>
      </c>
      <c r="Y117" s="12">
        <v>6.026</v>
      </c>
      <c r="Z117" s="12">
        <v>3.795</v>
      </c>
      <c r="AA117" s="12">
        <v>0</v>
      </c>
      <c r="AB117" s="12">
        <v>2.967</v>
      </c>
      <c r="AC117" s="12">
        <v>0</v>
      </c>
      <c r="AD117" s="12">
        <v>0</v>
      </c>
      <c r="AE117" s="12">
        <v>18.331000000000003</v>
      </c>
      <c r="AF117" s="12">
        <v>0</v>
      </c>
      <c r="AG117" s="12">
        <v>0</v>
      </c>
      <c r="AH117" s="12">
        <v>0</v>
      </c>
      <c r="AI117" s="12">
        <v>0</v>
      </c>
      <c r="AJ117" s="12">
        <v>0</v>
      </c>
      <c r="AK117" s="12">
        <v>0</v>
      </c>
      <c r="AL117" s="12">
        <v>0</v>
      </c>
      <c r="AN117" s="15"/>
      <c r="AO117" s="15">
        <v>0.7098986749805145</v>
      </c>
      <c r="AP117" s="15"/>
      <c r="AQ117" s="15">
        <v>1.152689010132502</v>
      </c>
      <c r="AR117" s="15">
        <v>4.69680436477007</v>
      </c>
      <c r="AS117" s="15">
        <v>2.957911145752144</v>
      </c>
      <c r="AT117" s="15"/>
      <c r="AU117" s="15">
        <v>2.312548713951676</v>
      </c>
      <c r="AV117" s="15"/>
      <c r="AW117" s="15"/>
      <c r="AX117" s="15">
        <v>1.4287607170693688</v>
      </c>
      <c r="AY117" s="15"/>
      <c r="AZ117" s="15"/>
      <c r="BA117" s="15"/>
      <c r="BB117" s="15"/>
      <c r="BC117" s="15"/>
      <c r="BD117" s="15"/>
    </row>
    <row r="118" spans="1:56" ht="15.75" customHeight="1">
      <c r="A118" s="19">
        <v>1660</v>
      </c>
      <c r="B118" s="27"/>
      <c r="C118" s="27">
        <v>112.4</v>
      </c>
      <c r="D118" s="27"/>
      <c r="E118" s="27">
        <v>63.4</v>
      </c>
      <c r="F118" s="27">
        <v>25.3</v>
      </c>
      <c r="G118" s="27">
        <v>16.9</v>
      </c>
      <c r="H118" s="27"/>
      <c r="I118" s="27">
        <v>14.4</v>
      </c>
      <c r="J118" s="27"/>
      <c r="K118" s="27">
        <v>128.7</v>
      </c>
      <c r="L118" s="27">
        <v>103.4</v>
      </c>
      <c r="M118" s="24">
        <v>36.11</v>
      </c>
      <c r="N118" s="24"/>
      <c r="O118" s="24"/>
      <c r="P118" s="24"/>
      <c r="Q118" s="24"/>
      <c r="R118" s="24"/>
      <c r="S118" s="24"/>
      <c r="T118" s="24"/>
      <c r="U118" s="12"/>
      <c r="V118" s="12">
        <v>25.852000000000004</v>
      </c>
      <c r="W118" s="12">
        <v>0</v>
      </c>
      <c r="X118" s="12">
        <v>14.582</v>
      </c>
      <c r="Y118" s="12">
        <v>5.819000000000001</v>
      </c>
      <c r="Z118" s="12">
        <v>3.887</v>
      </c>
      <c r="AA118" s="12">
        <v>0</v>
      </c>
      <c r="AB118" s="12">
        <v>3.3120000000000003</v>
      </c>
      <c r="AC118" s="12">
        <v>0</v>
      </c>
      <c r="AD118" s="12">
        <v>29.601</v>
      </c>
      <c r="AE118" s="12">
        <v>23.782000000000004</v>
      </c>
      <c r="AF118" s="12">
        <v>8.3053</v>
      </c>
      <c r="AG118" s="12">
        <v>0</v>
      </c>
      <c r="AH118" s="12">
        <v>0</v>
      </c>
      <c r="AI118" s="12">
        <v>0</v>
      </c>
      <c r="AJ118" s="12">
        <v>0</v>
      </c>
      <c r="AK118" s="12">
        <v>0</v>
      </c>
      <c r="AL118" s="12">
        <v>0</v>
      </c>
      <c r="AN118" s="15"/>
      <c r="AO118" s="15">
        <v>1.0074824629773969</v>
      </c>
      <c r="AP118" s="15"/>
      <c r="AQ118" s="15">
        <v>1.1365549493374902</v>
      </c>
      <c r="AR118" s="15">
        <v>4.535463756819954</v>
      </c>
      <c r="AS118" s="15">
        <v>3.029618082618862</v>
      </c>
      <c r="AT118" s="15"/>
      <c r="AU118" s="15">
        <v>2.581449727201871</v>
      </c>
      <c r="AV118" s="15"/>
      <c r="AW118" s="15">
        <v>23.07170693686672</v>
      </c>
      <c r="AX118" s="15">
        <v>1.8536243180046768</v>
      </c>
      <c r="AY118" s="15">
        <v>6.4733437256430255</v>
      </c>
      <c r="AZ118" s="15"/>
      <c r="BA118" s="15"/>
      <c r="BB118" s="15"/>
      <c r="BC118" s="15"/>
      <c r="BD118" s="15"/>
    </row>
    <row r="119" spans="1:56" ht="15.75" customHeight="1">
      <c r="A119" s="19">
        <v>1661</v>
      </c>
      <c r="B119" s="27"/>
      <c r="C119" s="27">
        <v>138.9</v>
      </c>
      <c r="D119" s="27"/>
      <c r="E119" s="27">
        <v>78.1</v>
      </c>
      <c r="F119" s="27">
        <v>27.8</v>
      </c>
      <c r="G119" s="27">
        <v>25.1</v>
      </c>
      <c r="H119" s="27"/>
      <c r="I119" s="27">
        <v>13.6</v>
      </c>
      <c r="J119" s="27"/>
      <c r="K119" s="27"/>
      <c r="L119" s="27">
        <v>122.9</v>
      </c>
      <c r="M119" s="24"/>
      <c r="N119" s="24"/>
      <c r="O119" s="24"/>
      <c r="P119" s="24"/>
      <c r="Q119" s="24"/>
      <c r="R119" s="24"/>
      <c r="S119" s="24"/>
      <c r="T119" s="24"/>
      <c r="U119" s="12"/>
      <c r="V119" s="12">
        <v>31.947000000000003</v>
      </c>
      <c r="W119" s="12">
        <v>0</v>
      </c>
      <c r="X119" s="12">
        <v>17.963</v>
      </c>
      <c r="Y119" s="12">
        <v>6.394</v>
      </c>
      <c r="Z119" s="12">
        <v>5.773000000000001</v>
      </c>
      <c r="AA119" s="12">
        <v>0</v>
      </c>
      <c r="AB119" s="12">
        <v>3.128</v>
      </c>
      <c r="AC119" s="12">
        <v>0</v>
      </c>
      <c r="AD119" s="12">
        <v>0</v>
      </c>
      <c r="AE119" s="12">
        <v>28.267000000000003</v>
      </c>
      <c r="AF119" s="12">
        <v>0</v>
      </c>
      <c r="AG119" s="12">
        <v>0</v>
      </c>
      <c r="AH119" s="12">
        <v>0</v>
      </c>
      <c r="AI119" s="12">
        <v>0</v>
      </c>
      <c r="AJ119" s="12">
        <v>0</v>
      </c>
      <c r="AK119" s="12">
        <v>0</v>
      </c>
      <c r="AL119" s="12">
        <v>0</v>
      </c>
      <c r="AN119" s="15"/>
      <c r="AO119" s="15">
        <v>1.2450116913484022</v>
      </c>
      <c r="AP119" s="15"/>
      <c r="AQ119" s="15">
        <v>1.4000779423226812</v>
      </c>
      <c r="AR119" s="15">
        <v>4.983632112236945</v>
      </c>
      <c r="AS119" s="15">
        <v>4.499610288386594</v>
      </c>
      <c r="AT119" s="15"/>
      <c r="AU119" s="15">
        <v>2.4380358534684334</v>
      </c>
      <c r="AV119" s="15"/>
      <c r="AW119" s="15"/>
      <c r="AX119" s="15">
        <v>2.20319563522993</v>
      </c>
      <c r="AY119" s="15"/>
      <c r="AZ119" s="15"/>
      <c r="BA119" s="15"/>
      <c r="BB119" s="15"/>
      <c r="BC119" s="15"/>
      <c r="BD119" s="15"/>
    </row>
    <row r="120" spans="1:56" ht="15.75" customHeight="1">
      <c r="A120" s="19">
        <v>1662</v>
      </c>
      <c r="B120" s="27"/>
      <c r="C120" s="27">
        <v>95.1</v>
      </c>
      <c r="D120" s="27"/>
      <c r="E120" s="27">
        <v>78.9</v>
      </c>
      <c r="F120" s="27">
        <v>25.9</v>
      </c>
      <c r="G120" s="27">
        <v>17.9</v>
      </c>
      <c r="H120" s="27"/>
      <c r="I120" s="27">
        <v>12.5</v>
      </c>
      <c r="J120" s="27"/>
      <c r="K120" s="27"/>
      <c r="L120" s="27">
        <v>97.4</v>
      </c>
      <c r="M120" s="24"/>
      <c r="N120" s="24"/>
      <c r="O120" s="24"/>
      <c r="P120" s="24"/>
      <c r="Q120" s="24"/>
      <c r="R120" s="24"/>
      <c r="S120" s="24"/>
      <c r="T120" s="24"/>
      <c r="U120" s="12"/>
      <c r="V120" s="12">
        <v>21.873</v>
      </c>
      <c r="W120" s="12">
        <v>0</v>
      </c>
      <c r="X120" s="12">
        <v>18.147000000000002</v>
      </c>
      <c r="Y120" s="12">
        <v>5.957</v>
      </c>
      <c r="Z120" s="12">
        <v>4.117</v>
      </c>
      <c r="AA120" s="12">
        <v>0</v>
      </c>
      <c r="AB120" s="12">
        <v>2.875</v>
      </c>
      <c r="AC120" s="12">
        <v>0</v>
      </c>
      <c r="AD120" s="12">
        <v>0</v>
      </c>
      <c r="AE120" s="12">
        <v>22.402</v>
      </c>
      <c r="AF120" s="12">
        <v>0</v>
      </c>
      <c r="AG120" s="12">
        <v>0</v>
      </c>
      <c r="AH120" s="12">
        <v>0</v>
      </c>
      <c r="AI120" s="12">
        <v>0</v>
      </c>
      <c r="AJ120" s="12">
        <v>0</v>
      </c>
      <c r="AK120" s="12">
        <v>0</v>
      </c>
      <c r="AL120" s="12">
        <v>0</v>
      </c>
      <c r="AN120" s="15"/>
      <c r="AO120" s="15">
        <v>0.8524162120031177</v>
      </c>
      <c r="AP120" s="15"/>
      <c r="AQ120" s="15">
        <v>1.414419329696025</v>
      </c>
      <c r="AR120" s="15">
        <v>4.643024162120032</v>
      </c>
      <c r="AS120" s="15">
        <v>3.2088854247856586</v>
      </c>
      <c r="AT120" s="15"/>
      <c r="AU120" s="15">
        <v>2.2408417770849574</v>
      </c>
      <c r="AV120" s="15"/>
      <c r="AW120" s="15"/>
      <c r="AX120" s="15">
        <v>1.7460639127045987</v>
      </c>
      <c r="AY120" s="15"/>
      <c r="AZ120" s="15"/>
      <c r="BA120" s="15"/>
      <c r="BB120" s="15"/>
      <c r="BC120" s="15"/>
      <c r="BD120" s="15"/>
    </row>
    <row r="121" spans="1:56" ht="15.75" customHeight="1">
      <c r="A121" s="19">
        <v>1663</v>
      </c>
      <c r="B121" s="27"/>
      <c r="C121" s="27"/>
      <c r="D121" s="27"/>
      <c r="E121" s="27">
        <v>66</v>
      </c>
      <c r="F121" s="27">
        <v>23</v>
      </c>
      <c r="G121" s="27">
        <v>20</v>
      </c>
      <c r="H121" s="27"/>
      <c r="I121" s="27">
        <v>16</v>
      </c>
      <c r="J121" s="27"/>
      <c r="K121" s="27"/>
      <c r="L121" s="27">
        <v>80</v>
      </c>
      <c r="M121" s="24"/>
      <c r="N121" s="24"/>
      <c r="O121" s="24"/>
      <c r="P121" s="24"/>
      <c r="Q121" s="24"/>
      <c r="R121" s="24"/>
      <c r="S121" s="24"/>
      <c r="T121" s="24"/>
      <c r="U121" s="12"/>
      <c r="V121" s="12">
        <v>0</v>
      </c>
      <c r="W121" s="12">
        <v>0</v>
      </c>
      <c r="X121" s="12">
        <v>15.18</v>
      </c>
      <c r="Y121" s="12">
        <v>5.29</v>
      </c>
      <c r="Z121" s="12">
        <v>4.6</v>
      </c>
      <c r="AA121" s="12">
        <v>0</v>
      </c>
      <c r="AB121" s="12">
        <v>3.68</v>
      </c>
      <c r="AC121" s="12">
        <v>0</v>
      </c>
      <c r="AD121" s="12">
        <v>0</v>
      </c>
      <c r="AE121" s="12">
        <v>18.4</v>
      </c>
      <c r="AF121" s="12">
        <v>0</v>
      </c>
      <c r="AG121" s="12">
        <v>0</v>
      </c>
      <c r="AH121" s="12">
        <v>0</v>
      </c>
      <c r="AI121" s="12">
        <v>0</v>
      </c>
      <c r="AJ121" s="12">
        <v>0</v>
      </c>
      <c r="AK121" s="12">
        <v>0</v>
      </c>
      <c r="AL121" s="12">
        <v>0</v>
      </c>
      <c r="AN121" s="15"/>
      <c r="AO121" s="15"/>
      <c r="AP121" s="15"/>
      <c r="AQ121" s="15">
        <v>1.1831644583008574</v>
      </c>
      <c r="AR121" s="15">
        <v>4.123148869836322</v>
      </c>
      <c r="AS121" s="15">
        <v>3.585346843335932</v>
      </c>
      <c r="AT121" s="15"/>
      <c r="AU121" s="15">
        <v>2.8682774746687456</v>
      </c>
      <c r="AV121" s="15"/>
      <c r="AW121" s="15"/>
      <c r="AX121" s="15">
        <v>1.4341387373343728</v>
      </c>
      <c r="AY121" s="15"/>
      <c r="AZ121" s="15"/>
      <c r="BA121" s="15"/>
      <c r="BB121" s="15"/>
      <c r="BC121" s="15"/>
      <c r="BD121" s="15"/>
    </row>
    <row r="122" spans="1:56" ht="15.75" customHeight="1">
      <c r="A122" s="19">
        <v>1664</v>
      </c>
      <c r="B122" s="27"/>
      <c r="C122" s="27">
        <v>57.3</v>
      </c>
      <c r="D122" s="27"/>
      <c r="E122" s="27">
        <v>81.4</v>
      </c>
      <c r="F122" s="27">
        <v>28.5</v>
      </c>
      <c r="G122" s="27">
        <v>23.4</v>
      </c>
      <c r="H122" s="27"/>
      <c r="I122" s="27">
        <v>17.3</v>
      </c>
      <c r="J122" s="27"/>
      <c r="K122" s="27"/>
      <c r="L122" s="27">
        <v>53.8</v>
      </c>
      <c r="M122" s="24"/>
      <c r="N122" s="24"/>
      <c r="O122" s="24"/>
      <c r="P122" s="24"/>
      <c r="Q122" s="24"/>
      <c r="R122" s="24"/>
      <c r="S122" s="24"/>
      <c r="T122" s="24"/>
      <c r="U122" s="12"/>
      <c r="V122" s="12">
        <v>13.179</v>
      </c>
      <c r="W122" s="12">
        <v>0</v>
      </c>
      <c r="X122" s="12">
        <v>18.722</v>
      </c>
      <c r="Y122" s="12">
        <v>6.555</v>
      </c>
      <c r="Z122" s="12">
        <v>5.382</v>
      </c>
      <c r="AA122" s="12">
        <v>0</v>
      </c>
      <c r="AB122" s="12">
        <v>3.9790000000000005</v>
      </c>
      <c r="AC122" s="12">
        <v>0</v>
      </c>
      <c r="AD122" s="12">
        <v>0</v>
      </c>
      <c r="AE122" s="12">
        <v>12.374</v>
      </c>
      <c r="AF122" s="12">
        <v>0</v>
      </c>
      <c r="AG122" s="12">
        <v>0</v>
      </c>
      <c r="AH122" s="12">
        <v>0</v>
      </c>
      <c r="AI122" s="12">
        <v>0</v>
      </c>
      <c r="AJ122" s="12">
        <v>0</v>
      </c>
      <c r="AK122" s="12">
        <v>0</v>
      </c>
      <c r="AL122" s="12">
        <v>0</v>
      </c>
      <c r="AN122" s="15"/>
      <c r="AO122" s="15">
        <v>0.5136009353078722</v>
      </c>
      <c r="AP122" s="15"/>
      <c r="AQ122" s="15">
        <v>1.4592361652377241</v>
      </c>
      <c r="AR122" s="15">
        <v>5.109119251753703</v>
      </c>
      <c r="AS122" s="15">
        <v>4.19485580670304</v>
      </c>
      <c r="AT122" s="15"/>
      <c r="AU122" s="15">
        <v>3.1013250194855813</v>
      </c>
      <c r="AV122" s="15"/>
      <c r="AW122" s="15"/>
      <c r="AX122" s="15">
        <v>0.9644583008573656</v>
      </c>
      <c r="AY122" s="15"/>
      <c r="AZ122" s="15"/>
      <c r="BA122" s="15"/>
      <c r="BB122" s="15"/>
      <c r="BC122" s="15"/>
      <c r="BD122" s="15"/>
    </row>
    <row r="123" spans="1:56" ht="15.75" customHeight="1">
      <c r="A123" s="19">
        <v>1665</v>
      </c>
      <c r="B123" s="27"/>
      <c r="C123" s="27">
        <v>57</v>
      </c>
      <c r="D123" s="27"/>
      <c r="E123" s="27">
        <v>86.4</v>
      </c>
      <c r="F123" s="27">
        <v>27.2</v>
      </c>
      <c r="G123" s="27">
        <v>17.9</v>
      </c>
      <c r="H123" s="27"/>
      <c r="I123" s="27">
        <v>15.1</v>
      </c>
      <c r="J123" s="27"/>
      <c r="K123" s="27">
        <v>130</v>
      </c>
      <c r="L123" s="27">
        <v>59.1</v>
      </c>
      <c r="M123" s="24"/>
      <c r="N123" s="24"/>
      <c r="O123" s="24"/>
      <c r="P123" s="24"/>
      <c r="Q123" s="24"/>
      <c r="R123" s="24"/>
      <c r="S123" s="24"/>
      <c r="T123" s="24"/>
      <c r="U123" s="12"/>
      <c r="V123" s="12">
        <v>13.11</v>
      </c>
      <c r="W123" s="12">
        <v>0</v>
      </c>
      <c r="X123" s="12">
        <v>19.872000000000003</v>
      </c>
      <c r="Y123" s="12">
        <v>6.256</v>
      </c>
      <c r="Z123" s="12">
        <v>4.117</v>
      </c>
      <c r="AA123" s="12">
        <v>0</v>
      </c>
      <c r="AB123" s="12">
        <v>3.473</v>
      </c>
      <c r="AC123" s="12">
        <v>0</v>
      </c>
      <c r="AD123" s="12">
        <v>29.9</v>
      </c>
      <c r="AE123" s="12">
        <v>13.593000000000002</v>
      </c>
      <c r="AF123" s="12">
        <v>0</v>
      </c>
      <c r="AG123" s="12">
        <v>0</v>
      </c>
      <c r="AH123" s="12">
        <v>0</v>
      </c>
      <c r="AI123" s="12">
        <v>0</v>
      </c>
      <c r="AJ123" s="12">
        <v>0</v>
      </c>
      <c r="AK123" s="12">
        <v>0</v>
      </c>
      <c r="AL123" s="12">
        <v>0</v>
      </c>
      <c r="AN123" s="15"/>
      <c r="AO123" s="15">
        <v>0.5109119251753703</v>
      </c>
      <c r="AP123" s="15"/>
      <c r="AQ123" s="15">
        <v>1.5488698363211226</v>
      </c>
      <c r="AR123" s="15">
        <v>4.876071706936867</v>
      </c>
      <c r="AS123" s="15">
        <v>3.2088854247856586</v>
      </c>
      <c r="AT123" s="15"/>
      <c r="AU123" s="15">
        <v>2.706936866718628</v>
      </c>
      <c r="AV123" s="15"/>
      <c r="AW123" s="15">
        <v>23.304754481683556</v>
      </c>
      <c r="AX123" s="15">
        <v>1.0594699922057678</v>
      </c>
      <c r="AY123" s="15"/>
      <c r="AZ123" s="15"/>
      <c r="BA123" s="15"/>
      <c r="BB123" s="15"/>
      <c r="BC123" s="15"/>
      <c r="BD123" s="15"/>
    </row>
    <row r="124" spans="1:56" ht="15.75" customHeight="1">
      <c r="A124" s="19">
        <v>1666</v>
      </c>
      <c r="B124" s="27"/>
      <c r="C124" s="27">
        <v>65</v>
      </c>
      <c r="D124" s="27"/>
      <c r="E124" s="27">
        <v>95.2</v>
      </c>
      <c r="F124" s="27">
        <v>25.6</v>
      </c>
      <c r="G124" s="27">
        <v>18</v>
      </c>
      <c r="H124" s="27"/>
      <c r="I124" s="27">
        <v>12.3</v>
      </c>
      <c r="J124" s="27"/>
      <c r="K124" s="27"/>
      <c r="L124" s="27">
        <v>60</v>
      </c>
      <c r="M124" s="24"/>
      <c r="N124" s="24">
        <v>20</v>
      </c>
      <c r="O124" s="24"/>
      <c r="P124" s="24">
        <v>24</v>
      </c>
      <c r="Q124" s="24"/>
      <c r="R124" s="24"/>
      <c r="S124" s="24"/>
      <c r="T124" s="24"/>
      <c r="U124" s="12"/>
      <c r="V124" s="12">
        <v>14.95</v>
      </c>
      <c r="W124" s="12">
        <v>0</v>
      </c>
      <c r="X124" s="12">
        <v>21.896</v>
      </c>
      <c r="Y124" s="12">
        <v>5.888000000000001</v>
      </c>
      <c r="Z124" s="12">
        <v>4.14</v>
      </c>
      <c r="AA124" s="12">
        <v>0</v>
      </c>
      <c r="AB124" s="12">
        <v>2.829</v>
      </c>
      <c r="AC124" s="12">
        <v>0</v>
      </c>
      <c r="AD124" s="12">
        <v>0</v>
      </c>
      <c r="AE124" s="12">
        <v>13.8</v>
      </c>
      <c r="AF124" s="12">
        <v>0</v>
      </c>
      <c r="AG124" s="12">
        <v>4.6</v>
      </c>
      <c r="AH124" s="12">
        <v>0</v>
      </c>
      <c r="AI124" s="12">
        <v>5.52</v>
      </c>
      <c r="AJ124" s="12">
        <v>0</v>
      </c>
      <c r="AK124" s="12">
        <v>0</v>
      </c>
      <c r="AL124" s="12">
        <v>0</v>
      </c>
      <c r="AN124" s="15"/>
      <c r="AO124" s="15">
        <v>0.5826188620420889</v>
      </c>
      <c r="AP124" s="15"/>
      <c r="AQ124" s="15">
        <v>1.7066250974279034</v>
      </c>
      <c r="AR124" s="15">
        <v>4.589243959469993</v>
      </c>
      <c r="AS124" s="15">
        <v>3.226812159002339</v>
      </c>
      <c r="AT124" s="15"/>
      <c r="AU124" s="15">
        <v>2.2049883086515982</v>
      </c>
      <c r="AV124" s="15"/>
      <c r="AW124" s="15"/>
      <c r="AX124" s="15">
        <v>1.0756040530007795</v>
      </c>
      <c r="AY124" s="15"/>
      <c r="AZ124" s="15">
        <v>0.01936842105263158</v>
      </c>
      <c r="BA124" s="15"/>
      <c r="BB124" s="15">
        <v>4.302416212003118</v>
      </c>
      <c r="BC124" s="15"/>
      <c r="BD124" s="15"/>
    </row>
    <row r="125" spans="1:56" ht="15.75" customHeight="1">
      <c r="A125" s="19">
        <v>1667</v>
      </c>
      <c r="B125" s="27"/>
      <c r="C125" s="27"/>
      <c r="D125" s="27"/>
      <c r="E125" s="27"/>
      <c r="F125" s="27"/>
      <c r="G125" s="27"/>
      <c r="H125" s="27"/>
      <c r="I125" s="27"/>
      <c r="J125" s="27"/>
      <c r="K125" s="27">
        <v>115</v>
      </c>
      <c r="L125" s="27"/>
      <c r="M125" s="24"/>
      <c r="N125" s="24">
        <v>15.052</v>
      </c>
      <c r="O125" s="24"/>
      <c r="P125" s="24">
        <v>24</v>
      </c>
      <c r="Q125" s="24">
        <v>375</v>
      </c>
      <c r="R125" s="24">
        <v>300</v>
      </c>
      <c r="S125" s="24"/>
      <c r="T125" s="24"/>
      <c r="U125" s="12"/>
      <c r="V125" s="12">
        <v>0</v>
      </c>
      <c r="W125" s="12">
        <v>0</v>
      </c>
      <c r="X125" s="12">
        <v>0</v>
      </c>
      <c r="Y125" s="12">
        <v>0</v>
      </c>
      <c r="Z125" s="12">
        <v>0</v>
      </c>
      <c r="AA125" s="12">
        <v>0</v>
      </c>
      <c r="AB125" s="12">
        <v>0</v>
      </c>
      <c r="AC125" s="12">
        <v>0</v>
      </c>
      <c r="AD125" s="12">
        <v>26.45</v>
      </c>
      <c r="AE125" s="12">
        <v>0</v>
      </c>
      <c r="AF125" s="12">
        <v>0</v>
      </c>
      <c r="AG125" s="12">
        <v>3.46196</v>
      </c>
      <c r="AH125" s="12">
        <v>0</v>
      </c>
      <c r="AI125" s="12">
        <v>5.52</v>
      </c>
      <c r="AJ125" s="12">
        <v>86.25</v>
      </c>
      <c r="AK125" s="12">
        <v>69</v>
      </c>
      <c r="AL125" s="12">
        <v>0</v>
      </c>
      <c r="AN125" s="15"/>
      <c r="AO125" s="15"/>
      <c r="AP125" s="15"/>
      <c r="AQ125" s="15"/>
      <c r="AR125" s="15"/>
      <c r="AS125" s="15"/>
      <c r="AT125" s="15"/>
      <c r="AU125" s="15"/>
      <c r="AV125" s="15"/>
      <c r="AW125" s="15">
        <v>20.615744349181607</v>
      </c>
      <c r="AX125" s="15"/>
      <c r="AY125" s="15"/>
      <c r="AZ125" s="15">
        <v>0.014576673684210527</v>
      </c>
      <c r="BA125" s="15"/>
      <c r="BB125" s="15">
        <v>4.302416212003118</v>
      </c>
      <c r="BC125" s="15">
        <v>140.2439024390244</v>
      </c>
      <c r="BD125" s="15">
        <v>112.19512195121952</v>
      </c>
    </row>
    <row r="126" spans="1:56" ht="15.75" customHeight="1">
      <c r="A126" s="19">
        <v>1668</v>
      </c>
      <c r="B126" s="27"/>
      <c r="C126" s="27"/>
      <c r="D126" s="27"/>
      <c r="E126" s="27"/>
      <c r="F126" s="27"/>
      <c r="G126" s="27"/>
      <c r="H126" s="27"/>
      <c r="I126" s="27"/>
      <c r="J126" s="27"/>
      <c r="K126" s="27">
        <v>110</v>
      </c>
      <c r="L126" s="27"/>
      <c r="M126" s="24"/>
      <c r="N126" s="24"/>
      <c r="O126" s="24"/>
      <c r="P126" s="24">
        <v>25.86</v>
      </c>
      <c r="Q126" s="24"/>
      <c r="R126" s="24"/>
      <c r="S126" s="24"/>
      <c r="T126" s="24"/>
      <c r="U126" s="12"/>
      <c r="V126" s="12">
        <v>0</v>
      </c>
      <c r="W126" s="12">
        <v>0</v>
      </c>
      <c r="X126" s="12">
        <v>0</v>
      </c>
      <c r="Y126" s="12">
        <v>0</v>
      </c>
      <c r="Z126" s="12">
        <v>0</v>
      </c>
      <c r="AA126" s="12">
        <v>0</v>
      </c>
      <c r="AB126" s="12">
        <v>0</v>
      </c>
      <c r="AC126" s="12">
        <v>0</v>
      </c>
      <c r="AD126" s="12">
        <v>25.3</v>
      </c>
      <c r="AE126" s="12">
        <v>0</v>
      </c>
      <c r="AF126" s="12">
        <v>0</v>
      </c>
      <c r="AG126" s="12">
        <v>0</v>
      </c>
      <c r="AH126" s="12">
        <v>0</v>
      </c>
      <c r="AI126" s="12">
        <v>5.9478</v>
      </c>
      <c r="AJ126" s="12">
        <v>0</v>
      </c>
      <c r="AK126" s="12">
        <v>0</v>
      </c>
      <c r="AL126" s="12">
        <v>0</v>
      </c>
      <c r="AN126" s="15"/>
      <c r="AO126" s="15"/>
      <c r="AP126" s="15"/>
      <c r="AQ126" s="15"/>
      <c r="AR126" s="15"/>
      <c r="AS126" s="15"/>
      <c r="AT126" s="15"/>
      <c r="AU126" s="15"/>
      <c r="AV126" s="15"/>
      <c r="AW126" s="15">
        <v>19.719407638347626</v>
      </c>
      <c r="AX126" s="15"/>
      <c r="AY126" s="15"/>
      <c r="AZ126" s="15"/>
      <c r="BA126" s="15"/>
      <c r="BB126" s="15">
        <v>4.63585346843336</v>
      </c>
      <c r="BC126" s="15"/>
      <c r="BD126" s="15"/>
    </row>
    <row r="127" spans="1:56" ht="15.75" customHeight="1">
      <c r="A127" s="19">
        <v>1669</v>
      </c>
      <c r="B127" s="27"/>
      <c r="C127" s="27"/>
      <c r="D127" s="27"/>
      <c r="E127" s="27"/>
      <c r="F127" s="27"/>
      <c r="G127" s="27"/>
      <c r="H127" s="27"/>
      <c r="I127" s="27"/>
      <c r="J127" s="27"/>
      <c r="K127" s="27">
        <v>110</v>
      </c>
      <c r="L127" s="27"/>
      <c r="M127" s="24"/>
      <c r="N127" s="24">
        <v>26.31</v>
      </c>
      <c r="O127" s="24"/>
      <c r="P127" s="24"/>
      <c r="Q127" s="24"/>
      <c r="R127" s="24"/>
      <c r="S127" s="24"/>
      <c r="T127" s="24"/>
      <c r="U127" s="12"/>
      <c r="V127" s="12">
        <v>0</v>
      </c>
      <c r="W127" s="12">
        <v>0</v>
      </c>
      <c r="X127" s="12">
        <v>0</v>
      </c>
      <c r="Y127" s="12">
        <v>0</v>
      </c>
      <c r="Z127" s="12">
        <v>0</v>
      </c>
      <c r="AA127" s="12">
        <v>0</v>
      </c>
      <c r="AB127" s="12">
        <v>0</v>
      </c>
      <c r="AC127" s="12">
        <v>0</v>
      </c>
      <c r="AD127" s="12">
        <v>22.77</v>
      </c>
      <c r="AE127" s="12">
        <v>0</v>
      </c>
      <c r="AF127" s="12">
        <v>0</v>
      </c>
      <c r="AG127" s="12">
        <v>5.44617</v>
      </c>
      <c r="AH127" s="12">
        <v>0</v>
      </c>
      <c r="AI127" s="12">
        <v>0</v>
      </c>
      <c r="AJ127" s="12">
        <v>0</v>
      </c>
      <c r="AK127" s="12">
        <v>0</v>
      </c>
      <c r="AL127" s="12">
        <v>0</v>
      </c>
      <c r="AN127" s="15"/>
      <c r="AO127" s="15"/>
      <c r="AP127" s="15"/>
      <c r="AQ127" s="15"/>
      <c r="AR127" s="15"/>
      <c r="AS127" s="15"/>
      <c r="AT127" s="15"/>
      <c r="AU127" s="15"/>
      <c r="AV127" s="15"/>
      <c r="AW127" s="15">
        <v>17.747466874512863</v>
      </c>
      <c r="AX127" s="15"/>
      <c r="AY127" s="15"/>
      <c r="AZ127" s="15">
        <v>0.02293124210526316</v>
      </c>
      <c r="BA127" s="15"/>
      <c r="BB127" s="15"/>
      <c r="BC127" s="15"/>
      <c r="BD127" s="15"/>
    </row>
    <row r="128" spans="1:56" ht="15.75" customHeight="1">
      <c r="A128" s="19">
        <v>1670</v>
      </c>
      <c r="B128" s="27"/>
      <c r="C128" s="27"/>
      <c r="D128" s="27"/>
      <c r="E128" s="27"/>
      <c r="F128" s="27"/>
      <c r="G128" s="27"/>
      <c r="H128" s="27"/>
      <c r="I128" s="27"/>
      <c r="J128" s="27"/>
      <c r="K128" s="27">
        <v>99.28</v>
      </c>
      <c r="L128" s="27"/>
      <c r="M128" s="24"/>
      <c r="N128" s="24">
        <v>25</v>
      </c>
      <c r="O128" s="24"/>
      <c r="P128" s="24"/>
      <c r="Q128" s="24"/>
      <c r="R128" s="24"/>
      <c r="S128" s="24"/>
      <c r="T128" s="24"/>
      <c r="U128" s="12"/>
      <c r="V128" s="12">
        <v>0</v>
      </c>
      <c r="W128" s="12">
        <v>0</v>
      </c>
      <c r="X128" s="12">
        <v>0</v>
      </c>
      <c r="Y128" s="12">
        <v>0</v>
      </c>
      <c r="Z128" s="12">
        <v>0</v>
      </c>
      <c r="AA128" s="12">
        <v>0</v>
      </c>
      <c r="AB128" s="12">
        <v>0</v>
      </c>
      <c r="AC128" s="12">
        <v>0</v>
      </c>
      <c r="AD128" s="12">
        <v>20.550960000000003</v>
      </c>
      <c r="AE128" s="12">
        <v>0</v>
      </c>
      <c r="AF128" s="12">
        <v>0</v>
      </c>
      <c r="AG128" s="12">
        <v>5.175</v>
      </c>
      <c r="AH128" s="12">
        <v>0</v>
      </c>
      <c r="AI128" s="12">
        <v>0</v>
      </c>
      <c r="AJ128" s="12">
        <v>0</v>
      </c>
      <c r="AK128" s="12">
        <v>0</v>
      </c>
      <c r="AL128" s="12">
        <v>0</v>
      </c>
      <c r="AN128" s="15"/>
      <c r="AO128" s="15"/>
      <c r="AP128" s="15"/>
      <c r="AQ128" s="15"/>
      <c r="AR128" s="15"/>
      <c r="AS128" s="15"/>
      <c r="AT128" s="15"/>
      <c r="AU128" s="15"/>
      <c r="AV128" s="15"/>
      <c r="AW128" s="15">
        <v>16.01789555728761</v>
      </c>
      <c r="AX128" s="15"/>
      <c r="AY128" s="15"/>
      <c r="AZ128" s="15">
        <v>0.02178947368421053</v>
      </c>
      <c r="BA128" s="15"/>
      <c r="BB128" s="15"/>
      <c r="BC128" s="15"/>
      <c r="BD128" s="15"/>
    </row>
    <row r="129" spans="1:56" ht="15.75" customHeight="1">
      <c r="A129" s="19">
        <v>1671</v>
      </c>
      <c r="B129" s="27"/>
      <c r="C129" s="27"/>
      <c r="D129" s="27"/>
      <c r="E129" s="27"/>
      <c r="F129" s="27"/>
      <c r="G129" s="27"/>
      <c r="H129" s="27"/>
      <c r="I129" s="27"/>
      <c r="J129" s="27"/>
      <c r="K129" s="27">
        <v>142.48</v>
      </c>
      <c r="L129" s="27"/>
      <c r="M129" s="24"/>
      <c r="N129" s="24">
        <v>25</v>
      </c>
      <c r="O129" s="24"/>
      <c r="P129" s="24"/>
      <c r="Q129" s="24"/>
      <c r="R129" s="24"/>
      <c r="S129" s="24"/>
      <c r="T129" s="24"/>
      <c r="U129" s="12"/>
      <c r="V129" s="12">
        <v>0</v>
      </c>
      <c r="W129" s="12">
        <v>0</v>
      </c>
      <c r="X129" s="12">
        <v>0</v>
      </c>
      <c r="Y129" s="12">
        <v>0</v>
      </c>
      <c r="Z129" s="12">
        <v>0</v>
      </c>
      <c r="AA129" s="12">
        <v>0</v>
      </c>
      <c r="AB129" s="12">
        <v>0</v>
      </c>
      <c r="AC129" s="12">
        <v>0</v>
      </c>
      <c r="AD129" s="12">
        <v>29.49336</v>
      </c>
      <c r="AE129" s="12">
        <v>0</v>
      </c>
      <c r="AF129" s="12">
        <v>0</v>
      </c>
      <c r="AG129" s="12">
        <v>5.175</v>
      </c>
      <c r="AH129" s="12">
        <v>0</v>
      </c>
      <c r="AI129" s="12">
        <v>0</v>
      </c>
      <c r="AJ129" s="12">
        <v>0</v>
      </c>
      <c r="AK129" s="12">
        <v>0</v>
      </c>
      <c r="AL129" s="12">
        <v>0</v>
      </c>
      <c r="AN129" s="15"/>
      <c r="AO129" s="15"/>
      <c r="AP129" s="15"/>
      <c r="AQ129" s="15"/>
      <c r="AR129" s="15"/>
      <c r="AS129" s="15"/>
      <c r="AT129" s="15"/>
      <c r="AU129" s="15"/>
      <c r="AV129" s="15"/>
      <c r="AW129" s="15">
        <v>22.987809820732657</v>
      </c>
      <c r="AX129" s="15"/>
      <c r="AY129" s="15"/>
      <c r="AZ129" s="15">
        <v>0.02178947368421053</v>
      </c>
      <c r="BA129" s="15"/>
      <c r="BB129" s="15"/>
      <c r="BC129" s="15"/>
      <c r="BD129" s="15"/>
    </row>
    <row r="130" spans="1:56" ht="15.75" customHeight="1">
      <c r="A130" s="19">
        <v>1672</v>
      </c>
      <c r="B130" s="27"/>
      <c r="C130" s="27"/>
      <c r="D130" s="27"/>
      <c r="E130" s="27"/>
      <c r="F130" s="27"/>
      <c r="G130" s="27"/>
      <c r="H130" s="27"/>
      <c r="I130" s="27"/>
      <c r="J130" s="27"/>
      <c r="K130" s="27">
        <v>155.16</v>
      </c>
      <c r="L130" s="27"/>
      <c r="M130" s="24"/>
      <c r="N130" s="24"/>
      <c r="O130" s="24"/>
      <c r="P130" s="24"/>
      <c r="Q130" s="24"/>
      <c r="R130" s="24">
        <v>302</v>
      </c>
      <c r="S130" s="24"/>
      <c r="T130" s="24"/>
      <c r="U130" s="12"/>
      <c r="V130" s="12">
        <v>0</v>
      </c>
      <c r="W130" s="12">
        <v>0</v>
      </c>
      <c r="X130" s="12">
        <v>0</v>
      </c>
      <c r="Y130" s="12">
        <v>0</v>
      </c>
      <c r="Z130" s="12">
        <v>0</v>
      </c>
      <c r="AA130" s="12">
        <v>0</v>
      </c>
      <c r="AB130" s="12">
        <v>0</v>
      </c>
      <c r="AC130" s="12">
        <v>0</v>
      </c>
      <c r="AD130" s="12">
        <v>32.118120000000005</v>
      </c>
      <c r="AE130" s="12">
        <v>0</v>
      </c>
      <c r="AF130" s="12">
        <v>0</v>
      </c>
      <c r="AG130" s="12">
        <v>0</v>
      </c>
      <c r="AH130" s="12">
        <v>0</v>
      </c>
      <c r="AI130" s="12">
        <v>0</v>
      </c>
      <c r="AJ130" s="12">
        <v>0</v>
      </c>
      <c r="AK130" s="12">
        <v>62.514</v>
      </c>
      <c r="AL130" s="12">
        <v>0</v>
      </c>
      <c r="AN130" s="15"/>
      <c r="AO130" s="15"/>
      <c r="AP130" s="15"/>
      <c r="AQ130" s="15"/>
      <c r="AR130" s="15"/>
      <c r="AS130" s="15"/>
      <c r="AT130" s="15"/>
      <c r="AU130" s="15"/>
      <c r="AV130" s="15"/>
      <c r="AW130" s="15">
        <v>25.033608729540145</v>
      </c>
      <c r="AX130" s="15"/>
      <c r="AY130" s="15"/>
      <c r="AZ130" s="15"/>
      <c r="BA130" s="15"/>
      <c r="BB130" s="15"/>
      <c r="BC130" s="15"/>
      <c r="BD130" s="15">
        <v>101.64878048780488</v>
      </c>
    </row>
    <row r="131" spans="1:56" ht="15.75" customHeight="1">
      <c r="A131" s="19">
        <v>1673</v>
      </c>
      <c r="B131" s="27"/>
      <c r="C131" s="27"/>
      <c r="D131" s="27"/>
      <c r="E131" s="27"/>
      <c r="F131" s="27"/>
      <c r="G131" s="27"/>
      <c r="H131" s="27"/>
      <c r="I131" s="27"/>
      <c r="J131" s="27"/>
      <c r="K131" s="27">
        <v>141.61</v>
      </c>
      <c r="L131" s="27"/>
      <c r="M131" s="24"/>
      <c r="N131" s="24"/>
      <c r="O131" s="24"/>
      <c r="P131" s="24"/>
      <c r="Q131" s="24"/>
      <c r="R131" s="24"/>
      <c r="S131" s="24"/>
      <c r="T131" s="24"/>
      <c r="U131" s="12"/>
      <c r="V131" s="12">
        <v>0</v>
      </c>
      <c r="W131" s="12">
        <v>0</v>
      </c>
      <c r="X131" s="12">
        <v>0</v>
      </c>
      <c r="Y131" s="12">
        <v>0</v>
      </c>
      <c r="Z131" s="12">
        <v>0</v>
      </c>
      <c r="AA131" s="12">
        <v>0</v>
      </c>
      <c r="AB131" s="12">
        <v>0</v>
      </c>
      <c r="AC131" s="12">
        <v>0</v>
      </c>
      <c r="AD131" s="12">
        <v>29.313270000000006</v>
      </c>
      <c r="AE131" s="12">
        <v>0</v>
      </c>
      <c r="AF131" s="12">
        <v>0</v>
      </c>
      <c r="AG131" s="12">
        <v>0</v>
      </c>
      <c r="AH131" s="12">
        <v>0</v>
      </c>
      <c r="AI131" s="12">
        <v>0</v>
      </c>
      <c r="AJ131" s="12">
        <v>0</v>
      </c>
      <c r="AK131" s="12">
        <v>0</v>
      </c>
      <c r="AL131" s="12">
        <v>0</v>
      </c>
      <c r="AN131" s="15"/>
      <c r="AO131" s="15"/>
      <c r="AP131" s="15"/>
      <c r="AQ131" s="15"/>
      <c r="AR131" s="15"/>
      <c r="AS131" s="15"/>
      <c r="AT131" s="15"/>
      <c r="AU131" s="15"/>
      <c r="AV131" s="15"/>
      <c r="AW131" s="15">
        <v>22.847443491816062</v>
      </c>
      <c r="AX131" s="15"/>
      <c r="AY131" s="15"/>
      <c r="AZ131" s="15"/>
      <c r="BA131" s="15"/>
      <c r="BB131" s="15"/>
      <c r="BC131" s="15"/>
      <c r="BD131" s="15"/>
    </row>
    <row r="132" spans="1:56" ht="15.75" customHeight="1">
      <c r="A132" s="19">
        <v>1674</v>
      </c>
      <c r="B132" s="27">
        <v>72.2</v>
      </c>
      <c r="C132" s="27"/>
      <c r="D132" s="27"/>
      <c r="E132" s="27"/>
      <c r="F132" s="27">
        <v>40.4</v>
      </c>
      <c r="G132" s="27">
        <v>14.56</v>
      </c>
      <c r="H132" s="27"/>
      <c r="I132" s="27">
        <v>13.6</v>
      </c>
      <c r="J132" s="27"/>
      <c r="K132" s="27">
        <v>119.98</v>
      </c>
      <c r="L132" s="27"/>
      <c r="M132" s="24">
        <v>35.3</v>
      </c>
      <c r="N132" s="24"/>
      <c r="O132" s="24"/>
      <c r="P132" s="24"/>
      <c r="Q132" s="24"/>
      <c r="R132" s="24">
        <v>200</v>
      </c>
      <c r="S132" s="24"/>
      <c r="T132" s="24"/>
      <c r="U132" s="12">
        <v>14.945400000000001</v>
      </c>
      <c r="V132" s="12">
        <v>0</v>
      </c>
      <c r="W132" s="12">
        <v>0</v>
      </c>
      <c r="X132" s="12">
        <v>0</v>
      </c>
      <c r="Y132" s="12">
        <v>8.3628</v>
      </c>
      <c r="Z132" s="12">
        <v>3.01392</v>
      </c>
      <c r="AA132" s="12">
        <v>0</v>
      </c>
      <c r="AB132" s="12">
        <v>2.8152000000000004</v>
      </c>
      <c r="AC132" s="12">
        <v>0</v>
      </c>
      <c r="AD132" s="12">
        <v>24.835860000000004</v>
      </c>
      <c r="AE132" s="12">
        <v>0</v>
      </c>
      <c r="AF132" s="12">
        <v>7.3071</v>
      </c>
      <c r="AG132" s="12">
        <v>0</v>
      </c>
      <c r="AH132" s="12">
        <v>0</v>
      </c>
      <c r="AI132" s="12">
        <v>0</v>
      </c>
      <c r="AJ132" s="12">
        <v>0</v>
      </c>
      <c r="AK132" s="12">
        <v>41.4</v>
      </c>
      <c r="AL132" s="12">
        <v>0</v>
      </c>
      <c r="AN132" s="15">
        <v>0.5824395946999221</v>
      </c>
      <c r="AO132" s="15"/>
      <c r="AP132" s="15"/>
      <c r="AQ132" s="15"/>
      <c r="AR132" s="15">
        <v>6.5181605611847235</v>
      </c>
      <c r="AS132" s="15">
        <v>2.3491192517537027</v>
      </c>
      <c r="AT132" s="15"/>
      <c r="AU132" s="15">
        <v>2.1942322681215907</v>
      </c>
      <c r="AV132" s="15"/>
      <c r="AW132" s="15">
        <v>19.35764614185503</v>
      </c>
      <c r="AX132" s="15"/>
      <c r="AY132" s="15">
        <v>5.695323460639128</v>
      </c>
      <c r="AZ132" s="15"/>
      <c r="BA132" s="15"/>
      <c r="BB132" s="15"/>
      <c r="BC132" s="15"/>
      <c r="BD132" s="15">
        <v>67.31707317073172</v>
      </c>
    </row>
    <row r="133" spans="1:56" ht="15.75" customHeight="1">
      <c r="A133" s="19">
        <v>1675</v>
      </c>
      <c r="B133" s="27"/>
      <c r="C133" s="27"/>
      <c r="D133" s="27"/>
      <c r="E133" s="27"/>
      <c r="F133" s="27"/>
      <c r="G133" s="27"/>
      <c r="H133" s="27"/>
      <c r="I133" s="27"/>
      <c r="J133" s="27"/>
      <c r="K133" s="27">
        <v>116.75</v>
      </c>
      <c r="L133" s="27"/>
      <c r="M133" s="24"/>
      <c r="N133" s="24"/>
      <c r="O133" s="24"/>
      <c r="P133" s="24"/>
      <c r="Q133" s="24"/>
      <c r="R133" s="24"/>
      <c r="S133" s="24"/>
      <c r="T133" s="24"/>
      <c r="U133" s="12"/>
      <c r="V133" s="12">
        <v>0</v>
      </c>
      <c r="W133" s="12">
        <v>0</v>
      </c>
      <c r="X133" s="12">
        <v>0</v>
      </c>
      <c r="Y133" s="12">
        <v>0</v>
      </c>
      <c r="Z133" s="12">
        <v>0</v>
      </c>
      <c r="AA133" s="12">
        <v>0</v>
      </c>
      <c r="AB133" s="12">
        <v>0</v>
      </c>
      <c r="AC133" s="12">
        <v>0</v>
      </c>
      <c r="AD133" s="12">
        <v>24.167250000000003</v>
      </c>
      <c r="AE133" s="12">
        <v>0</v>
      </c>
      <c r="AF133" s="12">
        <v>0</v>
      </c>
      <c r="AG133" s="12">
        <v>0</v>
      </c>
      <c r="AH133" s="12">
        <v>0</v>
      </c>
      <c r="AI133" s="12">
        <v>0</v>
      </c>
      <c r="AJ133" s="12">
        <v>0</v>
      </c>
      <c r="AK133" s="12">
        <v>0</v>
      </c>
      <c r="AL133" s="12">
        <v>0</v>
      </c>
      <c r="AN133" s="15"/>
      <c r="AO133" s="15"/>
      <c r="AP133" s="15"/>
      <c r="AQ133" s="15"/>
      <c r="AR133" s="15"/>
      <c r="AS133" s="15"/>
      <c r="AT133" s="15"/>
      <c r="AU133" s="15"/>
      <c r="AV133" s="15"/>
      <c r="AW133" s="15">
        <v>18.836515978176152</v>
      </c>
      <c r="AX133" s="15"/>
      <c r="AY133" s="15"/>
      <c r="AZ133" s="15"/>
      <c r="BA133" s="15"/>
      <c r="BB133" s="15"/>
      <c r="BC133" s="15"/>
      <c r="BD133" s="15"/>
    </row>
    <row r="134" spans="1:56" ht="15.75" customHeight="1">
      <c r="A134" s="19">
        <v>1676</v>
      </c>
      <c r="B134" s="27"/>
      <c r="C134" s="27"/>
      <c r="D134" s="27"/>
      <c r="E134" s="27"/>
      <c r="F134" s="27"/>
      <c r="G134" s="27"/>
      <c r="H134" s="27"/>
      <c r="I134" s="27"/>
      <c r="J134" s="27"/>
      <c r="K134" s="27">
        <v>120</v>
      </c>
      <c r="L134" s="27"/>
      <c r="M134" s="24">
        <v>35</v>
      </c>
      <c r="N134" s="24">
        <v>30</v>
      </c>
      <c r="O134" s="24"/>
      <c r="P134" s="24"/>
      <c r="Q134" s="24"/>
      <c r="R134" s="24">
        <v>200</v>
      </c>
      <c r="S134" s="24"/>
      <c r="T134" s="24"/>
      <c r="U134" s="12"/>
      <c r="V134" s="12">
        <v>0</v>
      </c>
      <c r="W134" s="12">
        <v>0</v>
      </c>
      <c r="X134" s="12">
        <v>0</v>
      </c>
      <c r="Y134" s="12">
        <v>0</v>
      </c>
      <c r="Z134" s="12">
        <v>0</v>
      </c>
      <c r="AA134" s="12">
        <v>0</v>
      </c>
      <c r="AB134" s="12">
        <v>0</v>
      </c>
      <c r="AC134" s="12">
        <v>0</v>
      </c>
      <c r="AD134" s="12">
        <v>24.84</v>
      </c>
      <c r="AE134" s="12">
        <v>0</v>
      </c>
      <c r="AF134" s="12">
        <v>7.245</v>
      </c>
      <c r="AG134" s="12">
        <v>6.21</v>
      </c>
      <c r="AH134" s="12">
        <v>0</v>
      </c>
      <c r="AI134" s="12">
        <v>0</v>
      </c>
      <c r="AJ134" s="12">
        <v>0</v>
      </c>
      <c r="AK134" s="12">
        <v>41.4</v>
      </c>
      <c r="AL134" s="12">
        <v>0</v>
      </c>
      <c r="AN134" s="15"/>
      <c r="AO134" s="15"/>
      <c r="AP134" s="15"/>
      <c r="AQ134" s="15"/>
      <c r="AR134" s="15"/>
      <c r="AS134" s="15"/>
      <c r="AT134" s="15"/>
      <c r="AU134" s="15"/>
      <c r="AV134" s="15"/>
      <c r="AW134" s="15">
        <v>19.360872954014035</v>
      </c>
      <c r="AX134" s="15"/>
      <c r="AY134" s="15">
        <v>5.646921278254093</v>
      </c>
      <c r="AZ134" s="15">
        <v>0.026147368421052634</v>
      </c>
      <c r="BA134" s="15"/>
      <c r="BB134" s="15"/>
      <c r="BC134" s="15"/>
      <c r="BD134" s="15">
        <v>67.31707317073172</v>
      </c>
    </row>
    <row r="135" spans="1:56" ht="15.75" customHeight="1">
      <c r="A135" s="19">
        <v>1677</v>
      </c>
      <c r="B135" s="27"/>
      <c r="C135" s="27"/>
      <c r="D135" s="27"/>
      <c r="E135" s="27"/>
      <c r="F135" s="27"/>
      <c r="G135" s="27"/>
      <c r="H135" s="27"/>
      <c r="I135" s="27"/>
      <c r="J135" s="27"/>
      <c r="K135" s="27">
        <v>118.62</v>
      </c>
      <c r="L135" s="27"/>
      <c r="M135" s="24">
        <v>31.64</v>
      </c>
      <c r="N135" s="24"/>
      <c r="O135" s="24"/>
      <c r="P135" s="24">
        <v>27.75</v>
      </c>
      <c r="Q135" s="24"/>
      <c r="R135" s="24"/>
      <c r="S135" s="24"/>
      <c r="T135" s="24"/>
      <c r="U135" s="12"/>
      <c r="V135" s="12">
        <v>0</v>
      </c>
      <c r="W135" s="12">
        <v>0</v>
      </c>
      <c r="X135" s="12">
        <v>0</v>
      </c>
      <c r="Y135" s="12">
        <v>0</v>
      </c>
      <c r="Z135" s="12">
        <v>0</v>
      </c>
      <c r="AA135" s="12">
        <v>0</v>
      </c>
      <c r="AB135" s="12">
        <v>0</v>
      </c>
      <c r="AC135" s="12">
        <v>0</v>
      </c>
      <c r="AD135" s="12">
        <v>24.554340000000003</v>
      </c>
      <c r="AE135" s="12">
        <v>0</v>
      </c>
      <c r="AF135" s="12">
        <v>6.549480000000001</v>
      </c>
      <c r="AG135" s="12">
        <v>0</v>
      </c>
      <c r="AH135" s="12">
        <v>0</v>
      </c>
      <c r="AI135" s="12">
        <v>5.74425</v>
      </c>
      <c r="AJ135" s="12">
        <v>0</v>
      </c>
      <c r="AK135" s="12">
        <v>0</v>
      </c>
      <c r="AL135" s="12">
        <v>0</v>
      </c>
      <c r="AN135" s="15"/>
      <c r="AO135" s="15"/>
      <c r="AP135" s="15"/>
      <c r="AQ135" s="15"/>
      <c r="AR135" s="15"/>
      <c r="AS135" s="15"/>
      <c r="AT135" s="15"/>
      <c r="AU135" s="15"/>
      <c r="AV135" s="15"/>
      <c r="AW135" s="15">
        <v>19.13822291504287</v>
      </c>
      <c r="AX135" s="15"/>
      <c r="AY135" s="15">
        <v>5.1048168355417</v>
      </c>
      <c r="AZ135" s="15"/>
      <c r="BA135" s="15"/>
      <c r="BB135" s="15">
        <v>4.477201870615745</v>
      </c>
      <c r="BC135" s="15"/>
      <c r="BD135" s="15"/>
    </row>
    <row r="136" spans="1:56" ht="15.75" customHeight="1">
      <c r="A136" s="19">
        <v>1678</v>
      </c>
      <c r="B136" s="27"/>
      <c r="C136" s="27"/>
      <c r="D136" s="27"/>
      <c r="E136" s="27">
        <v>79.6</v>
      </c>
      <c r="F136" s="27">
        <v>43.8</v>
      </c>
      <c r="G136" s="27"/>
      <c r="H136" s="27"/>
      <c r="I136" s="27"/>
      <c r="J136" s="27"/>
      <c r="K136" s="27">
        <v>114.61</v>
      </c>
      <c r="L136" s="27"/>
      <c r="M136" s="24">
        <v>39.47</v>
      </c>
      <c r="N136" s="24"/>
      <c r="O136" s="24"/>
      <c r="P136" s="24"/>
      <c r="Q136" s="24"/>
      <c r="R136" s="24"/>
      <c r="S136" s="24"/>
      <c r="T136" s="24"/>
      <c r="U136" s="12"/>
      <c r="V136" s="12">
        <v>0</v>
      </c>
      <c r="W136" s="12">
        <v>0</v>
      </c>
      <c r="X136" s="12">
        <v>16.4772</v>
      </c>
      <c r="Y136" s="12">
        <v>9.0666</v>
      </c>
      <c r="Z136" s="12">
        <v>0</v>
      </c>
      <c r="AA136" s="12">
        <v>0</v>
      </c>
      <c r="AB136" s="12">
        <v>0</v>
      </c>
      <c r="AC136" s="12">
        <v>0</v>
      </c>
      <c r="AD136" s="12">
        <v>23.72427</v>
      </c>
      <c r="AE136" s="12">
        <v>0</v>
      </c>
      <c r="AF136" s="12">
        <v>8.17029</v>
      </c>
      <c r="AG136" s="12">
        <v>0</v>
      </c>
      <c r="AH136" s="12">
        <v>0</v>
      </c>
      <c r="AI136" s="12">
        <v>0</v>
      </c>
      <c r="AJ136" s="12">
        <v>0</v>
      </c>
      <c r="AK136" s="12">
        <v>0</v>
      </c>
      <c r="AL136" s="12">
        <v>0</v>
      </c>
      <c r="AN136" s="15"/>
      <c r="AO136" s="15"/>
      <c r="AP136" s="15"/>
      <c r="AQ136" s="15">
        <v>1.2842712392829305</v>
      </c>
      <c r="AR136" s="15">
        <v>7.066718628215121</v>
      </c>
      <c r="AS136" s="15"/>
      <c r="AT136" s="15"/>
      <c r="AU136" s="15"/>
      <c r="AV136" s="15"/>
      <c r="AW136" s="15">
        <v>18.4912470771629</v>
      </c>
      <c r="AX136" s="15"/>
      <c r="AY136" s="15">
        <v>6.368113795791115</v>
      </c>
      <c r="AZ136" s="15"/>
      <c r="BA136" s="15"/>
      <c r="BB136" s="15"/>
      <c r="BC136" s="15"/>
      <c r="BD136" s="15"/>
    </row>
    <row r="137" spans="1:56" ht="15.75" customHeight="1">
      <c r="A137" s="19">
        <v>1679</v>
      </c>
      <c r="B137" s="27"/>
      <c r="C137" s="27"/>
      <c r="D137" s="27"/>
      <c r="E137" s="27">
        <v>79.6</v>
      </c>
      <c r="F137" s="27">
        <v>43.8</v>
      </c>
      <c r="G137" s="27"/>
      <c r="H137" s="27"/>
      <c r="I137" s="27"/>
      <c r="J137" s="27"/>
      <c r="K137" s="27"/>
      <c r="L137" s="27"/>
      <c r="M137" s="24">
        <v>46.04</v>
      </c>
      <c r="N137" s="24"/>
      <c r="O137" s="24"/>
      <c r="P137" s="24"/>
      <c r="Q137" s="24"/>
      <c r="R137" s="24"/>
      <c r="S137" s="24"/>
      <c r="T137" s="24"/>
      <c r="U137" s="12"/>
      <c r="V137" s="12">
        <v>0</v>
      </c>
      <c r="W137" s="12">
        <v>0</v>
      </c>
      <c r="X137" s="12">
        <v>16.4772</v>
      </c>
      <c r="Y137" s="12">
        <v>9.0666</v>
      </c>
      <c r="Z137" s="12">
        <v>0</v>
      </c>
      <c r="AA137" s="12">
        <v>0</v>
      </c>
      <c r="AB137" s="12">
        <v>0</v>
      </c>
      <c r="AC137" s="12">
        <v>0</v>
      </c>
      <c r="AD137" s="12">
        <v>0</v>
      </c>
      <c r="AE137" s="12">
        <v>0</v>
      </c>
      <c r="AF137" s="12">
        <v>9.530280000000001</v>
      </c>
      <c r="AG137" s="12">
        <v>0</v>
      </c>
      <c r="AH137" s="12">
        <v>0</v>
      </c>
      <c r="AI137" s="12">
        <v>0</v>
      </c>
      <c r="AJ137" s="12">
        <v>0</v>
      </c>
      <c r="AK137" s="12">
        <v>0</v>
      </c>
      <c r="AL137" s="12">
        <v>0</v>
      </c>
      <c r="AN137" s="15"/>
      <c r="AO137" s="15"/>
      <c r="AP137" s="15"/>
      <c r="AQ137" s="15">
        <v>1.2842712392829305</v>
      </c>
      <c r="AR137" s="15">
        <v>7.066718628215121</v>
      </c>
      <c r="AS137" s="15"/>
      <c r="AT137" s="15"/>
      <c r="AU137" s="15"/>
      <c r="AV137" s="15"/>
      <c r="AW137" s="15"/>
      <c r="AX137" s="15"/>
      <c r="AY137" s="15">
        <v>7.428121590023384</v>
      </c>
      <c r="AZ137" s="15"/>
      <c r="BA137" s="15"/>
      <c r="BB137" s="15"/>
      <c r="BC137" s="15"/>
      <c r="BD137" s="15"/>
    </row>
    <row r="138" spans="1:56" ht="15.75" customHeight="1">
      <c r="A138" s="19">
        <v>1680</v>
      </c>
      <c r="B138" s="27">
        <v>104.6</v>
      </c>
      <c r="C138" s="27">
        <v>84.7</v>
      </c>
      <c r="D138" s="27"/>
      <c r="E138" s="27">
        <v>79.6</v>
      </c>
      <c r="F138" s="27">
        <v>37</v>
      </c>
      <c r="G138" s="27">
        <v>18.5</v>
      </c>
      <c r="H138" s="27"/>
      <c r="I138" s="27">
        <v>13</v>
      </c>
      <c r="J138" s="27"/>
      <c r="K138" s="27">
        <v>127.06</v>
      </c>
      <c r="L138" s="27"/>
      <c r="M138" s="24">
        <v>46.04</v>
      </c>
      <c r="N138" s="24"/>
      <c r="O138" s="24"/>
      <c r="P138" s="24">
        <v>26.57</v>
      </c>
      <c r="Q138" s="24">
        <v>480</v>
      </c>
      <c r="R138" s="24"/>
      <c r="S138" s="24"/>
      <c r="T138" s="24"/>
      <c r="U138" s="12">
        <v>21.6522</v>
      </c>
      <c r="V138" s="12">
        <v>17.5329</v>
      </c>
      <c r="W138" s="12">
        <v>0</v>
      </c>
      <c r="X138" s="12">
        <v>16.4772</v>
      </c>
      <c r="Y138" s="12">
        <v>7.659000000000001</v>
      </c>
      <c r="Z138" s="12">
        <v>3.8295000000000003</v>
      </c>
      <c r="AA138" s="12">
        <v>0</v>
      </c>
      <c r="AB138" s="12">
        <v>2.6910000000000003</v>
      </c>
      <c r="AC138" s="12">
        <v>0</v>
      </c>
      <c r="AD138" s="12">
        <v>26.301420000000004</v>
      </c>
      <c r="AE138" s="12">
        <v>0</v>
      </c>
      <c r="AF138" s="12">
        <v>9.530280000000001</v>
      </c>
      <c r="AG138" s="12">
        <v>0</v>
      </c>
      <c r="AH138" s="12">
        <v>0</v>
      </c>
      <c r="AI138" s="12">
        <v>5.49999</v>
      </c>
      <c r="AJ138" s="12">
        <v>99.36</v>
      </c>
      <c r="AK138" s="12">
        <v>0</v>
      </c>
      <c r="AL138" s="12">
        <v>0</v>
      </c>
      <c r="AN138" s="15">
        <v>0.8438113795791115</v>
      </c>
      <c r="AO138" s="15">
        <v>0.6832774746687452</v>
      </c>
      <c r="AP138" s="15"/>
      <c r="AQ138" s="15">
        <v>1.2842712392829305</v>
      </c>
      <c r="AR138" s="15">
        <v>5.969602494154326</v>
      </c>
      <c r="AS138" s="15">
        <v>2.984801247077163</v>
      </c>
      <c r="AT138" s="15"/>
      <c r="AU138" s="15">
        <v>2.0974279033515204</v>
      </c>
      <c r="AV138" s="15"/>
      <c r="AW138" s="15">
        <v>20.49993764614186</v>
      </c>
      <c r="AX138" s="15"/>
      <c r="AY138" s="15">
        <v>7.428121590023384</v>
      </c>
      <c r="AZ138" s="15"/>
      <c r="BA138" s="15"/>
      <c r="BB138" s="15">
        <v>4.286819953234607</v>
      </c>
      <c r="BC138" s="15">
        <v>161.56097560975613</v>
      </c>
      <c r="BD138" s="15"/>
    </row>
    <row r="139" spans="1:56" ht="15.75" customHeight="1">
      <c r="A139" s="19">
        <v>1681</v>
      </c>
      <c r="B139" s="27">
        <v>104.6</v>
      </c>
      <c r="C139" s="27">
        <v>84.7</v>
      </c>
      <c r="D139" s="27"/>
      <c r="E139" s="27">
        <v>79.6</v>
      </c>
      <c r="F139" s="27">
        <v>37</v>
      </c>
      <c r="G139" s="27">
        <v>19.1</v>
      </c>
      <c r="H139" s="27"/>
      <c r="I139" s="27"/>
      <c r="J139" s="27"/>
      <c r="K139" s="27">
        <v>126.36</v>
      </c>
      <c r="L139" s="27"/>
      <c r="M139" s="24">
        <v>45.84</v>
      </c>
      <c r="N139" s="24"/>
      <c r="O139" s="24"/>
      <c r="P139" s="24">
        <v>25.38</v>
      </c>
      <c r="Q139" s="24"/>
      <c r="R139" s="24"/>
      <c r="S139" s="24"/>
      <c r="T139" s="24"/>
      <c r="U139" s="12">
        <v>21.6522</v>
      </c>
      <c r="V139" s="12">
        <v>17.5329</v>
      </c>
      <c r="W139" s="12">
        <v>0</v>
      </c>
      <c r="X139" s="12">
        <v>16.4772</v>
      </c>
      <c r="Y139" s="12">
        <v>7.659000000000001</v>
      </c>
      <c r="Z139" s="12">
        <v>3.9537000000000004</v>
      </c>
      <c r="AA139" s="12">
        <v>0</v>
      </c>
      <c r="AB139" s="12">
        <v>0</v>
      </c>
      <c r="AC139" s="12">
        <v>0</v>
      </c>
      <c r="AD139" s="12">
        <v>26.15652</v>
      </c>
      <c r="AE139" s="12">
        <v>0</v>
      </c>
      <c r="AF139" s="12">
        <v>9.488880000000002</v>
      </c>
      <c r="AG139" s="12">
        <v>0</v>
      </c>
      <c r="AH139" s="12">
        <v>0</v>
      </c>
      <c r="AI139" s="12">
        <v>5.25366</v>
      </c>
      <c r="AJ139" s="12">
        <v>0</v>
      </c>
      <c r="AK139" s="12">
        <v>0</v>
      </c>
      <c r="AL139" s="12">
        <v>0</v>
      </c>
      <c r="AN139" s="15">
        <v>0.8438113795791115</v>
      </c>
      <c r="AO139" s="15">
        <v>0.6832774746687452</v>
      </c>
      <c r="AP139" s="15"/>
      <c r="AQ139" s="15">
        <v>1.2842712392829305</v>
      </c>
      <c r="AR139" s="15">
        <v>5.969602494154326</v>
      </c>
      <c r="AS139" s="15">
        <v>3.0816056118472335</v>
      </c>
      <c r="AT139" s="15"/>
      <c r="AU139" s="15"/>
      <c r="AV139" s="15"/>
      <c r="AW139" s="15">
        <v>20.386999220576776</v>
      </c>
      <c r="AX139" s="15"/>
      <c r="AY139" s="15">
        <v>7.395853468433361</v>
      </c>
      <c r="AZ139" s="15"/>
      <c r="BA139" s="15"/>
      <c r="BB139" s="15">
        <v>4.094824629773967</v>
      </c>
      <c r="BC139" s="15"/>
      <c r="BD139" s="15"/>
    </row>
    <row r="140" spans="1:56" ht="15.75" customHeight="1">
      <c r="A140" s="19">
        <v>1682</v>
      </c>
      <c r="B140" s="27">
        <v>60.3</v>
      </c>
      <c r="C140" s="27">
        <v>75.6</v>
      </c>
      <c r="D140" s="27"/>
      <c r="E140" s="27">
        <v>66</v>
      </c>
      <c r="F140" s="27">
        <v>32.6</v>
      </c>
      <c r="G140" s="27">
        <v>25.2</v>
      </c>
      <c r="H140" s="27"/>
      <c r="I140" s="27">
        <v>11</v>
      </c>
      <c r="J140" s="27"/>
      <c r="K140" s="27">
        <v>125</v>
      </c>
      <c r="L140" s="27">
        <v>65</v>
      </c>
      <c r="M140" s="24"/>
      <c r="N140" s="24"/>
      <c r="O140" s="24"/>
      <c r="P140" s="24">
        <v>22.46</v>
      </c>
      <c r="Q140" s="24"/>
      <c r="R140" s="24"/>
      <c r="S140" s="24"/>
      <c r="T140" s="24"/>
      <c r="U140" s="12">
        <v>12.4821</v>
      </c>
      <c r="V140" s="12">
        <v>15.6492</v>
      </c>
      <c r="W140" s="12">
        <v>0</v>
      </c>
      <c r="X140" s="12">
        <v>13.662</v>
      </c>
      <c r="Y140" s="12">
        <v>6.748200000000001</v>
      </c>
      <c r="Z140" s="12">
        <v>5.2164</v>
      </c>
      <c r="AA140" s="12">
        <v>0</v>
      </c>
      <c r="AB140" s="12">
        <v>2.277</v>
      </c>
      <c r="AC140" s="12">
        <v>0</v>
      </c>
      <c r="AD140" s="12">
        <v>25.875</v>
      </c>
      <c r="AE140" s="12">
        <v>13.455</v>
      </c>
      <c r="AF140" s="12">
        <v>0</v>
      </c>
      <c r="AG140" s="12">
        <v>0</v>
      </c>
      <c r="AH140" s="12">
        <v>0</v>
      </c>
      <c r="AI140" s="12">
        <v>4.649220000000001</v>
      </c>
      <c r="AJ140" s="12">
        <v>0</v>
      </c>
      <c r="AK140" s="12">
        <v>0</v>
      </c>
      <c r="AL140" s="12">
        <v>0</v>
      </c>
      <c r="AN140" s="15">
        <v>0.48644193296960253</v>
      </c>
      <c r="AO140" s="15">
        <v>0.6098674980514419</v>
      </c>
      <c r="AP140" s="15"/>
      <c r="AQ140" s="15">
        <v>1.0648480124707718</v>
      </c>
      <c r="AR140" s="15">
        <v>5.259703819173812</v>
      </c>
      <c r="AS140" s="15">
        <v>4.0657833203429465</v>
      </c>
      <c r="AT140" s="15"/>
      <c r="AU140" s="15">
        <v>1.7747466874512863</v>
      </c>
      <c r="AV140" s="15"/>
      <c r="AW140" s="15">
        <v>20.16757599376462</v>
      </c>
      <c r="AX140" s="15">
        <v>1.04871395167576</v>
      </c>
      <c r="AY140" s="15"/>
      <c r="AZ140" s="15"/>
      <c r="BA140" s="15"/>
      <c r="BB140" s="15">
        <v>3.6237100545596266</v>
      </c>
      <c r="BC140" s="15"/>
      <c r="BD140" s="15"/>
    </row>
    <row r="141" spans="1:56" ht="15.75" customHeight="1">
      <c r="A141" s="19">
        <v>1683</v>
      </c>
      <c r="B141" s="27"/>
      <c r="C141" s="27">
        <v>210.7</v>
      </c>
      <c r="D141" s="27"/>
      <c r="E141" s="27">
        <v>79.6</v>
      </c>
      <c r="F141" s="27">
        <v>43.8</v>
      </c>
      <c r="G141" s="27">
        <v>24.4</v>
      </c>
      <c r="H141" s="27"/>
      <c r="I141" s="27">
        <v>24.4</v>
      </c>
      <c r="J141" s="27"/>
      <c r="K141" s="27"/>
      <c r="L141" s="27"/>
      <c r="M141" s="24"/>
      <c r="N141" s="24">
        <v>26.03</v>
      </c>
      <c r="O141" s="24"/>
      <c r="P141" s="24">
        <v>30.18</v>
      </c>
      <c r="Q141" s="24"/>
      <c r="R141" s="24">
        <v>300</v>
      </c>
      <c r="S141" s="24"/>
      <c r="T141" s="24"/>
      <c r="U141" s="12"/>
      <c r="V141" s="12">
        <v>43.6149</v>
      </c>
      <c r="W141" s="12">
        <v>0</v>
      </c>
      <c r="X141" s="12">
        <v>16.4772</v>
      </c>
      <c r="Y141" s="12">
        <v>9.0666</v>
      </c>
      <c r="Z141" s="12">
        <v>5.0508</v>
      </c>
      <c r="AA141" s="12">
        <v>0</v>
      </c>
      <c r="AB141" s="12">
        <v>5.0508</v>
      </c>
      <c r="AC141" s="12">
        <v>0</v>
      </c>
      <c r="AD141" s="12">
        <v>0</v>
      </c>
      <c r="AE141" s="12">
        <v>0</v>
      </c>
      <c r="AF141" s="12">
        <v>0</v>
      </c>
      <c r="AG141" s="12">
        <v>5.388210000000001</v>
      </c>
      <c r="AH141" s="12">
        <v>0</v>
      </c>
      <c r="AI141" s="12">
        <v>6.247260000000001</v>
      </c>
      <c r="AJ141" s="12">
        <v>0</v>
      </c>
      <c r="AK141" s="12">
        <v>62.1</v>
      </c>
      <c r="AL141" s="12">
        <v>0</v>
      </c>
      <c r="AN141" s="15"/>
      <c r="AO141" s="15">
        <v>1.6997233047544815</v>
      </c>
      <c r="AP141" s="15"/>
      <c r="AQ141" s="15">
        <v>1.2842712392829305</v>
      </c>
      <c r="AR141" s="15">
        <v>7.066718628215121</v>
      </c>
      <c r="AS141" s="15">
        <v>3.9367108339828527</v>
      </c>
      <c r="AT141" s="15"/>
      <c r="AU141" s="15">
        <v>3.9367108339828527</v>
      </c>
      <c r="AV141" s="15"/>
      <c r="AW141" s="15"/>
      <c r="AX141" s="15"/>
      <c r="AY141" s="15"/>
      <c r="AZ141" s="15">
        <v>0.022687200000000005</v>
      </c>
      <c r="BA141" s="15"/>
      <c r="BB141" s="15">
        <v>4.869259547934529</v>
      </c>
      <c r="BC141" s="15"/>
      <c r="BD141" s="15">
        <v>100.97560975609758</v>
      </c>
    </row>
    <row r="142" spans="1:56" ht="15.75" customHeight="1">
      <c r="A142" s="19">
        <v>1684</v>
      </c>
      <c r="B142" s="27"/>
      <c r="C142" s="27"/>
      <c r="D142" s="27"/>
      <c r="E142" s="27">
        <v>79.6</v>
      </c>
      <c r="F142" s="27">
        <v>39.6</v>
      </c>
      <c r="G142" s="27">
        <v>22.8</v>
      </c>
      <c r="H142" s="27"/>
      <c r="I142" s="27"/>
      <c r="J142" s="27"/>
      <c r="K142" s="27">
        <v>127.45</v>
      </c>
      <c r="L142" s="27"/>
      <c r="M142" s="24">
        <v>25</v>
      </c>
      <c r="N142" s="24">
        <v>26.03</v>
      </c>
      <c r="O142" s="24"/>
      <c r="P142" s="24">
        <v>30.07</v>
      </c>
      <c r="Q142" s="24"/>
      <c r="R142" s="24">
        <v>248.4</v>
      </c>
      <c r="S142" s="24"/>
      <c r="T142" s="24"/>
      <c r="U142" s="12"/>
      <c r="V142" s="12">
        <v>0</v>
      </c>
      <c r="W142" s="12">
        <v>0</v>
      </c>
      <c r="X142" s="12">
        <v>16.4772</v>
      </c>
      <c r="Y142" s="12">
        <v>8.1972</v>
      </c>
      <c r="Z142" s="12">
        <v>4.719600000000001</v>
      </c>
      <c r="AA142" s="12">
        <v>0</v>
      </c>
      <c r="AB142" s="12">
        <v>0</v>
      </c>
      <c r="AC142" s="12">
        <v>0</v>
      </c>
      <c r="AD142" s="12">
        <v>26.382150000000003</v>
      </c>
      <c r="AE142" s="12">
        <v>0</v>
      </c>
      <c r="AF142" s="12">
        <v>5.175</v>
      </c>
      <c r="AG142" s="12">
        <v>5.388210000000001</v>
      </c>
      <c r="AH142" s="12">
        <v>0</v>
      </c>
      <c r="AI142" s="12">
        <v>6.22449</v>
      </c>
      <c r="AJ142" s="12">
        <v>0</v>
      </c>
      <c r="AK142" s="12">
        <v>51.418800000000005</v>
      </c>
      <c r="AL142" s="12">
        <v>0</v>
      </c>
      <c r="AN142" s="15"/>
      <c r="AO142" s="15"/>
      <c r="AP142" s="15"/>
      <c r="AQ142" s="15">
        <v>1.2842712392829305</v>
      </c>
      <c r="AR142" s="15">
        <v>6.38908807482463</v>
      </c>
      <c r="AS142" s="15">
        <v>3.6785658612626664</v>
      </c>
      <c r="AT142" s="15"/>
      <c r="AU142" s="15"/>
      <c r="AV142" s="15"/>
      <c r="AW142" s="15">
        <v>20.562860483242403</v>
      </c>
      <c r="AX142" s="15"/>
      <c r="AY142" s="15">
        <v>4.033515198752924</v>
      </c>
      <c r="AZ142" s="15">
        <v>0.022687200000000005</v>
      </c>
      <c r="BA142" s="15"/>
      <c r="BB142" s="15">
        <v>4.851512081060016</v>
      </c>
      <c r="BC142" s="15"/>
      <c r="BD142" s="15">
        <v>83.60780487804878</v>
      </c>
    </row>
    <row r="143" spans="1:56" ht="15.75" customHeight="1">
      <c r="A143" s="19">
        <v>1685</v>
      </c>
      <c r="B143" s="27"/>
      <c r="C143" s="27"/>
      <c r="D143" s="27"/>
      <c r="E143" s="27">
        <v>79.6</v>
      </c>
      <c r="F143" s="27">
        <v>39.6</v>
      </c>
      <c r="G143" s="27">
        <v>22.9</v>
      </c>
      <c r="H143" s="27"/>
      <c r="I143" s="27"/>
      <c r="J143" s="27"/>
      <c r="K143" s="27">
        <v>125.9</v>
      </c>
      <c r="L143" s="27"/>
      <c r="M143" s="24">
        <v>37.38</v>
      </c>
      <c r="N143" s="24"/>
      <c r="O143" s="24"/>
      <c r="P143" s="24">
        <v>34.3</v>
      </c>
      <c r="Q143" s="24"/>
      <c r="R143" s="24"/>
      <c r="S143" s="24"/>
      <c r="T143" s="24"/>
      <c r="U143" s="12"/>
      <c r="V143" s="12">
        <v>0</v>
      </c>
      <c r="W143" s="12">
        <v>0</v>
      </c>
      <c r="X143" s="12">
        <v>16.4772</v>
      </c>
      <c r="Y143" s="12">
        <v>8.1972</v>
      </c>
      <c r="Z143" s="12">
        <v>4.7403</v>
      </c>
      <c r="AA143" s="12">
        <v>0</v>
      </c>
      <c r="AB143" s="12">
        <v>0</v>
      </c>
      <c r="AC143" s="12">
        <v>0</v>
      </c>
      <c r="AD143" s="12">
        <v>26.061300000000003</v>
      </c>
      <c r="AE143" s="12">
        <v>0</v>
      </c>
      <c r="AF143" s="12">
        <v>7.737660000000001</v>
      </c>
      <c r="AG143" s="12">
        <v>0</v>
      </c>
      <c r="AH143" s="12">
        <v>0</v>
      </c>
      <c r="AI143" s="12">
        <v>7.1001</v>
      </c>
      <c r="AJ143" s="12">
        <v>0</v>
      </c>
      <c r="AK143" s="12">
        <v>0</v>
      </c>
      <c r="AL143" s="12">
        <v>0</v>
      </c>
      <c r="AN143" s="15"/>
      <c r="AO143" s="15"/>
      <c r="AP143" s="15"/>
      <c r="AQ143" s="15">
        <v>1.2842712392829305</v>
      </c>
      <c r="AR143" s="15">
        <v>6.38908807482463</v>
      </c>
      <c r="AS143" s="15">
        <v>3.6946999220576777</v>
      </c>
      <c r="AT143" s="15"/>
      <c r="AU143" s="15"/>
      <c r="AV143" s="15"/>
      <c r="AW143" s="15">
        <v>20.312782540919724</v>
      </c>
      <c r="AX143" s="15"/>
      <c r="AY143" s="15">
        <v>6.030911925175372</v>
      </c>
      <c r="AZ143" s="15"/>
      <c r="BA143" s="15"/>
      <c r="BB143" s="15">
        <v>5.533982852689011</v>
      </c>
      <c r="BC143" s="15"/>
      <c r="BD143" s="15"/>
    </row>
    <row r="144" spans="1:56" ht="15.75" customHeight="1">
      <c r="A144" s="19">
        <v>1686</v>
      </c>
      <c r="B144" s="27"/>
      <c r="C144" s="27">
        <v>235.8</v>
      </c>
      <c r="D144" s="27"/>
      <c r="E144" s="27">
        <v>44.9</v>
      </c>
      <c r="F144" s="27">
        <v>17.9</v>
      </c>
      <c r="G144" s="27">
        <v>19.1</v>
      </c>
      <c r="H144" s="27">
        <v>13.5</v>
      </c>
      <c r="I144" s="27">
        <v>20.1</v>
      </c>
      <c r="J144" s="27"/>
      <c r="K144" s="27">
        <v>120</v>
      </c>
      <c r="L144" s="27">
        <v>210</v>
      </c>
      <c r="M144" s="24">
        <v>40</v>
      </c>
      <c r="N144" s="24"/>
      <c r="O144" s="24"/>
      <c r="P144" s="24">
        <v>29.28</v>
      </c>
      <c r="Q144" s="24"/>
      <c r="R144" s="24"/>
      <c r="S144" s="24"/>
      <c r="T144" s="24"/>
      <c r="U144" s="12"/>
      <c r="V144" s="12">
        <v>48.81060000000001</v>
      </c>
      <c r="W144" s="12">
        <v>0</v>
      </c>
      <c r="X144" s="12">
        <v>9.2943</v>
      </c>
      <c r="Y144" s="12">
        <v>3.7053</v>
      </c>
      <c r="Z144" s="12">
        <v>3.9537000000000004</v>
      </c>
      <c r="AA144" s="12">
        <v>2.7945</v>
      </c>
      <c r="AB144" s="12">
        <v>4.1607</v>
      </c>
      <c r="AC144" s="12">
        <v>0</v>
      </c>
      <c r="AD144" s="12">
        <v>24.84</v>
      </c>
      <c r="AE144" s="12">
        <v>43.47</v>
      </c>
      <c r="AF144" s="12">
        <v>8.28</v>
      </c>
      <c r="AG144" s="12">
        <v>0</v>
      </c>
      <c r="AH144" s="12">
        <v>0</v>
      </c>
      <c r="AI144" s="12">
        <v>6.060960000000001</v>
      </c>
      <c r="AJ144" s="12">
        <v>0</v>
      </c>
      <c r="AK144" s="12">
        <v>0</v>
      </c>
      <c r="AL144" s="12">
        <v>0</v>
      </c>
      <c r="AN144" s="15"/>
      <c r="AO144" s="15">
        <v>1.9022057677318787</v>
      </c>
      <c r="AP144" s="15"/>
      <c r="AQ144" s="15">
        <v>0.724419329696025</v>
      </c>
      <c r="AR144" s="15">
        <v>2.887996882307093</v>
      </c>
      <c r="AS144" s="15">
        <v>3.0816056118472335</v>
      </c>
      <c r="AT144" s="15">
        <v>2.1780982073265784</v>
      </c>
      <c r="AU144" s="15">
        <v>3.2429462197973504</v>
      </c>
      <c r="AV144" s="15"/>
      <c r="AW144" s="15">
        <v>19.360872954014035</v>
      </c>
      <c r="AX144" s="15">
        <v>3.3881527669524556</v>
      </c>
      <c r="AY144" s="15">
        <v>6.453624318004678</v>
      </c>
      <c r="AZ144" s="15"/>
      <c r="BA144" s="15"/>
      <c r="BB144" s="15">
        <v>4.724053000779424</v>
      </c>
      <c r="BC144" s="15"/>
      <c r="BD144" s="15"/>
    </row>
    <row r="145" spans="1:56" ht="15.75" customHeight="1">
      <c r="A145" s="19">
        <v>1687</v>
      </c>
      <c r="B145" s="27"/>
      <c r="C145" s="27">
        <v>180</v>
      </c>
      <c r="D145" s="27"/>
      <c r="E145" s="27">
        <v>44.9</v>
      </c>
      <c r="F145" s="27">
        <v>22.2</v>
      </c>
      <c r="G145" s="27">
        <v>23.7</v>
      </c>
      <c r="H145" s="27"/>
      <c r="I145" s="27">
        <v>20.6</v>
      </c>
      <c r="J145" s="27"/>
      <c r="K145" s="27">
        <v>115</v>
      </c>
      <c r="L145" s="27"/>
      <c r="M145" s="24">
        <v>32.96</v>
      </c>
      <c r="N145" s="24"/>
      <c r="O145" s="24"/>
      <c r="P145" s="24">
        <v>30.46</v>
      </c>
      <c r="Q145" s="24"/>
      <c r="R145" s="24"/>
      <c r="S145" s="24"/>
      <c r="T145" s="24"/>
      <c r="U145" s="12"/>
      <c r="V145" s="12">
        <v>37.26</v>
      </c>
      <c r="W145" s="12">
        <v>0</v>
      </c>
      <c r="X145" s="12">
        <v>9.2943</v>
      </c>
      <c r="Y145" s="12">
        <v>4.595400000000001</v>
      </c>
      <c r="Z145" s="12">
        <v>4.9059</v>
      </c>
      <c r="AA145" s="12">
        <v>0</v>
      </c>
      <c r="AB145" s="12">
        <v>4.264200000000001</v>
      </c>
      <c r="AC145" s="12">
        <v>0</v>
      </c>
      <c r="AD145" s="12">
        <v>23.805</v>
      </c>
      <c r="AE145" s="12">
        <v>0</v>
      </c>
      <c r="AF145" s="12">
        <v>6.82272</v>
      </c>
      <c r="AG145" s="12">
        <v>0</v>
      </c>
      <c r="AH145" s="12">
        <v>0</v>
      </c>
      <c r="AI145" s="12">
        <v>6.30522</v>
      </c>
      <c r="AJ145" s="12">
        <v>0</v>
      </c>
      <c r="AK145" s="12">
        <v>0</v>
      </c>
      <c r="AL145" s="12">
        <v>0</v>
      </c>
      <c r="AN145" s="15"/>
      <c r="AO145" s="15">
        <v>1.4520654715510524</v>
      </c>
      <c r="AP145" s="15"/>
      <c r="AQ145" s="15">
        <v>0.724419329696025</v>
      </c>
      <c r="AR145" s="15">
        <v>3.581761496492596</v>
      </c>
      <c r="AS145" s="15">
        <v>3.823772408417771</v>
      </c>
      <c r="AT145" s="15"/>
      <c r="AU145" s="15">
        <v>3.3236165237724093</v>
      </c>
      <c r="AV145" s="15"/>
      <c r="AW145" s="15">
        <v>18.554169914263447</v>
      </c>
      <c r="AX145" s="15"/>
      <c r="AY145" s="15">
        <v>5.317786438035854</v>
      </c>
      <c r="AZ145" s="15"/>
      <c r="BA145" s="15"/>
      <c r="BB145" s="15">
        <v>4.914434918160562</v>
      </c>
      <c r="BC145" s="15"/>
      <c r="BD145" s="15"/>
    </row>
    <row r="146" spans="1:56" ht="15.75" customHeight="1">
      <c r="A146" s="19">
        <v>1688</v>
      </c>
      <c r="B146" s="27"/>
      <c r="C146" s="27">
        <v>98.8</v>
      </c>
      <c r="D146" s="27"/>
      <c r="E146" s="27">
        <v>82.1</v>
      </c>
      <c r="F146" s="27">
        <v>38</v>
      </c>
      <c r="G146" s="27">
        <v>21.7</v>
      </c>
      <c r="H146" s="27">
        <v>13.3</v>
      </c>
      <c r="I146" s="27">
        <v>20.5</v>
      </c>
      <c r="J146" s="27"/>
      <c r="K146" s="27">
        <v>117.2</v>
      </c>
      <c r="L146" s="27">
        <v>180.4</v>
      </c>
      <c r="M146" s="24">
        <v>34.78</v>
      </c>
      <c r="N146" s="24"/>
      <c r="O146" s="24"/>
      <c r="P146" s="24"/>
      <c r="Q146" s="24"/>
      <c r="R146" s="24"/>
      <c r="S146" s="24"/>
      <c r="T146" s="24"/>
      <c r="U146" s="12"/>
      <c r="V146" s="12">
        <v>20.451600000000003</v>
      </c>
      <c r="W146" s="12">
        <v>0</v>
      </c>
      <c r="X146" s="12">
        <v>16.9947</v>
      </c>
      <c r="Y146" s="12">
        <v>7.8660000000000005</v>
      </c>
      <c r="Z146" s="12">
        <v>4.4919</v>
      </c>
      <c r="AA146" s="12">
        <v>2.7531000000000003</v>
      </c>
      <c r="AB146" s="12">
        <v>4.2435</v>
      </c>
      <c r="AC146" s="12">
        <v>0</v>
      </c>
      <c r="AD146" s="12">
        <v>24.260400000000004</v>
      </c>
      <c r="AE146" s="12">
        <v>37.342800000000004</v>
      </c>
      <c r="AF146" s="12">
        <v>7.199460000000001</v>
      </c>
      <c r="AG146" s="12">
        <v>0</v>
      </c>
      <c r="AH146" s="12">
        <v>0</v>
      </c>
      <c r="AI146" s="12">
        <v>0</v>
      </c>
      <c r="AJ146" s="12">
        <v>0</v>
      </c>
      <c r="AK146" s="12">
        <v>0</v>
      </c>
      <c r="AL146" s="12">
        <v>0</v>
      </c>
      <c r="AN146" s="15"/>
      <c r="AO146" s="15">
        <v>0.7970226032735777</v>
      </c>
      <c r="AP146" s="15"/>
      <c r="AQ146" s="15">
        <v>1.32460639127046</v>
      </c>
      <c r="AR146" s="15">
        <v>6.130943102104443</v>
      </c>
      <c r="AS146" s="15">
        <v>3.5010911925175376</v>
      </c>
      <c r="AT146" s="15">
        <v>2.1458300857365553</v>
      </c>
      <c r="AU146" s="15">
        <v>3.307482462977397</v>
      </c>
      <c r="AV146" s="15"/>
      <c r="AW146" s="15">
        <v>18.909119251753708</v>
      </c>
      <c r="AX146" s="15">
        <v>2.9105845674201096</v>
      </c>
      <c r="AY146" s="15">
        <v>5.611426344505068</v>
      </c>
      <c r="AZ146" s="15"/>
      <c r="BA146" s="15"/>
      <c r="BB146" s="15"/>
      <c r="BC146" s="15"/>
      <c r="BD146" s="15"/>
    </row>
    <row r="147" spans="1:56" ht="15.75" customHeight="1">
      <c r="A147" s="19">
        <v>1689</v>
      </c>
      <c r="B147" s="27"/>
      <c r="C147" s="27">
        <v>91.8</v>
      </c>
      <c r="D147" s="27"/>
      <c r="E147" s="27"/>
      <c r="F147" s="27">
        <v>37.2</v>
      </c>
      <c r="G147" s="27">
        <v>21.6</v>
      </c>
      <c r="H147" s="27"/>
      <c r="I147" s="27">
        <v>20.3</v>
      </c>
      <c r="J147" s="27"/>
      <c r="K147" s="27">
        <v>118.21</v>
      </c>
      <c r="L147" s="27">
        <v>179</v>
      </c>
      <c r="M147" s="24">
        <v>35.22</v>
      </c>
      <c r="N147" s="24"/>
      <c r="O147" s="24"/>
      <c r="P147" s="24"/>
      <c r="Q147" s="24">
        <v>422.9</v>
      </c>
      <c r="R147" s="24">
        <v>230.5</v>
      </c>
      <c r="S147" s="24"/>
      <c r="T147" s="24"/>
      <c r="U147" s="12"/>
      <c r="V147" s="12">
        <v>19.0026</v>
      </c>
      <c r="W147" s="12">
        <v>0</v>
      </c>
      <c r="X147" s="12">
        <v>0</v>
      </c>
      <c r="Y147" s="12">
        <v>7.700400000000001</v>
      </c>
      <c r="Z147" s="12">
        <v>4.4712000000000005</v>
      </c>
      <c r="AA147" s="12">
        <v>0</v>
      </c>
      <c r="AB147" s="12">
        <v>4.202100000000001</v>
      </c>
      <c r="AC147" s="12">
        <v>0</v>
      </c>
      <c r="AD147" s="12">
        <v>24.46947</v>
      </c>
      <c r="AE147" s="12">
        <v>37.053000000000004</v>
      </c>
      <c r="AF147" s="12">
        <v>7.29054</v>
      </c>
      <c r="AG147" s="12">
        <v>0</v>
      </c>
      <c r="AH147" s="12">
        <v>0</v>
      </c>
      <c r="AI147" s="12">
        <v>0</v>
      </c>
      <c r="AJ147" s="12">
        <v>87.5403</v>
      </c>
      <c r="AK147" s="12">
        <v>47.7135</v>
      </c>
      <c r="AL147" s="12">
        <v>0</v>
      </c>
      <c r="AN147" s="15"/>
      <c r="AO147" s="15">
        <v>0.7405533904910366</v>
      </c>
      <c r="AP147" s="15"/>
      <c r="AQ147" s="15"/>
      <c r="AR147" s="15">
        <v>6.00187061574435</v>
      </c>
      <c r="AS147" s="15">
        <v>3.484957131722526</v>
      </c>
      <c r="AT147" s="15"/>
      <c r="AU147" s="15">
        <v>3.275214341387374</v>
      </c>
      <c r="AV147" s="15"/>
      <c r="AW147" s="15">
        <v>19.072073265783324</v>
      </c>
      <c r="AX147" s="15">
        <v>2.887996882307093</v>
      </c>
      <c r="AY147" s="15">
        <v>5.682416212003118</v>
      </c>
      <c r="AZ147" s="15"/>
      <c r="BA147" s="15"/>
      <c r="BB147" s="15"/>
      <c r="BC147" s="15">
        <v>142.3419512195122</v>
      </c>
      <c r="BD147" s="15">
        <v>77.5829268292683</v>
      </c>
    </row>
    <row r="148" spans="1:56" ht="15.75" customHeight="1">
      <c r="A148" s="19">
        <v>1690</v>
      </c>
      <c r="B148" s="27">
        <v>105</v>
      </c>
      <c r="C148" s="27">
        <v>73</v>
      </c>
      <c r="D148" s="27"/>
      <c r="E148" s="27">
        <v>60</v>
      </c>
      <c r="F148" s="27">
        <v>47.4</v>
      </c>
      <c r="G148" s="27">
        <v>31.3</v>
      </c>
      <c r="H148" s="27"/>
      <c r="I148" s="27">
        <v>18.7</v>
      </c>
      <c r="J148" s="27"/>
      <c r="K148" s="27"/>
      <c r="L148" s="27">
        <v>120</v>
      </c>
      <c r="M148" s="24"/>
      <c r="N148" s="24"/>
      <c r="O148" s="24"/>
      <c r="P148" s="24"/>
      <c r="Q148" s="24"/>
      <c r="R148" s="24"/>
      <c r="S148" s="24"/>
      <c r="T148" s="24"/>
      <c r="U148" s="12">
        <v>13.65</v>
      </c>
      <c r="V148" s="12">
        <v>9.49</v>
      </c>
      <c r="W148" s="12">
        <v>0</v>
      </c>
      <c r="X148" s="12">
        <v>7.8</v>
      </c>
      <c r="Y148" s="12">
        <v>6.162</v>
      </c>
      <c r="Z148" s="12">
        <v>4.069</v>
      </c>
      <c r="AA148" s="12">
        <v>0</v>
      </c>
      <c r="AB148" s="12">
        <v>2.431</v>
      </c>
      <c r="AC148" s="12">
        <v>0</v>
      </c>
      <c r="AD148" s="12">
        <v>0</v>
      </c>
      <c r="AE148" s="12">
        <v>15.6</v>
      </c>
      <c r="AF148" s="12">
        <v>0</v>
      </c>
      <c r="AG148" s="12">
        <v>0</v>
      </c>
      <c r="AH148" s="12">
        <v>0</v>
      </c>
      <c r="AI148" s="12">
        <v>0</v>
      </c>
      <c r="AJ148" s="12">
        <v>0</v>
      </c>
      <c r="AK148" s="12">
        <v>0</v>
      </c>
      <c r="AL148" s="12">
        <v>0</v>
      </c>
      <c r="AN148" s="15">
        <v>0.5319563522992985</v>
      </c>
      <c r="AO148" s="15">
        <v>0.36983632112236947</v>
      </c>
      <c r="AP148" s="15"/>
      <c r="AQ148" s="15">
        <v>0.6079501169134841</v>
      </c>
      <c r="AR148" s="15">
        <v>4.802805923616524</v>
      </c>
      <c r="AS148" s="15">
        <v>3.1714731098986753</v>
      </c>
      <c r="AT148" s="15"/>
      <c r="AU148" s="15">
        <v>1.8947778643803588</v>
      </c>
      <c r="AV148" s="15"/>
      <c r="AW148" s="15"/>
      <c r="AX148" s="15">
        <v>1.2159002338269682</v>
      </c>
      <c r="AY148" s="15"/>
      <c r="AZ148" s="15"/>
      <c r="BA148" s="15"/>
      <c r="BB148" s="15"/>
      <c r="BC148" s="15"/>
      <c r="BD148" s="15"/>
    </row>
    <row r="149" spans="1:56" ht="15.75" customHeight="1">
      <c r="A149" s="19">
        <v>1691</v>
      </c>
      <c r="B149" s="27"/>
      <c r="C149" s="27"/>
      <c r="D149" s="27"/>
      <c r="E149" s="27"/>
      <c r="F149" s="27">
        <v>45.4</v>
      </c>
      <c r="G149" s="27">
        <v>30.4</v>
      </c>
      <c r="H149" s="27"/>
      <c r="I149" s="27">
        <v>20.8</v>
      </c>
      <c r="J149" s="27"/>
      <c r="K149" s="27"/>
      <c r="L149" s="27">
        <v>120</v>
      </c>
      <c r="M149" s="24"/>
      <c r="N149" s="24"/>
      <c r="O149" s="24"/>
      <c r="P149" s="24">
        <v>50.54</v>
      </c>
      <c r="Q149" s="24"/>
      <c r="R149" s="24"/>
      <c r="S149" s="24"/>
      <c r="T149" s="24"/>
      <c r="U149" s="12"/>
      <c r="V149" s="12">
        <v>0</v>
      </c>
      <c r="W149" s="12">
        <v>0</v>
      </c>
      <c r="X149" s="12">
        <v>0</v>
      </c>
      <c r="Y149" s="12">
        <v>5.902</v>
      </c>
      <c r="Z149" s="12">
        <v>3.952</v>
      </c>
      <c r="AA149" s="12">
        <v>0</v>
      </c>
      <c r="AB149" s="12">
        <v>2.704</v>
      </c>
      <c r="AC149" s="12">
        <v>0</v>
      </c>
      <c r="AD149" s="12">
        <v>0</v>
      </c>
      <c r="AE149" s="12">
        <v>15.6</v>
      </c>
      <c r="AF149" s="12">
        <v>0</v>
      </c>
      <c r="AG149" s="12">
        <v>0</v>
      </c>
      <c r="AH149" s="12">
        <v>0</v>
      </c>
      <c r="AI149" s="12">
        <v>6.5702</v>
      </c>
      <c r="AJ149" s="12">
        <v>0</v>
      </c>
      <c r="AK149" s="12">
        <v>0</v>
      </c>
      <c r="AL149" s="12">
        <v>0</v>
      </c>
      <c r="AN149" s="15"/>
      <c r="AO149" s="15"/>
      <c r="AP149" s="15"/>
      <c r="AQ149" s="15"/>
      <c r="AR149" s="15">
        <v>4.600155884645363</v>
      </c>
      <c r="AS149" s="15">
        <v>3.0802805923616527</v>
      </c>
      <c r="AT149" s="15"/>
      <c r="AU149" s="15">
        <v>2.1075604053000783</v>
      </c>
      <c r="AV149" s="15"/>
      <c r="AW149" s="15"/>
      <c r="AX149" s="15">
        <v>1.2159002338269682</v>
      </c>
      <c r="AY149" s="15"/>
      <c r="AZ149" s="15"/>
      <c r="BA149" s="15"/>
      <c r="BB149" s="15">
        <v>5.120966484801247</v>
      </c>
      <c r="BC149" s="15"/>
      <c r="BD149" s="15"/>
    </row>
    <row r="150" spans="1:56" ht="15.75" customHeight="1">
      <c r="A150" s="19">
        <v>1692</v>
      </c>
      <c r="B150" s="27"/>
      <c r="C150" s="27"/>
      <c r="D150" s="27"/>
      <c r="E150" s="27"/>
      <c r="F150" s="27">
        <v>45.4</v>
      </c>
      <c r="G150" s="27">
        <v>30.6</v>
      </c>
      <c r="H150" s="27"/>
      <c r="I150" s="27">
        <v>20.8</v>
      </c>
      <c r="J150" s="27"/>
      <c r="K150" s="27"/>
      <c r="L150" s="27"/>
      <c r="M150" s="24"/>
      <c r="N150" s="24"/>
      <c r="O150" s="24"/>
      <c r="P150" s="24"/>
      <c r="Q150" s="24">
        <v>540</v>
      </c>
      <c r="R150" s="24">
        <v>180</v>
      </c>
      <c r="S150" s="24"/>
      <c r="T150" s="24"/>
      <c r="U150" s="12"/>
      <c r="V150" s="12">
        <v>0</v>
      </c>
      <c r="W150" s="12">
        <v>0</v>
      </c>
      <c r="X150" s="12">
        <v>0</v>
      </c>
      <c r="Y150" s="12">
        <v>5.902</v>
      </c>
      <c r="Z150" s="12">
        <v>3.978</v>
      </c>
      <c r="AA150" s="12">
        <v>0</v>
      </c>
      <c r="AB150" s="12">
        <v>2.704</v>
      </c>
      <c r="AC150" s="12">
        <v>0</v>
      </c>
      <c r="AD150" s="12">
        <v>0</v>
      </c>
      <c r="AE150" s="12">
        <v>0</v>
      </c>
      <c r="AF150" s="12">
        <v>0</v>
      </c>
      <c r="AG150" s="12">
        <v>0</v>
      </c>
      <c r="AH150" s="12">
        <v>0</v>
      </c>
      <c r="AI150" s="12">
        <v>0</v>
      </c>
      <c r="AJ150" s="12">
        <v>70.2</v>
      </c>
      <c r="AK150" s="12">
        <v>23.4</v>
      </c>
      <c r="AL150" s="12">
        <v>0</v>
      </c>
      <c r="AN150" s="15"/>
      <c r="AO150" s="15"/>
      <c r="AP150" s="15"/>
      <c r="AQ150" s="15"/>
      <c r="AR150" s="15">
        <v>4.600155884645363</v>
      </c>
      <c r="AS150" s="15">
        <v>3.100545596258769</v>
      </c>
      <c r="AT150" s="15"/>
      <c r="AU150" s="15">
        <v>2.1075604053000783</v>
      </c>
      <c r="AV150" s="15"/>
      <c r="AW150" s="15"/>
      <c r="AX150" s="15"/>
      <c r="AY150" s="15"/>
      <c r="AZ150" s="15"/>
      <c r="BA150" s="15"/>
      <c r="BB150" s="15"/>
      <c r="BC150" s="15">
        <v>114.14634146341464</v>
      </c>
      <c r="BD150" s="15">
        <v>38.04878048780488</v>
      </c>
    </row>
    <row r="151" spans="1:57" ht="15.75" customHeight="1">
      <c r="A151" s="19">
        <v>1693</v>
      </c>
      <c r="B151" s="27"/>
      <c r="C151" s="27"/>
      <c r="D151" s="27">
        <v>4.72</v>
      </c>
      <c r="E151" s="27">
        <v>93.6</v>
      </c>
      <c r="F151" s="27">
        <v>40</v>
      </c>
      <c r="G151" s="27">
        <v>28.7</v>
      </c>
      <c r="H151" s="27"/>
      <c r="I151" s="27">
        <v>11.6</v>
      </c>
      <c r="J151" s="27"/>
      <c r="K151" s="27"/>
      <c r="L151" s="27"/>
      <c r="M151" s="24"/>
      <c r="N151" s="24"/>
      <c r="O151" s="24"/>
      <c r="P151" s="24"/>
      <c r="Q151" s="24">
        <v>414.8</v>
      </c>
      <c r="R151" s="24">
        <v>222.9</v>
      </c>
      <c r="S151" s="24">
        <v>493.6</v>
      </c>
      <c r="T151" s="24"/>
      <c r="U151" s="12"/>
      <c r="V151" s="12">
        <v>0</v>
      </c>
      <c r="W151" s="12">
        <v>0.6136</v>
      </c>
      <c r="X151" s="12">
        <v>12.168</v>
      </c>
      <c r="Y151" s="12">
        <v>5.2</v>
      </c>
      <c r="Z151" s="12">
        <v>3.731</v>
      </c>
      <c r="AA151" s="12">
        <v>0</v>
      </c>
      <c r="AB151" s="12">
        <v>1.508</v>
      </c>
      <c r="AC151" s="12">
        <v>0</v>
      </c>
      <c r="AD151" s="12">
        <v>0</v>
      </c>
      <c r="AE151" s="12">
        <v>0</v>
      </c>
      <c r="AF151" s="12">
        <v>0</v>
      </c>
      <c r="AG151" s="12">
        <v>0</v>
      </c>
      <c r="AH151" s="12">
        <v>0</v>
      </c>
      <c r="AI151" s="12">
        <v>0</v>
      </c>
      <c r="AJ151" s="12">
        <v>53.92400000000001</v>
      </c>
      <c r="AK151" s="12">
        <v>28.977</v>
      </c>
      <c r="AL151" s="12">
        <v>64.168</v>
      </c>
      <c r="AN151" s="15"/>
      <c r="AO151" s="15"/>
      <c r="AP151" s="15">
        <v>0.4782540919719408</v>
      </c>
      <c r="AQ151" s="15">
        <v>0.948402182385035</v>
      </c>
      <c r="AR151" s="15">
        <v>4.053000779423227</v>
      </c>
      <c r="AS151" s="15">
        <v>2.908028059236165</v>
      </c>
      <c r="AT151" s="15"/>
      <c r="AU151" s="15">
        <v>1.1753702260327359</v>
      </c>
      <c r="AV151" s="15"/>
      <c r="AW151" s="15"/>
      <c r="AX151" s="15"/>
      <c r="AY151" s="15"/>
      <c r="AZ151" s="15"/>
      <c r="BA151" s="15"/>
      <c r="BB151" s="15"/>
      <c r="BC151" s="15">
        <v>87.68130081300814</v>
      </c>
      <c r="BD151" s="15">
        <v>47.11707317073171</v>
      </c>
      <c r="BE151" s="16">
        <v>104.33821138211383</v>
      </c>
    </row>
    <row r="152" spans="1:56" ht="15.75" customHeight="1">
      <c r="A152" s="19">
        <v>1694</v>
      </c>
      <c r="B152" s="27"/>
      <c r="C152" s="27"/>
      <c r="D152" s="27">
        <v>5</v>
      </c>
      <c r="E152" s="27"/>
      <c r="F152" s="27"/>
      <c r="G152" s="27">
        <v>25.9</v>
      </c>
      <c r="H152" s="27"/>
      <c r="I152" s="27"/>
      <c r="J152" s="27"/>
      <c r="K152" s="27"/>
      <c r="L152" s="27"/>
      <c r="M152" s="24"/>
      <c r="N152" s="24"/>
      <c r="O152" s="24"/>
      <c r="P152" s="24"/>
      <c r="Q152" s="24"/>
      <c r="R152" s="24">
        <v>300</v>
      </c>
      <c r="S152" s="24"/>
      <c r="T152" s="24"/>
      <c r="U152" s="12"/>
      <c r="V152" s="12">
        <v>0</v>
      </c>
      <c r="W152" s="12">
        <v>0.65</v>
      </c>
      <c r="X152" s="12">
        <v>0</v>
      </c>
      <c r="Y152" s="12">
        <v>0</v>
      </c>
      <c r="Z152" s="12">
        <v>3.367</v>
      </c>
      <c r="AA152" s="12">
        <v>0</v>
      </c>
      <c r="AB152" s="12">
        <v>0</v>
      </c>
      <c r="AC152" s="12">
        <v>0</v>
      </c>
      <c r="AD152" s="12">
        <v>0</v>
      </c>
      <c r="AE152" s="12">
        <v>0</v>
      </c>
      <c r="AF152" s="12">
        <v>0</v>
      </c>
      <c r="AG152" s="12">
        <v>0</v>
      </c>
      <c r="AH152" s="12">
        <v>0</v>
      </c>
      <c r="AI152" s="12">
        <v>0</v>
      </c>
      <c r="AJ152" s="12">
        <v>0</v>
      </c>
      <c r="AK152" s="12">
        <v>39</v>
      </c>
      <c r="AL152" s="12">
        <v>0</v>
      </c>
      <c r="AN152" s="15"/>
      <c r="AO152" s="15"/>
      <c r="AP152" s="15">
        <v>0.5066250974279034</v>
      </c>
      <c r="AQ152" s="15"/>
      <c r="AR152" s="15"/>
      <c r="AS152" s="15">
        <v>2.6243180046765393</v>
      </c>
      <c r="AT152" s="15"/>
      <c r="AU152" s="15"/>
      <c r="AV152" s="15"/>
      <c r="AW152" s="15"/>
      <c r="AX152" s="15"/>
      <c r="AY152" s="15"/>
      <c r="AZ152" s="15"/>
      <c r="BA152" s="15"/>
      <c r="BB152" s="15"/>
      <c r="BC152" s="15"/>
      <c r="BD152" s="15">
        <v>63.41463414634146</v>
      </c>
    </row>
    <row r="153" spans="1:56" ht="15.75" customHeight="1">
      <c r="A153" s="19">
        <v>1695</v>
      </c>
      <c r="B153" s="27"/>
      <c r="C153" s="27"/>
      <c r="D153" s="27">
        <v>3.63</v>
      </c>
      <c r="E153" s="27"/>
      <c r="F153" s="27"/>
      <c r="G153" s="27"/>
      <c r="H153" s="27"/>
      <c r="I153" s="27"/>
      <c r="J153" s="27"/>
      <c r="K153" s="27"/>
      <c r="L153" s="27"/>
      <c r="M153" s="24"/>
      <c r="N153" s="24"/>
      <c r="O153" s="24"/>
      <c r="P153" s="24"/>
      <c r="Q153" s="24"/>
      <c r="R153" s="24">
        <v>300</v>
      </c>
      <c r="S153" s="24"/>
      <c r="T153" s="24"/>
      <c r="U153" s="12"/>
      <c r="V153" s="12">
        <v>0</v>
      </c>
      <c r="W153" s="12">
        <v>0.4719</v>
      </c>
      <c r="X153" s="12">
        <v>0</v>
      </c>
      <c r="Y153" s="12">
        <v>0</v>
      </c>
      <c r="Z153" s="12">
        <v>0</v>
      </c>
      <c r="AA153" s="12">
        <v>0</v>
      </c>
      <c r="AB153" s="12">
        <v>0</v>
      </c>
      <c r="AC153" s="12">
        <v>0</v>
      </c>
      <c r="AD153" s="12">
        <v>0</v>
      </c>
      <c r="AE153" s="12">
        <v>0</v>
      </c>
      <c r="AF153" s="12">
        <v>0</v>
      </c>
      <c r="AG153" s="12">
        <v>0</v>
      </c>
      <c r="AH153" s="12">
        <v>0</v>
      </c>
      <c r="AI153" s="12">
        <v>0</v>
      </c>
      <c r="AJ153" s="12">
        <v>0</v>
      </c>
      <c r="AK153" s="12">
        <v>39</v>
      </c>
      <c r="AL153" s="12">
        <v>0</v>
      </c>
      <c r="AN153" s="15"/>
      <c r="AO153" s="15"/>
      <c r="AP153" s="15">
        <v>0.36780982073265783</v>
      </c>
      <c r="AQ153" s="15"/>
      <c r="AR153" s="15"/>
      <c r="AS153" s="15"/>
      <c r="AT153" s="15"/>
      <c r="AU153" s="15"/>
      <c r="AV153" s="15"/>
      <c r="AW153" s="15"/>
      <c r="AX153" s="15"/>
      <c r="AY153" s="15"/>
      <c r="AZ153" s="15"/>
      <c r="BA153" s="15"/>
      <c r="BB153" s="15"/>
      <c r="BC153" s="15"/>
      <c r="BD153" s="15">
        <v>63.41463414634146</v>
      </c>
    </row>
    <row r="154" spans="1:56" ht="15.75" customHeight="1">
      <c r="A154" s="19">
        <v>1696</v>
      </c>
      <c r="B154" s="27">
        <v>69.7</v>
      </c>
      <c r="C154" s="27">
        <v>85</v>
      </c>
      <c r="D154" s="27">
        <v>3.63</v>
      </c>
      <c r="E154" s="27">
        <v>146.7</v>
      </c>
      <c r="F154" s="27">
        <v>42.4</v>
      </c>
      <c r="G154" s="27">
        <v>34.2</v>
      </c>
      <c r="H154" s="27"/>
      <c r="I154" s="27">
        <v>22.9</v>
      </c>
      <c r="J154" s="27"/>
      <c r="K154" s="27"/>
      <c r="L154" s="27">
        <v>110</v>
      </c>
      <c r="M154" s="24"/>
      <c r="N154" s="24"/>
      <c r="O154" s="24"/>
      <c r="P154" s="24"/>
      <c r="Q154" s="24"/>
      <c r="R154" s="24"/>
      <c r="S154" s="24"/>
      <c r="T154" s="24"/>
      <c r="U154" s="12">
        <v>9.2004</v>
      </c>
      <c r="V154" s="12">
        <v>11.22</v>
      </c>
      <c r="W154" s="12">
        <v>0.47916000000000003</v>
      </c>
      <c r="X154" s="12">
        <v>19.3644</v>
      </c>
      <c r="Y154" s="12">
        <v>5.5968</v>
      </c>
      <c r="Z154" s="12">
        <v>4.5144</v>
      </c>
      <c r="AA154" s="12">
        <v>0</v>
      </c>
      <c r="AB154" s="12">
        <v>3.0228</v>
      </c>
      <c r="AC154" s="12">
        <v>0</v>
      </c>
      <c r="AD154" s="12">
        <v>0</v>
      </c>
      <c r="AE154" s="12">
        <v>14.52</v>
      </c>
      <c r="AF154" s="12">
        <v>0</v>
      </c>
      <c r="AG154" s="12">
        <v>0</v>
      </c>
      <c r="AH154" s="12">
        <v>0</v>
      </c>
      <c r="AI154" s="12">
        <v>0</v>
      </c>
      <c r="AJ154" s="12">
        <v>0</v>
      </c>
      <c r="AK154" s="12">
        <v>0</v>
      </c>
      <c r="AL154" s="12">
        <v>0</v>
      </c>
      <c r="AN154" s="15">
        <v>0.3585502727981294</v>
      </c>
      <c r="AO154" s="15">
        <v>0.4372564302416212</v>
      </c>
      <c r="AP154" s="15">
        <v>0.3734684333593142</v>
      </c>
      <c r="AQ154" s="15">
        <v>1.5093063133281373</v>
      </c>
      <c r="AR154" s="15">
        <v>4.362275915822292</v>
      </c>
      <c r="AS154" s="15">
        <v>3.518628215120811</v>
      </c>
      <c r="AT154" s="15"/>
      <c r="AU154" s="15">
        <v>2.3560405300077947</v>
      </c>
      <c r="AV154" s="15"/>
      <c r="AW154" s="15"/>
      <c r="AX154" s="15">
        <v>1.131722525331255</v>
      </c>
      <c r="AY154" s="15"/>
      <c r="AZ154" s="15"/>
      <c r="BA154" s="15"/>
      <c r="BB154" s="15"/>
      <c r="BC154" s="15"/>
      <c r="BD154" s="15"/>
    </row>
    <row r="155" spans="1:56" ht="15.75" customHeight="1">
      <c r="A155" s="19">
        <v>1697</v>
      </c>
      <c r="B155" s="27">
        <v>72.61054897739506</v>
      </c>
      <c r="C155" s="27">
        <v>85</v>
      </c>
      <c r="D155" s="27"/>
      <c r="E155" s="27">
        <v>146.7</v>
      </c>
      <c r="F155" s="27">
        <v>42.4</v>
      </c>
      <c r="G155" s="27">
        <v>37.3</v>
      </c>
      <c r="H155" s="27"/>
      <c r="I155" s="27">
        <v>22.9</v>
      </c>
      <c r="J155" s="27"/>
      <c r="K155" s="27"/>
      <c r="L155" s="27">
        <v>110</v>
      </c>
      <c r="M155" s="24"/>
      <c r="N155" s="24"/>
      <c r="O155" s="24"/>
      <c r="P155" s="24"/>
      <c r="Q155" s="24"/>
      <c r="R155" s="24"/>
      <c r="S155" s="24"/>
      <c r="T155" s="24"/>
      <c r="U155" s="12">
        <v>9.584592465016147</v>
      </c>
      <c r="V155" s="12">
        <v>11.22</v>
      </c>
      <c r="W155" s="12">
        <v>0</v>
      </c>
      <c r="X155" s="12">
        <v>19.3644</v>
      </c>
      <c r="Y155" s="12">
        <v>5.5968</v>
      </c>
      <c r="Z155" s="12">
        <v>4.9235999999999995</v>
      </c>
      <c r="AA155" s="12">
        <v>0</v>
      </c>
      <c r="AB155" s="12">
        <v>3.0228</v>
      </c>
      <c r="AC155" s="12">
        <v>0</v>
      </c>
      <c r="AD155" s="12">
        <v>0</v>
      </c>
      <c r="AE155" s="12">
        <v>14.52</v>
      </c>
      <c r="AF155" s="12">
        <v>0</v>
      </c>
      <c r="AG155" s="12">
        <v>0</v>
      </c>
      <c r="AH155" s="12">
        <v>0</v>
      </c>
      <c r="AI155" s="12">
        <v>0</v>
      </c>
      <c r="AJ155" s="12">
        <v>0</v>
      </c>
      <c r="AK155" s="12">
        <v>0</v>
      </c>
      <c r="AL155" s="12">
        <v>0</v>
      </c>
      <c r="AN155" s="15">
        <v>0.37352269933811955</v>
      </c>
      <c r="AO155" s="15">
        <v>0.4372564302416212</v>
      </c>
      <c r="AP155" s="15"/>
      <c r="AQ155" s="15">
        <v>1.5093063133281373</v>
      </c>
      <c r="AR155" s="15">
        <v>4.362275915822292</v>
      </c>
      <c r="AS155" s="15">
        <v>3.837568199532346</v>
      </c>
      <c r="AT155" s="15"/>
      <c r="AU155" s="15">
        <v>2.3560405300077947</v>
      </c>
      <c r="AV155" s="15"/>
      <c r="AW155" s="15"/>
      <c r="AX155" s="15">
        <v>1.131722525331255</v>
      </c>
      <c r="AY155" s="15"/>
      <c r="AZ155" s="15"/>
      <c r="BA155" s="15"/>
      <c r="BB155" s="15"/>
      <c r="BC155" s="15"/>
      <c r="BD155" s="15"/>
    </row>
    <row r="156" spans="1:56" ht="15.75" customHeight="1">
      <c r="A156" s="19">
        <v>1698</v>
      </c>
      <c r="B156" s="27">
        <v>76.2</v>
      </c>
      <c r="C156" s="27"/>
      <c r="D156" s="27"/>
      <c r="E156" s="27">
        <v>77.7</v>
      </c>
      <c r="F156" s="27">
        <v>39.5</v>
      </c>
      <c r="G156" s="27">
        <v>32.6</v>
      </c>
      <c r="H156" s="27"/>
      <c r="I156" s="27">
        <v>22.1</v>
      </c>
      <c r="J156" s="27"/>
      <c r="K156" s="27"/>
      <c r="L156" s="27"/>
      <c r="M156" s="24"/>
      <c r="N156" s="24"/>
      <c r="O156" s="24"/>
      <c r="P156" s="24"/>
      <c r="Q156" s="24"/>
      <c r="R156" s="24"/>
      <c r="S156" s="24"/>
      <c r="T156" s="24"/>
      <c r="U156" s="12">
        <v>10.0584</v>
      </c>
      <c r="V156" s="12">
        <v>0</v>
      </c>
      <c r="W156" s="12">
        <v>0</v>
      </c>
      <c r="X156" s="12">
        <v>10.256400000000001</v>
      </c>
      <c r="Y156" s="12">
        <v>5.214</v>
      </c>
      <c r="Z156" s="12">
        <v>4.3032</v>
      </c>
      <c r="AA156" s="12">
        <v>0</v>
      </c>
      <c r="AB156" s="12">
        <v>2.9172000000000002</v>
      </c>
      <c r="AC156" s="12">
        <v>0</v>
      </c>
      <c r="AD156" s="12">
        <v>0</v>
      </c>
      <c r="AE156" s="12">
        <v>0</v>
      </c>
      <c r="AF156" s="12">
        <v>0</v>
      </c>
      <c r="AG156" s="12">
        <v>0</v>
      </c>
      <c r="AH156" s="12">
        <v>0</v>
      </c>
      <c r="AI156" s="12">
        <v>0</v>
      </c>
      <c r="AJ156" s="12">
        <v>0</v>
      </c>
      <c r="AK156" s="12">
        <v>0</v>
      </c>
      <c r="AL156" s="12">
        <v>0</v>
      </c>
      <c r="AN156" s="15">
        <v>0.39198752922837105</v>
      </c>
      <c r="AO156" s="15"/>
      <c r="AP156" s="15"/>
      <c r="AQ156" s="15">
        <v>0.7994076383476229</v>
      </c>
      <c r="AR156" s="15">
        <v>4.063912704598597</v>
      </c>
      <c r="AS156" s="15">
        <v>3.354014029618083</v>
      </c>
      <c r="AT156" s="15"/>
      <c r="AU156" s="15">
        <v>2.2737334372564306</v>
      </c>
      <c r="AV156" s="15"/>
      <c r="AW156" s="15"/>
      <c r="AX156" s="15"/>
      <c r="AY156" s="15"/>
      <c r="AZ156" s="15"/>
      <c r="BA156" s="15"/>
      <c r="BB156" s="15"/>
      <c r="BC156" s="15"/>
      <c r="BD156" s="15"/>
    </row>
    <row r="157" spans="1:56" ht="15.75" customHeight="1">
      <c r="A157" s="19">
        <v>1699</v>
      </c>
      <c r="B157" s="27">
        <v>76.2</v>
      </c>
      <c r="C157" s="27"/>
      <c r="D157" s="27"/>
      <c r="E157" s="27">
        <v>77.7</v>
      </c>
      <c r="F157" s="27">
        <v>39.5</v>
      </c>
      <c r="G157" s="27">
        <v>31.1</v>
      </c>
      <c r="H157" s="27"/>
      <c r="I157" s="27">
        <v>22.1</v>
      </c>
      <c r="J157" s="27"/>
      <c r="K157" s="27">
        <v>150</v>
      </c>
      <c r="L157" s="27"/>
      <c r="M157" s="24"/>
      <c r="N157" s="24"/>
      <c r="O157" s="24"/>
      <c r="P157" s="24">
        <v>26.7</v>
      </c>
      <c r="Q157" s="24"/>
      <c r="R157" s="24"/>
      <c r="S157" s="24"/>
      <c r="T157" s="24"/>
      <c r="U157" s="12">
        <v>10.0584</v>
      </c>
      <c r="V157" s="12">
        <v>0</v>
      </c>
      <c r="W157" s="12">
        <v>0</v>
      </c>
      <c r="X157" s="12">
        <v>10.256400000000001</v>
      </c>
      <c r="Y157" s="12">
        <v>5.214</v>
      </c>
      <c r="Z157" s="12">
        <v>4.1052</v>
      </c>
      <c r="AA157" s="12">
        <v>0</v>
      </c>
      <c r="AB157" s="12">
        <v>2.9172000000000002</v>
      </c>
      <c r="AC157" s="12">
        <v>0</v>
      </c>
      <c r="AD157" s="12">
        <v>19.8</v>
      </c>
      <c r="AE157" s="12">
        <v>0</v>
      </c>
      <c r="AF157" s="12">
        <v>0</v>
      </c>
      <c r="AG157" s="12">
        <v>0</v>
      </c>
      <c r="AH157" s="12">
        <v>0</v>
      </c>
      <c r="AI157" s="12">
        <v>3.5244</v>
      </c>
      <c r="AJ157" s="12">
        <v>0</v>
      </c>
      <c r="AK157" s="12">
        <v>0</v>
      </c>
      <c r="AL157" s="12">
        <v>0</v>
      </c>
      <c r="AN157" s="15">
        <v>0.39198752922837105</v>
      </c>
      <c r="AO157" s="15"/>
      <c r="AP157" s="15"/>
      <c r="AQ157" s="15">
        <v>0.7994076383476229</v>
      </c>
      <c r="AR157" s="15">
        <v>4.063912704598597</v>
      </c>
      <c r="AS157" s="15">
        <v>3.1996882307092753</v>
      </c>
      <c r="AT157" s="15"/>
      <c r="AU157" s="15">
        <v>2.2737334372564306</v>
      </c>
      <c r="AV157" s="15"/>
      <c r="AW157" s="15">
        <v>15.43257989088075</v>
      </c>
      <c r="AX157" s="15"/>
      <c r="AY157" s="15"/>
      <c r="AZ157" s="15"/>
      <c r="BA157" s="15"/>
      <c r="BB157" s="15">
        <v>2.7469992205767735</v>
      </c>
      <c r="BC157" s="15"/>
      <c r="BD157" s="15"/>
    </row>
    <row r="158" spans="1:56" ht="15.75" customHeight="1">
      <c r="A158" s="19">
        <v>1700</v>
      </c>
      <c r="B158" s="27"/>
      <c r="C158" s="27"/>
      <c r="D158" s="27"/>
      <c r="E158" s="27"/>
      <c r="F158" s="27"/>
      <c r="G158" s="27">
        <v>26.2</v>
      </c>
      <c r="H158" s="27"/>
      <c r="I158" s="27"/>
      <c r="J158" s="27"/>
      <c r="K158" s="27">
        <v>158.35</v>
      </c>
      <c r="L158" s="27"/>
      <c r="M158" s="24">
        <v>65</v>
      </c>
      <c r="N158" s="24"/>
      <c r="O158" s="24"/>
      <c r="P158" s="24"/>
      <c r="Q158" s="24"/>
      <c r="R158" s="24"/>
      <c r="S158" s="24"/>
      <c r="T158" s="24"/>
      <c r="U158" s="12"/>
      <c r="V158" s="12">
        <v>0</v>
      </c>
      <c r="W158" s="12">
        <v>0</v>
      </c>
      <c r="X158" s="12">
        <v>0</v>
      </c>
      <c r="Y158" s="12">
        <v>0</v>
      </c>
      <c r="Z158" s="12">
        <v>3.4584</v>
      </c>
      <c r="AA158" s="12">
        <v>0</v>
      </c>
      <c r="AB158" s="12">
        <v>0</v>
      </c>
      <c r="AC158" s="12">
        <v>0</v>
      </c>
      <c r="AD158" s="12">
        <v>20.9022</v>
      </c>
      <c r="AE158" s="12">
        <v>0</v>
      </c>
      <c r="AF158" s="12">
        <v>8.58</v>
      </c>
      <c r="AG158" s="12">
        <v>0</v>
      </c>
      <c r="AH158" s="12">
        <v>0</v>
      </c>
      <c r="AI158" s="12">
        <v>0</v>
      </c>
      <c r="AJ158" s="12">
        <v>0</v>
      </c>
      <c r="AK158" s="12">
        <v>0</v>
      </c>
      <c r="AL158" s="12">
        <v>0</v>
      </c>
      <c r="AN158" s="15"/>
      <c r="AO158" s="15"/>
      <c r="AP158" s="15"/>
      <c r="AQ158" s="15"/>
      <c r="AR158" s="15"/>
      <c r="AS158" s="15">
        <v>2.695557287607171</v>
      </c>
      <c r="AT158" s="15"/>
      <c r="AU158" s="15"/>
      <c r="AV158" s="15"/>
      <c r="AW158" s="15">
        <v>16.29166017147311</v>
      </c>
      <c r="AX158" s="15"/>
      <c r="AY158" s="15">
        <v>6.687451286048325</v>
      </c>
      <c r="AZ158" s="15"/>
      <c r="BA158" s="15"/>
      <c r="BB158" s="15"/>
      <c r="BC158" s="15"/>
      <c r="BD158" s="15"/>
    </row>
    <row r="159" spans="1:56" ht="15.75" customHeight="1">
      <c r="A159" s="19">
        <v>1701</v>
      </c>
      <c r="B159" s="27"/>
      <c r="C159" s="27"/>
      <c r="D159" s="27"/>
      <c r="E159" s="27"/>
      <c r="F159" s="27"/>
      <c r="G159" s="27">
        <v>29.4</v>
      </c>
      <c r="H159" s="27"/>
      <c r="I159" s="27"/>
      <c r="J159" s="27"/>
      <c r="K159" s="27">
        <v>153.15</v>
      </c>
      <c r="L159" s="27"/>
      <c r="M159" s="24">
        <v>50.48</v>
      </c>
      <c r="N159" s="24"/>
      <c r="O159" s="24"/>
      <c r="P159" s="24">
        <v>33.84</v>
      </c>
      <c r="Q159" s="24"/>
      <c r="R159" s="24"/>
      <c r="S159" s="24"/>
      <c r="T159" s="24"/>
      <c r="U159" s="12"/>
      <c r="V159" s="12">
        <v>0</v>
      </c>
      <c r="W159" s="12">
        <v>0</v>
      </c>
      <c r="X159" s="12">
        <v>0</v>
      </c>
      <c r="Y159" s="12">
        <v>0</v>
      </c>
      <c r="Z159" s="12">
        <v>3.8808</v>
      </c>
      <c r="AA159" s="12">
        <v>0</v>
      </c>
      <c r="AB159" s="12">
        <v>0</v>
      </c>
      <c r="AC159" s="12">
        <v>0</v>
      </c>
      <c r="AD159" s="12">
        <v>20.2158</v>
      </c>
      <c r="AE159" s="12">
        <v>0</v>
      </c>
      <c r="AF159" s="12">
        <v>6.66336</v>
      </c>
      <c r="AG159" s="12">
        <v>0</v>
      </c>
      <c r="AH159" s="12">
        <v>0</v>
      </c>
      <c r="AI159" s="12">
        <v>4.466880000000001</v>
      </c>
      <c r="AJ159" s="12">
        <v>0</v>
      </c>
      <c r="AK159" s="12">
        <v>0</v>
      </c>
      <c r="AL159" s="12">
        <v>0</v>
      </c>
      <c r="AN159" s="15"/>
      <c r="AO159" s="15"/>
      <c r="AP159" s="15"/>
      <c r="AQ159" s="15"/>
      <c r="AR159" s="15"/>
      <c r="AS159" s="15">
        <v>3.0247856586126267</v>
      </c>
      <c r="AT159" s="15"/>
      <c r="AU159" s="15"/>
      <c r="AV159" s="15"/>
      <c r="AW159" s="15">
        <v>15.756664068589247</v>
      </c>
      <c r="AX159" s="15"/>
      <c r="AY159" s="15">
        <v>5.193577552611068</v>
      </c>
      <c r="AZ159" s="15"/>
      <c r="BA159" s="15"/>
      <c r="BB159" s="15">
        <v>3.4815900233826973</v>
      </c>
      <c r="BC159" s="15"/>
      <c r="BD159" s="15"/>
    </row>
    <row r="160" spans="1:56" ht="15.75" customHeight="1">
      <c r="A160" s="19">
        <v>1702</v>
      </c>
      <c r="B160" s="27">
        <v>42</v>
      </c>
      <c r="C160" s="27"/>
      <c r="D160" s="27"/>
      <c r="E160" s="27"/>
      <c r="F160" s="27"/>
      <c r="G160" s="27">
        <v>23</v>
      </c>
      <c r="H160" s="27">
        <v>11.4</v>
      </c>
      <c r="I160" s="27">
        <v>11.9</v>
      </c>
      <c r="J160" s="27"/>
      <c r="K160" s="27">
        <v>183.4</v>
      </c>
      <c r="L160" s="27">
        <v>40</v>
      </c>
      <c r="M160" s="24"/>
      <c r="N160" s="24"/>
      <c r="O160" s="24">
        <v>1.18</v>
      </c>
      <c r="P160" s="24">
        <v>33.4</v>
      </c>
      <c r="Q160" s="24"/>
      <c r="R160" s="24"/>
      <c r="S160" s="24"/>
      <c r="T160" s="24"/>
      <c r="U160" s="12">
        <v>5.5440000000000005</v>
      </c>
      <c r="V160" s="12">
        <v>0</v>
      </c>
      <c r="W160" s="12">
        <v>0</v>
      </c>
      <c r="X160" s="12">
        <v>0</v>
      </c>
      <c r="Y160" s="12">
        <v>0</v>
      </c>
      <c r="Z160" s="12">
        <v>3.036</v>
      </c>
      <c r="AA160" s="12">
        <v>1.5048000000000001</v>
      </c>
      <c r="AB160" s="12">
        <v>1.5708000000000002</v>
      </c>
      <c r="AC160" s="12">
        <v>0</v>
      </c>
      <c r="AD160" s="12">
        <v>24.208800000000004</v>
      </c>
      <c r="AE160" s="12">
        <v>5.28</v>
      </c>
      <c r="AF160" s="12">
        <v>0</v>
      </c>
      <c r="AG160" s="12">
        <v>0</v>
      </c>
      <c r="AH160" s="12">
        <v>0.15576</v>
      </c>
      <c r="AI160" s="12">
        <v>4.4088</v>
      </c>
      <c r="AJ160" s="12">
        <v>0</v>
      </c>
      <c r="AK160" s="12">
        <v>0</v>
      </c>
      <c r="AL160" s="12">
        <v>0</v>
      </c>
      <c r="AN160" s="15">
        <v>0.2160561184723305</v>
      </c>
      <c r="AO160" s="15"/>
      <c r="AP160" s="15"/>
      <c r="AQ160" s="15"/>
      <c r="AR160" s="15"/>
      <c r="AS160" s="15">
        <v>2.3663289166017147</v>
      </c>
      <c r="AT160" s="15">
        <v>1.172876071706937</v>
      </c>
      <c r="AU160" s="15">
        <v>1.2243180046765396</v>
      </c>
      <c r="AV160" s="15"/>
      <c r="AW160" s="15">
        <v>18.8689010132502</v>
      </c>
      <c r="AX160" s="15">
        <v>0.41153546375682</v>
      </c>
      <c r="AY160" s="15"/>
      <c r="AZ160" s="15"/>
      <c r="BA160" s="15">
        <v>0.1214029618082619</v>
      </c>
      <c r="BB160" s="15">
        <v>3.436321122369447</v>
      </c>
      <c r="BC160" s="15"/>
      <c r="BD160" s="15"/>
    </row>
    <row r="161" spans="1:56" ht="15.75" customHeight="1">
      <c r="A161" s="19">
        <v>1703</v>
      </c>
      <c r="B161" s="27">
        <v>42</v>
      </c>
      <c r="C161" s="27"/>
      <c r="D161" s="27"/>
      <c r="E161" s="27"/>
      <c r="F161" s="27"/>
      <c r="G161" s="27">
        <v>21</v>
      </c>
      <c r="H161" s="27">
        <v>11.4</v>
      </c>
      <c r="I161" s="27">
        <v>11.9</v>
      </c>
      <c r="J161" s="27"/>
      <c r="K161" s="27">
        <v>176.31</v>
      </c>
      <c r="L161" s="27">
        <v>40</v>
      </c>
      <c r="M161" s="24"/>
      <c r="N161" s="24"/>
      <c r="O161" s="24">
        <v>1.18</v>
      </c>
      <c r="P161" s="24">
        <v>33.7</v>
      </c>
      <c r="Q161" s="24"/>
      <c r="R161" s="24"/>
      <c r="S161" s="24"/>
      <c r="T161" s="24"/>
      <c r="U161" s="12">
        <v>5.5440000000000005</v>
      </c>
      <c r="V161" s="12">
        <v>0</v>
      </c>
      <c r="W161" s="12">
        <v>0</v>
      </c>
      <c r="X161" s="12">
        <v>0</v>
      </c>
      <c r="Y161" s="12">
        <v>0</v>
      </c>
      <c r="Z161" s="12">
        <v>2.7720000000000002</v>
      </c>
      <c r="AA161" s="12">
        <v>1.5048000000000001</v>
      </c>
      <c r="AB161" s="12">
        <v>1.5708000000000002</v>
      </c>
      <c r="AC161" s="12">
        <v>0</v>
      </c>
      <c r="AD161" s="12">
        <v>23.272920000000003</v>
      </c>
      <c r="AE161" s="12">
        <v>5.28</v>
      </c>
      <c r="AF161" s="12">
        <v>0</v>
      </c>
      <c r="AG161" s="12">
        <v>0</v>
      </c>
      <c r="AH161" s="12">
        <v>0.15576</v>
      </c>
      <c r="AI161" s="12">
        <v>4.4484</v>
      </c>
      <c r="AJ161" s="12">
        <v>0</v>
      </c>
      <c r="AK161" s="12">
        <v>0</v>
      </c>
      <c r="AL161" s="12">
        <v>0</v>
      </c>
      <c r="AN161" s="15">
        <v>0.2160561184723305</v>
      </c>
      <c r="AO161" s="15"/>
      <c r="AP161" s="15"/>
      <c r="AQ161" s="15"/>
      <c r="AR161" s="15"/>
      <c r="AS161" s="15">
        <v>2.160561184723305</v>
      </c>
      <c r="AT161" s="15">
        <v>1.172876071706937</v>
      </c>
      <c r="AU161" s="15">
        <v>1.2243180046765396</v>
      </c>
      <c r="AV161" s="15"/>
      <c r="AW161" s="15">
        <v>18.139454403741233</v>
      </c>
      <c r="AX161" s="15">
        <v>0.41153546375682</v>
      </c>
      <c r="AY161" s="15"/>
      <c r="AZ161" s="15"/>
      <c r="BA161" s="15">
        <v>0.1214029618082619</v>
      </c>
      <c r="BB161" s="15">
        <v>3.4671862821512085</v>
      </c>
      <c r="BC161" s="15"/>
      <c r="BD161" s="15"/>
    </row>
    <row r="162" spans="1:56" ht="15.75" customHeight="1">
      <c r="A162" s="19">
        <v>1704</v>
      </c>
      <c r="B162" s="27">
        <v>59.04</v>
      </c>
      <c r="C162" s="27">
        <v>63</v>
      </c>
      <c r="D162" s="27"/>
      <c r="E162" s="27"/>
      <c r="F162" s="27">
        <v>28.9</v>
      </c>
      <c r="G162" s="27">
        <v>23.8</v>
      </c>
      <c r="H162" s="27"/>
      <c r="I162" s="27">
        <v>13.54</v>
      </c>
      <c r="J162" s="27"/>
      <c r="K162" s="27">
        <v>225</v>
      </c>
      <c r="L162" s="27">
        <v>84.09</v>
      </c>
      <c r="M162" s="24"/>
      <c r="N162" s="24"/>
      <c r="O162" s="24"/>
      <c r="P162" s="24"/>
      <c r="Q162" s="24"/>
      <c r="R162" s="24"/>
      <c r="S162" s="24"/>
      <c r="T162" s="24"/>
      <c r="U162" s="12">
        <v>7.79328</v>
      </c>
      <c r="V162" s="12">
        <v>8.316</v>
      </c>
      <c r="W162" s="12">
        <v>0</v>
      </c>
      <c r="X162" s="12">
        <v>0</v>
      </c>
      <c r="Y162" s="12">
        <v>3.8148</v>
      </c>
      <c r="Z162" s="12">
        <v>3.1416000000000004</v>
      </c>
      <c r="AA162" s="12">
        <v>0</v>
      </c>
      <c r="AB162" s="12">
        <v>1.78728</v>
      </c>
      <c r="AC162" s="12">
        <v>0</v>
      </c>
      <c r="AD162" s="12">
        <v>29.7</v>
      </c>
      <c r="AE162" s="12">
        <v>11.09988</v>
      </c>
      <c r="AF162" s="12">
        <v>0</v>
      </c>
      <c r="AG162" s="12">
        <v>0</v>
      </c>
      <c r="AH162" s="12">
        <v>0</v>
      </c>
      <c r="AI162" s="12">
        <v>0</v>
      </c>
      <c r="AJ162" s="12">
        <v>0</v>
      </c>
      <c r="AK162" s="12">
        <v>0</v>
      </c>
      <c r="AL162" s="12">
        <v>0</v>
      </c>
      <c r="AN162" s="15">
        <v>0.30371317225253314</v>
      </c>
      <c r="AO162" s="15">
        <v>0.32408417770849574</v>
      </c>
      <c r="AP162" s="15"/>
      <c r="AQ162" s="15"/>
      <c r="AR162" s="15">
        <v>2.973343725643024</v>
      </c>
      <c r="AS162" s="15">
        <v>2.4486360093530792</v>
      </c>
      <c r="AT162" s="15"/>
      <c r="AU162" s="15">
        <v>1.3930475448168356</v>
      </c>
      <c r="AV162" s="15"/>
      <c r="AW162" s="15">
        <v>23.148869836321126</v>
      </c>
      <c r="AX162" s="15">
        <v>0.8651504286827748</v>
      </c>
      <c r="AY162" s="15"/>
      <c r="AZ162" s="15"/>
      <c r="BA162" s="15"/>
      <c r="BB162" s="15"/>
      <c r="BC162" s="15"/>
      <c r="BD162" s="15"/>
    </row>
    <row r="163" spans="1:56" ht="15.75" customHeight="1">
      <c r="A163" s="19">
        <v>1705</v>
      </c>
      <c r="B163" s="27"/>
      <c r="C163" s="27"/>
      <c r="D163" s="27"/>
      <c r="E163" s="27"/>
      <c r="F163" s="27"/>
      <c r="G163" s="27">
        <v>21</v>
      </c>
      <c r="H163" s="27"/>
      <c r="I163" s="27"/>
      <c r="J163" s="27"/>
      <c r="K163" s="27"/>
      <c r="L163" s="27"/>
      <c r="M163" s="24"/>
      <c r="N163" s="24"/>
      <c r="O163" s="24"/>
      <c r="P163" s="24">
        <v>31.36</v>
      </c>
      <c r="Q163" s="24"/>
      <c r="R163" s="24"/>
      <c r="S163" s="24"/>
      <c r="T163" s="24"/>
      <c r="U163" s="12"/>
      <c r="V163" s="12">
        <v>0</v>
      </c>
      <c r="W163" s="12">
        <v>0</v>
      </c>
      <c r="X163" s="12">
        <v>0</v>
      </c>
      <c r="Y163" s="12">
        <v>0</v>
      </c>
      <c r="Z163" s="12">
        <v>2.7720000000000002</v>
      </c>
      <c r="AA163" s="12">
        <v>0</v>
      </c>
      <c r="AB163" s="12">
        <v>0</v>
      </c>
      <c r="AC163" s="12">
        <v>0</v>
      </c>
      <c r="AD163" s="12">
        <v>0</v>
      </c>
      <c r="AE163" s="12">
        <v>0</v>
      </c>
      <c r="AF163" s="12">
        <v>0</v>
      </c>
      <c r="AG163" s="12">
        <v>0</v>
      </c>
      <c r="AH163" s="12">
        <v>0</v>
      </c>
      <c r="AI163" s="12">
        <v>4.13952</v>
      </c>
      <c r="AJ163" s="12">
        <v>0</v>
      </c>
      <c r="AK163" s="12">
        <v>0</v>
      </c>
      <c r="AL163" s="12">
        <v>0</v>
      </c>
      <c r="AN163" s="15"/>
      <c r="AO163" s="15"/>
      <c r="AP163" s="15"/>
      <c r="AQ163" s="15"/>
      <c r="AR163" s="15"/>
      <c r="AS163" s="15">
        <v>2.160561184723305</v>
      </c>
      <c r="AT163" s="15"/>
      <c r="AU163" s="15"/>
      <c r="AV163" s="15"/>
      <c r="AW163" s="15"/>
      <c r="AX163" s="15"/>
      <c r="AY163" s="15"/>
      <c r="AZ163" s="15"/>
      <c r="BA163" s="15"/>
      <c r="BB163" s="15">
        <v>3.2264380358534686</v>
      </c>
      <c r="BC163" s="15"/>
      <c r="BD163" s="15"/>
    </row>
    <row r="164" spans="1:56" ht="15.75" customHeight="1">
      <c r="A164" s="19">
        <v>1706</v>
      </c>
      <c r="B164" s="27">
        <v>62.9</v>
      </c>
      <c r="C164" s="27">
        <v>74.44</v>
      </c>
      <c r="D164" s="27"/>
      <c r="E164" s="27">
        <v>67.99</v>
      </c>
      <c r="F164" s="27">
        <v>23</v>
      </c>
      <c r="G164" s="27">
        <v>17.5</v>
      </c>
      <c r="H164" s="27"/>
      <c r="I164" s="27">
        <v>13.32</v>
      </c>
      <c r="J164" s="27"/>
      <c r="K164" s="27">
        <v>300</v>
      </c>
      <c r="L164" s="27">
        <v>102.27</v>
      </c>
      <c r="M164" s="24"/>
      <c r="N164" s="24"/>
      <c r="O164" s="24"/>
      <c r="P164" s="24"/>
      <c r="Q164" s="24"/>
      <c r="R164" s="24"/>
      <c r="S164" s="24"/>
      <c r="T164" s="24"/>
      <c r="U164" s="12">
        <v>8.3028</v>
      </c>
      <c r="V164" s="12">
        <v>9.826080000000001</v>
      </c>
      <c r="W164" s="12">
        <v>0</v>
      </c>
      <c r="X164" s="12">
        <v>8.97468</v>
      </c>
      <c r="Y164" s="12">
        <v>3.036</v>
      </c>
      <c r="Z164" s="12">
        <v>2.31</v>
      </c>
      <c r="AA164" s="12">
        <v>0</v>
      </c>
      <c r="AB164" s="12">
        <v>1.75824</v>
      </c>
      <c r="AC164" s="12">
        <v>0</v>
      </c>
      <c r="AD164" s="12">
        <v>39.6</v>
      </c>
      <c r="AE164" s="12">
        <v>13.49964</v>
      </c>
      <c r="AF164" s="12">
        <v>0</v>
      </c>
      <c r="AG164" s="12">
        <v>0</v>
      </c>
      <c r="AH164" s="12">
        <v>0</v>
      </c>
      <c r="AI164" s="12">
        <v>0</v>
      </c>
      <c r="AJ164" s="12">
        <v>0</v>
      </c>
      <c r="AK164" s="12">
        <v>0</v>
      </c>
      <c r="AL164" s="12">
        <v>0</v>
      </c>
      <c r="AN164" s="15">
        <v>0.32356975837879964</v>
      </c>
      <c r="AO164" s="15">
        <v>0.382933749025721</v>
      </c>
      <c r="AP164" s="15"/>
      <c r="AQ164" s="15">
        <v>0.6995074045206546</v>
      </c>
      <c r="AR164" s="15">
        <v>2.3663289166017147</v>
      </c>
      <c r="AS164" s="15">
        <v>1.8004676539360875</v>
      </c>
      <c r="AT164" s="15"/>
      <c r="AU164" s="15">
        <v>1.3704130943102106</v>
      </c>
      <c r="AV164" s="15"/>
      <c r="AW164" s="15">
        <v>30.8651597817615</v>
      </c>
      <c r="AX164" s="15">
        <v>1.0521932969602494</v>
      </c>
      <c r="AY164" s="15"/>
      <c r="AZ164" s="15"/>
      <c r="BA164" s="15"/>
      <c r="BB164" s="15"/>
      <c r="BC164" s="15"/>
      <c r="BD164" s="15"/>
    </row>
    <row r="165" spans="1:56" ht="15.75" customHeight="1">
      <c r="A165" s="19">
        <v>1707</v>
      </c>
      <c r="B165" s="27"/>
      <c r="C165" s="27"/>
      <c r="D165" s="27"/>
      <c r="E165" s="27"/>
      <c r="F165" s="27"/>
      <c r="G165" s="27">
        <v>20.9</v>
      </c>
      <c r="H165" s="27"/>
      <c r="I165" s="27"/>
      <c r="J165" s="27"/>
      <c r="K165" s="27"/>
      <c r="L165" s="27">
        <v>60</v>
      </c>
      <c r="M165" s="24"/>
      <c r="N165" s="24"/>
      <c r="O165" s="24"/>
      <c r="P165" s="24">
        <v>26.74</v>
      </c>
      <c r="Q165" s="24"/>
      <c r="R165" s="24"/>
      <c r="S165" s="24"/>
      <c r="T165" s="24"/>
      <c r="U165" s="12"/>
      <c r="V165" s="12">
        <v>0</v>
      </c>
      <c r="W165" s="12">
        <v>0</v>
      </c>
      <c r="X165" s="12">
        <v>0</v>
      </c>
      <c r="Y165" s="12">
        <v>0</v>
      </c>
      <c r="Z165" s="12">
        <v>2.7588</v>
      </c>
      <c r="AA165" s="12">
        <v>0</v>
      </c>
      <c r="AB165" s="12">
        <v>0</v>
      </c>
      <c r="AC165" s="12">
        <v>0</v>
      </c>
      <c r="AD165" s="12">
        <v>0</v>
      </c>
      <c r="AE165" s="12">
        <v>7.92</v>
      </c>
      <c r="AF165" s="12">
        <v>0</v>
      </c>
      <c r="AG165" s="12">
        <v>0</v>
      </c>
      <c r="AH165" s="12">
        <v>0</v>
      </c>
      <c r="AI165" s="12">
        <v>3.52968</v>
      </c>
      <c r="AJ165" s="12">
        <v>0</v>
      </c>
      <c r="AK165" s="12">
        <v>0</v>
      </c>
      <c r="AL165" s="12">
        <v>0</v>
      </c>
      <c r="AN165" s="15"/>
      <c r="AO165" s="15"/>
      <c r="AP165" s="15"/>
      <c r="AQ165" s="15"/>
      <c r="AR165" s="15"/>
      <c r="AS165" s="15">
        <v>2.1502727981293845</v>
      </c>
      <c r="AT165" s="15"/>
      <c r="AU165" s="15"/>
      <c r="AV165" s="15"/>
      <c r="AW165" s="15"/>
      <c r="AX165" s="15">
        <v>0.61730319563523</v>
      </c>
      <c r="AY165" s="15"/>
      <c r="AZ165" s="15"/>
      <c r="BA165" s="15"/>
      <c r="BB165" s="15">
        <v>2.7511145752143413</v>
      </c>
      <c r="BC165" s="15"/>
      <c r="BD165" s="15"/>
    </row>
    <row r="166" spans="1:56" ht="15.75" customHeight="1">
      <c r="A166" s="19">
        <v>1708</v>
      </c>
      <c r="B166" s="27"/>
      <c r="C166" s="27"/>
      <c r="D166" s="27"/>
      <c r="E166" s="27"/>
      <c r="F166" s="27"/>
      <c r="G166" s="27">
        <v>17</v>
      </c>
      <c r="H166" s="27"/>
      <c r="I166" s="27"/>
      <c r="J166" s="27"/>
      <c r="K166" s="27">
        <v>191.78</v>
      </c>
      <c r="L166" s="27"/>
      <c r="M166" s="24"/>
      <c r="N166" s="24"/>
      <c r="O166" s="24"/>
      <c r="P166" s="24">
        <v>26.58</v>
      </c>
      <c r="Q166" s="24"/>
      <c r="R166" s="24"/>
      <c r="S166" s="24"/>
      <c r="T166" s="24"/>
      <c r="U166" s="12"/>
      <c r="V166" s="12">
        <v>0</v>
      </c>
      <c r="W166" s="12">
        <v>0</v>
      </c>
      <c r="X166" s="12">
        <v>0</v>
      </c>
      <c r="Y166" s="12">
        <v>0</v>
      </c>
      <c r="Z166" s="12">
        <v>2.244</v>
      </c>
      <c r="AA166" s="12">
        <v>0</v>
      </c>
      <c r="AB166" s="12">
        <v>0</v>
      </c>
      <c r="AC166" s="12">
        <v>0</v>
      </c>
      <c r="AD166" s="12">
        <v>25.314960000000003</v>
      </c>
      <c r="AE166" s="12">
        <v>0</v>
      </c>
      <c r="AF166" s="12">
        <v>0</v>
      </c>
      <c r="AG166" s="12">
        <v>0</v>
      </c>
      <c r="AH166" s="12">
        <v>0</v>
      </c>
      <c r="AI166" s="12">
        <v>3.50856</v>
      </c>
      <c r="AJ166" s="12">
        <v>0</v>
      </c>
      <c r="AK166" s="12">
        <v>0</v>
      </c>
      <c r="AL166" s="12">
        <v>0</v>
      </c>
      <c r="AN166" s="15"/>
      <c r="AO166" s="15"/>
      <c r="AP166" s="15"/>
      <c r="AQ166" s="15"/>
      <c r="AR166" s="15"/>
      <c r="AS166" s="15">
        <v>1.749025720966485</v>
      </c>
      <c r="AT166" s="15"/>
      <c r="AU166" s="15"/>
      <c r="AV166" s="15"/>
      <c r="AW166" s="15">
        <v>19.731067809820736</v>
      </c>
      <c r="AX166" s="15"/>
      <c r="AY166" s="15"/>
      <c r="AZ166" s="15"/>
      <c r="BA166" s="15"/>
      <c r="BB166" s="15">
        <v>2.734653156664069</v>
      </c>
      <c r="BC166" s="15"/>
      <c r="BD166" s="15"/>
    </row>
    <row r="167" spans="1:56" ht="15.75" customHeight="1">
      <c r="A167" s="19">
        <v>1709</v>
      </c>
      <c r="B167" s="27"/>
      <c r="C167" s="27"/>
      <c r="D167" s="27"/>
      <c r="E167" s="27"/>
      <c r="F167" s="27"/>
      <c r="G167" s="27">
        <v>30</v>
      </c>
      <c r="H167" s="27"/>
      <c r="I167" s="27"/>
      <c r="J167" s="27"/>
      <c r="K167" s="27"/>
      <c r="L167" s="27"/>
      <c r="M167" s="24"/>
      <c r="N167" s="24">
        <v>35</v>
      </c>
      <c r="O167" s="24">
        <v>1.5</v>
      </c>
      <c r="P167" s="24">
        <v>30.19</v>
      </c>
      <c r="Q167" s="24"/>
      <c r="R167" s="24"/>
      <c r="S167" s="24"/>
      <c r="T167" s="24"/>
      <c r="U167" s="12"/>
      <c r="V167" s="12">
        <v>0</v>
      </c>
      <c r="W167" s="12">
        <v>0</v>
      </c>
      <c r="X167" s="12">
        <v>0</v>
      </c>
      <c r="Y167" s="12">
        <v>0</v>
      </c>
      <c r="Z167" s="12">
        <v>3.96</v>
      </c>
      <c r="AA167" s="12">
        <v>0</v>
      </c>
      <c r="AB167" s="12">
        <v>0</v>
      </c>
      <c r="AC167" s="12">
        <v>0</v>
      </c>
      <c r="AD167" s="12">
        <v>0</v>
      </c>
      <c r="AE167" s="12">
        <v>0</v>
      </c>
      <c r="AF167" s="12">
        <v>0</v>
      </c>
      <c r="AG167" s="12">
        <v>4.62</v>
      </c>
      <c r="AH167" s="12">
        <v>0.198</v>
      </c>
      <c r="AI167" s="12">
        <v>3.9850800000000004</v>
      </c>
      <c r="AJ167" s="12">
        <v>0</v>
      </c>
      <c r="AK167" s="12">
        <v>0</v>
      </c>
      <c r="AL167" s="12">
        <v>0</v>
      </c>
      <c r="AN167" s="15"/>
      <c r="AO167" s="15"/>
      <c r="AP167" s="15"/>
      <c r="AQ167" s="15"/>
      <c r="AR167" s="15"/>
      <c r="AS167" s="15">
        <v>3.0865159781761498</v>
      </c>
      <c r="AT167" s="15"/>
      <c r="AU167" s="15"/>
      <c r="AV167" s="15"/>
      <c r="AW167" s="15"/>
      <c r="AX167" s="15"/>
      <c r="AY167" s="15"/>
      <c r="AZ167" s="15">
        <v>0.019452631578947367</v>
      </c>
      <c r="BA167" s="15">
        <v>0.1543257989088075</v>
      </c>
      <c r="BB167" s="15">
        <v>3.1060639127045993</v>
      </c>
      <c r="BC167" s="15"/>
      <c r="BD167" s="15"/>
    </row>
    <row r="168" spans="1:56" ht="15.75" customHeight="1">
      <c r="A168" s="19">
        <v>1710</v>
      </c>
      <c r="B168" s="27">
        <v>61.67</v>
      </c>
      <c r="C168" s="27">
        <v>67.6</v>
      </c>
      <c r="D168" s="27"/>
      <c r="E168" s="27"/>
      <c r="F168" s="27">
        <v>38.26</v>
      </c>
      <c r="G168" s="27">
        <v>24</v>
      </c>
      <c r="H168" s="27"/>
      <c r="I168" s="27">
        <v>15</v>
      </c>
      <c r="J168" s="27"/>
      <c r="K168" s="27">
        <v>192</v>
      </c>
      <c r="L168" s="27">
        <v>85</v>
      </c>
      <c r="M168" s="24"/>
      <c r="N168" s="24">
        <v>35</v>
      </c>
      <c r="O168" s="24">
        <v>1.5</v>
      </c>
      <c r="P168" s="24">
        <v>15</v>
      </c>
      <c r="Q168" s="24"/>
      <c r="R168" s="24"/>
      <c r="S168" s="24"/>
      <c r="T168" s="24"/>
      <c r="U168" s="12">
        <v>8.14044</v>
      </c>
      <c r="V168" s="12">
        <v>8.9232</v>
      </c>
      <c r="W168" s="12">
        <v>0</v>
      </c>
      <c r="X168" s="12">
        <v>0</v>
      </c>
      <c r="Y168" s="12">
        <v>5.05032</v>
      </c>
      <c r="Z168" s="12">
        <v>3.168</v>
      </c>
      <c r="AA168" s="12">
        <v>0</v>
      </c>
      <c r="AB168" s="12">
        <v>1.98</v>
      </c>
      <c r="AC168" s="12">
        <v>0</v>
      </c>
      <c r="AD168" s="12">
        <v>25.344</v>
      </c>
      <c r="AE168" s="12">
        <v>11.22</v>
      </c>
      <c r="AF168" s="12">
        <v>0</v>
      </c>
      <c r="AG168" s="12">
        <v>4.62</v>
      </c>
      <c r="AH168" s="12">
        <v>0.198</v>
      </c>
      <c r="AI168" s="12">
        <v>1.98</v>
      </c>
      <c r="AJ168" s="12">
        <v>0</v>
      </c>
      <c r="AK168" s="12">
        <v>0</v>
      </c>
      <c r="AL168" s="12">
        <v>0</v>
      </c>
      <c r="AN168" s="15">
        <v>0.3172424006235386</v>
      </c>
      <c r="AO168" s="15">
        <v>0.34774746687451286</v>
      </c>
      <c r="AP168" s="15"/>
      <c r="AQ168" s="15"/>
      <c r="AR168" s="15">
        <v>3.936336710833983</v>
      </c>
      <c r="AS168" s="15">
        <v>2.46921278254092</v>
      </c>
      <c r="AT168" s="15"/>
      <c r="AU168" s="15">
        <v>1.5432579890880749</v>
      </c>
      <c r="AV168" s="15"/>
      <c r="AW168" s="15">
        <v>19.75370226032736</v>
      </c>
      <c r="AX168" s="15">
        <v>0.8745128604832424</v>
      </c>
      <c r="AY168" s="15"/>
      <c r="AZ168" s="15">
        <v>0.019452631578947367</v>
      </c>
      <c r="BA168" s="15">
        <v>0.1543257989088075</v>
      </c>
      <c r="BB168" s="15">
        <v>1.5432579890880749</v>
      </c>
      <c r="BC168" s="15"/>
      <c r="BD168" s="15"/>
    </row>
    <row r="169" spans="1:56" ht="15.75" customHeight="1">
      <c r="A169" s="19">
        <v>1711</v>
      </c>
      <c r="B169" s="27"/>
      <c r="C169" s="27"/>
      <c r="D169" s="27"/>
      <c r="E169" s="27"/>
      <c r="F169" s="27">
        <v>33</v>
      </c>
      <c r="G169" s="27">
        <v>24</v>
      </c>
      <c r="H169" s="27"/>
      <c r="I169" s="27">
        <v>24</v>
      </c>
      <c r="J169" s="27"/>
      <c r="K169" s="27">
        <v>176</v>
      </c>
      <c r="L169" s="27"/>
      <c r="M169" s="24"/>
      <c r="N169" s="24"/>
      <c r="O169" s="24"/>
      <c r="P169" s="24"/>
      <c r="Q169" s="24"/>
      <c r="R169" s="24"/>
      <c r="S169" s="24"/>
      <c r="T169" s="24"/>
      <c r="U169" s="12"/>
      <c r="V169" s="12">
        <v>0</v>
      </c>
      <c r="W169" s="12">
        <v>0</v>
      </c>
      <c r="X169" s="12">
        <v>0</v>
      </c>
      <c r="Y169" s="12">
        <v>4.356</v>
      </c>
      <c r="Z169" s="12">
        <v>3.168</v>
      </c>
      <c r="AA169" s="12">
        <v>0</v>
      </c>
      <c r="AB169" s="12">
        <v>3.168</v>
      </c>
      <c r="AC169" s="12">
        <v>0</v>
      </c>
      <c r="AD169" s="12">
        <v>23.232</v>
      </c>
      <c r="AE169" s="12">
        <v>0</v>
      </c>
      <c r="AF169" s="12">
        <v>0</v>
      </c>
      <c r="AG169" s="12">
        <v>0</v>
      </c>
      <c r="AH169" s="12">
        <v>0</v>
      </c>
      <c r="AI169" s="12">
        <v>0</v>
      </c>
      <c r="AJ169" s="12">
        <v>0</v>
      </c>
      <c r="AK169" s="12">
        <v>0</v>
      </c>
      <c r="AL169" s="12">
        <v>0</v>
      </c>
      <c r="AN169" s="15"/>
      <c r="AO169" s="15"/>
      <c r="AP169" s="15"/>
      <c r="AQ169" s="15"/>
      <c r="AR169" s="15">
        <v>3.395167575993765</v>
      </c>
      <c r="AS169" s="15">
        <v>2.46921278254092</v>
      </c>
      <c r="AT169" s="15"/>
      <c r="AU169" s="15">
        <v>2.46921278254092</v>
      </c>
      <c r="AV169" s="15"/>
      <c r="AW169" s="15">
        <v>18.107560405300077</v>
      </c>
      <c r="AX169" s="15"/>
      <c r="AY169" s="15"/>
      <c r="AZ169" s="15"/>
      <c r="BA169" s="15"/>
      <c r="BB169" s="15"/>
      <c r="BC169" s="15"/>
      <c r="BD169" s="15"/>
    </row>
    <row r="170" spans="1:56" ht="15.75" customHeight="1">
      <c r="A170" s="19">
        <v>1712</v>
      </c>
      <c r="B170" s="27">
        <v>84.9</v>
      </c>
      <c r="C170" s="27">
        <v>84.4</v>
      </c>
      <c r="D170" s="27"/>
      <c r="E170" s="27"/>
      <c r="F170" s="27">
        <v>26</v>
      </c>
      <c r="G170" s="27">
        <v>26</v>
      </c>
      <c r="H170" s="27"/>
      <c r="I170" s="27">
        <v>12</v>
      </c>
      <c r="J170" s="27"/>
      <c r="K170" s="27">
        <v>161.97</v>
      </c>
      <c r="L170" s="27">
        <v>75</v>
      </c>
      <c r="M170" s="24">
        <v>29.95</v>
      </c>
      <c r="N170" s="24"/>
      <c r="O170" s="24">
        <v>1.99</v>
      </c>
      <c r="P170" s="24">
        <v>25.25</v>
      </c>
      <c r="Q170" s="24"/>
      <c r="R170" s="24"/>
      <c r="S170" s="24"/>
      <c r="T170" s="24"/>
      <c r="U170" s="12">
        <v>11.206800000000001</v>
      </c>
      <c r="V170" s="12">
        <v>11.1408</v>
      </c>
      <c r="W170" s="12">
        <v>0</v>
      </c>
      <c r="X170" s="12">
        <v>0</v>
      </c>
      <c r="Y170" s="12">
        <v>3.4320000000000004</v>
      </c>
      <c r="Z170" s="12">
        <v>3.4320000000000004</v>
      </c>
      <c r="AA170" s="12">
        <v>0</v>
      </c>
      <c r="AB170" s="12">
        <v>1.584</v>
      </c>
      <c r="AC170" s="12">
        <v>0</v>
      </c>
      <c r="AD170" s="12">
        <v>21.38004</v>
      </c>
      <c r="AE170" s="12">
        <v>9.9</v>
      </c>
      <c r="AF170" s="12">
        <v>3.9534000000000002</v>
      </c>
      <c r="AG170" s="12">
        <v>0</v>
      </c>
      <c r="AH170" s="12">
        <v>0.26268</v>
      </c>
      <c r="AI170" s="12">
        <v>3.333</v>
      </c>
      <c r="AJ170" s="12">
        <v>0</v>
      </c>
      <c r="AK170" s="12">
        <v>0</v>
      </c>
      <c r="AL170" s="12">
        <v>0</v>
      </c>
      <c r="AN170" s="15">
        <v>0.4367420109119252</v>
      </c>
      <c r="AO170" s="15">
        <v>0.4341699142634451</v>
      </c>
      <c r="AP170" s="15"/>
      <c r="AQ170" s="15"/>
      <c r="AR170" s="15">
        <v>2.6749805144193304</v>
      </c>
      <c r="AS170" s="15">
        <v>2.6749805144193304</v>
      </c>
      <c r="AT170" s="15"/>
      <c r="AU170" s="15">
        <v>1.23460639127046</v>
      </c>
      <c r="AV170" s="15"/>
      <c r="AW170" s="15">
        <v>16.664099766173035</v>
      </c>
      <c r="AX170" s="15">
        <v>0.7716289945440374</v>
      </c>
      <c r="AY170" s="15">
        <v>3.08137178487919</v>
      </c>
      <c r="AZ170" s="15"/>
      <c r="BA170" s="15">
        <v>0.20473889321901795</v>
      </c>
      <c r="BB170" s="15">
        <v>2.597817614964926</v>
      </c>
      <c r="BC170" s="15"/>
      <c r="BD170" s="15"/>
    </row>
    <row r="171" spans="1:56" ht="15.75" customHeight="1">
      <c r="A171" s="19">
        <v>1713</v>
      </c>
      <c r="B171" s="27"/>
      <c r="C171" s="27"/>
      <c r="D171" s="27"/>
      <c r="E171" s="27"/>
      <c r="F171" s="27">
        <v>32.6</v>
      </c>
      <c r="G171" s="27">
        <v>24.5</v>
      </c>
      <c r="H171" s="27"/>
      <c r="I171" s="27">
        <v>12</v>
      </c>
      <c r="J171" s="27"/>
      <c r="K171" s="27">
        <v>192.74</v>
      </c>
      <c r="L171" s="27">
        <v>137.1</v>
      </c>
      <c r="M171" s="24"/>
      <c r="N171" s="24"/>
      <c r="O171" s="24">
        <v>1.99</v>
      </c>
      <c r="P171" s="24">
        <v>23.95</v>
      </c>
      <c r="Q171" s="24"/>
      <c r="R171" s="24"/>
      <c r="S171" s="24"/>
      <c r="T171" s="24"/>
      <c r="U171" s="12"/>
      <c r="V171" s="12">
        <v>0</v>
      </c>
      <c r="W171" s="12">
        <v>0</v>
      </c>
      <c r="X171" s="12">
        <v>0</v>
      </c>
      <c r="Y171" s="12">
        <v>4.3032</v>
      </c>
      <c r="Z171" s="12">
        <v>3.234</v>
      </c>
      <c r="AA171" s="12">
        <v>0</v>
      </c>
      <c r="AB171" s="12">
        <v>1.584</v>
      </c>
      <c r="AC171" s="12">
        <v>0</v>
      </c>
      <c r="AD171" s="12">
        <v>25.44168</v>
      </c>
      <c r="AE171" s="12">
        <v>18.0972</v>
      </c>
      <c r="AF171" s="12">
        <v>0</v>
      </c>
      <c r="AG171" s="12">
        <v>0</v>
      </c>
      <c r="AH171" s="12">
        <v>0.26268</v>
      </c>
      <c r="AI171" s="12">
        <v>3.1614</v>
      </c>
      <c r="AJ171" s="12">
        <v>0</v>
      </c>
      <c r="AK171" s="12">
        <v>0</v>
      </c>
      <c r="AL171" s="12">
        <v>0</v>
      </c>
      <c r="AN171" s="15"/>
      <c r="AO171" s="15"/>
      <c r="AP171" s="15"/>
      <c r="AQ171" s="15"/>
      <c r="AR171" s="15">
        <v>3.354014029618083</v>
      </c>
      <c r="AS171" s="15">
        <v>2.5206547155105223</v>
      </c>
      <c r="AT171" s="15"/>
      <c r="AU171" s="15">
        <v>1.23460639127046</v>
      </c>
      <c r="AV171" s="15"/>
      <c r="AW171" s="15">
        <v>19.82983632112237</v>
      </c>
      <c r="AX171" s="15">
        <v>1.4105378020265005</v>
      </c>
      <c r="AY171" s="15"/>
      <c r="AZ171" s="15"/>
      <c r="BA171" s="15">
        <v>0.20473889321901795</v>
      </c>
      <c r="BB171" s="15">
        <v>2.4640685892439596</v>
      </c>
      <c r="BC171" s="15"/>
      <c r="BD171" s="15"/>
    </row>
    <row r="172" spans="1:56" ht="15.75" customHeight="1">
      <c r="A172" s="19">
        <v>1714</v>
      </c>
      <c r="B172" s="27">
        <v>90.2</v>
      </c>
      <c r="C172" s="27">
        <v>113</v>
      </c>
      <c r="D172" s="27"/>
      <c r="E172" s="27"/>
      <c r="F172" s="27">
        <v>35.1</v>
      </c>
      <c r="G172" s="27">
        <v>25</v>
      </c>
      <c r="H172" s="27"/>
      <c r="I172" s="27"/>
      <c r="J172" s="27"/>
      <c r="K172" s="27">
        <v>161.97</v>
      </c>
      <c r="L172" s="27"/>
      <c r="M172" s="24"/>
      <c r="N172" s="24"/>
      <c r="O172" s="24"/>
      <c r="P172" s="24">
        <v>15.64</v>
      </c>
      <c r="Q172" s="24"/>
      <c r="R172" s="24"/>
      <c r="S172" s="24"/>
      <c r="T172" s="24"/>
      <c r="U172" s="12">
        <v>11.906400000000001</v>
      </c>
      <c r="V172" s="12">
        <v>14.916</v>
      </c>
      <c r="W172" s="12">
        <v>0</v>
      </c>
      <c r="X172" s="12">
        <v>0</v>
      </c>
      <c r="Y172" s="12">
        <v>4.6332</v>
      </c>
      <c r="Z172" s="12">
        <v>3.3</v>
      </c>
      <c r="AA172" s="12">
        <v>0</v>
      </c>
      <c r="AB172" s="12">
        <v>0</v>
      </c>
      <c r="AC172" s="12">
        <v>0</v>
      </c>
      <c r="AD172" s="12">
        <v>21.38004</v>
      </c>
      <c r="AE172" s="12">
        <v>0</v>
      </c>
      <c r="AF172" s="12">
        <v>0</v>
      </c>
      <c r="AG172" s="12">
        <v>0</v>
      </c>
      <c r="AH172" s="12">
        <v>0</v>
      </c>
      <c r="AI172" s="12">
        <v>2.06448</v>
      </c>
      <c r="AJ172" s="12">
        <v>0</v>
      </c>
      <c r="AK172" s="12">
        <v>0</v>
      </c>
      <c r="AL172" s="12">
        <v>0</v>
      </c>
      <c r="AN172" s="15">
        <v>0.46400623538581454</v>
      </c>
      <c r="AO172" s="15">
        <v>0.5812938425565082</v>
      </c>
      <c r="AP172" s="15"/>
      <c r="AQ172" s="15"/>
      <c r="AR172" s="15">
        <v>3.6112236944660956</v>
      </c>
      <c r="AS172" s="15">
        <v>2.572096648480125</v>
      </c>
      <c r="AT172" s="15"/>
      <c r="AU172" s="15"/>
      <c r="AV172" s="15"/>
      <c r="AW172" s="15">
        <v>16.664099766173035</v>
      </c>
      <c r="AX172" s="15"/>
      <c r="AY172" s="15"/>
      <c r="AZ172" s="15"/>
      <c r="BA172" s="15"/>
      <c r="BB172" s="15">
        <v>1.6091036632891662</v>
      </c>
      <c r="BC172" s="15"/>
      <c r="BD172" s="15"/>
    </row>
    <row r="173" spans="1:56" ht="15.75" customHeight="1">
      <c r="A173" s="19">
        <v>1715</v>
      </c>
      <c r="B173" s="27">
        <v>90.2</v>
      </c>
      <c r="C173" s="27">
        <v>113</v>
      </c>
      <c r="D173" s="27"/>
      <c r="E173" s="27"/>
      <c r="F173" s="27">
        <v>35.1</v>
      </c>
      <c r="G173" s="27">
        <v>25.3</v>
      </c>
      <c r="H173" s="27"/>
      <c r="I173" s="27">
        <v>16.8</v>
      </c>
      <c r="J173" s="27"/>
      <c r="K173" s="27">
        <v>200</v>
      </c>
      <c r="L173" s="27"/>
      <c r="M173" s="24"/>
      <c r="N173" s="24">
        <v>43.44</v>
      </c>
      <c r="O173" s="24">
        <v>2</v>
      </c>
      <c r="P173" s="24">
        <v>24.09</v>
      </c>
      <c r="Q173" s="24">
        <v>420</v>
      </c>
      <c r="R173" s="24"/>
      <c r="S173" s="24"/>
      <c r="T173" s="24"/>
      <c r="U173" s="12">
        <v>11.906400000000001</v>
      </c>
      <c r="V173" s="12">
        <v>14.916</v>
      </c>
      <c r="W173" s="12">
        <v>0</v>
      </c>
      <c r="X173" s="12">
        <v>0</v>
      </c>
      <c r="Y173" s="12">
        <v>4.6332</v>
      </c>
      <c r="Z173" s="12">
        <v>3.3396000000000003</v>
      </c>
      <c r="AA173" s="12">
        <v>0</v>
      </c>
      <c r="AB173" s="12">
        <v>2.2176</v>
      </c>
      <c r="AC173" s="12">
        <v>0</v>
      </c>
      <c r="AD173" s="12">
        <v>26.4</v>
      </c>
      <c r="AE173" s="12">
        <v>0</v>
      </c>
      <c r="AF173" s="12">
        <v>0</v>
      </c>
      <c r="AG173" s="12">
        <v>5.73408</v>
      </c>
      <c r="AH173" s="12">
        <v>0.264</v>
      </c>
      <c r="AI173" s="12">
        <v>3.1798800000000003</v>
      </c>
      <c r="AJ173" s="12">
        <v>55.44</v>
      </c>
      <c r="AK173" s="12">
        <v>0</v>
      </c>
      <c r="AL173" s="12">
        <v>0</v>
      </c>
      <c r="AN173" s="15">
        <v>0.46400623538581454</v>
      </c>
      <c r="AO173" s="15">
        <v>0.5812938425565082</v>
      </c>
      <c r="AP173" s="15"/>
      <c r="AQ173" s="15"/>
      <c r="AR173" s="15">
        <v>3.6112236944660956</v>
      </c>
      <c r="AS173" s="15">
        <v>2.602961808261887</v>
      </c>
      <c r="AT173" s="15"/>
      <c r="AU173" s="15">
        <v>1.728448947778644</v>
      </c>
      <c r="AV173" s="15"/>
      <c r="AW173" s="15">
        <v>20.576773187841</v>
      </c>
      <c r="AX173" s="15"/>
      <c r="AY173" s="15"/>
      <c r="AZ173" s="15">
        <v>0.024143494736842103</v>
      </c>
      <c r="BA173" s="15">
        <v>0.20576773187841</v>
      </c>
      <c r="BB173" s="15">
        <v>2.4784723304754483</v>
      </c>
      <c r="BC173" s="15">
        <v>90.14634146341464</v>
      </c>
      <c r="BD173" s="15"/>
    </row>
    <row r="174" spans="1:56" ht="15.75" customHeight="1">
      <c r="A174" s="19">
        <v>1716</v>
      </c>
      <c r="B174" s="27"/>
      <c r="C174" s="27"/>
      <c r="D174" s="27"/>
      <c r="E174" s="27"/>
      <c r="F174" s="27"/>
      <c r="G174" s="27">
        <v>30.5</v>
      </c>
      <c r="H174" s="27"/>
      <c r="I174" s="27">
        <v>16.8</v>
      </c>
      <c r="J174" s="27"/>
      <c r="K174" s="27"/>
      <c r="L174" s="27"/>
      <c r="M174" s="24"/>
      <c r="N174" s="24">
        <v>43.44</v>
      </c>
      <c r="O174" s="24"/>
      <c r="P174" s="24">
        <v>33</v>
      </c>
      <c r="Q174" s="24"/>
      <c r="R174" s="24"/>
      <c r="S174" s="24"/>
      <c r="T174" s="24"/>
      <c r="U174" s="12"/>
      <c r="V174" s="12">
        <v>0</v>
      </c>
      <c r="W174" s="12">
        <v>0</v>
      </c>
      <c r="X174" s="12">
        <v>0</v>
      </c>
      <c r="Y174" s="12">
        <v>0</v>
      </c>
      <c r="Z174" s="12">
        <v>4.026</v>
      </c>
      <c r="AA174" s="12">
        <v>0</v>
      </c>
      <c r="AB174" s="12">
        <v>2.2176</v>
      </c>
      <c r="AC174" s="12">
        <v>0</v>
      </c>
      <c r="AD174" s="12">
        <v>0</v>
      </c>
      <c r="AE174" s="12">
        <v>0</v>
      </c>
      <c r="AF174" s="12">
        <v>0</v>
      </c>
      <c r="AG174" s="12">
        <v>5.73408</v>
      </c>
      <c r="AH174" s="12">
        <v>0</v>
      </c>
      <c r="AI174" s="12">
        <v>4.356</v>
      </c>
      <c r="AJ174" s="12">
        <v>0</v>
      </c>
      <c r="AK174" s="12">
        <v>0</v>
      </c>
      <c r="AL174" s="12">
        <v>0</v>
      </c>
      <c r="AN174" s="15"/>
      <c r="AO174" s="15"/>
      <c r="AP174" s="15"/>
      <c r="AQ174" s="15"/>
      <c r="AR174" s="15"/>
      <c r="AS174" s="15">
        <v>3.1379579111457523</v>
      </c>
      <c r="AT174" s="15"/>
      <c r="AU174" s="15">
        <v>1.728448947778644</v>
      </c>
      <c r="AV174" s="15"/>
      <c r="AW174" s="15"/>
      <c r="AX174" s="15"/>
      <c r="AY174" s="15"/>
      <c r="AZ174" s="15">
        <v>0.024143494736842103</v>
      </c>
      <c r="BA174" s="15">
        <v>0</v>
      </c>
      <c r="BB174" s="15">
        <v>3.395167575993765</v>
      </c>
      <c r="BC174" s="15"/>
      <c r="BD174" s="15"/>
    </row>
    <row r="175" spans="1:56" ht="15.75" customHeight="1">
      <c r="A175" s="19">
        <v>1717</v>
      </c>
      <c r="B175" s="27"/>
      <c r="C175" s="27"/>
      <c r="D175" s="27"/>
      <c r="E175" s="27"/>
      <c r="F175" s="27"/>
      <c r="G175" s="27" t="s">
        <v>1</v>
      </c>
      <c r="H175" s="27"/>
      <c r="I175" s="27"/>
      <c r="J175" s="27"/>
      <c r="K175" s="27"/>
      <c r="L175" s="27"/>
      <c r="M175" s="24"/>
      <c r="N175" s="24">
        <v>43.44</v>
      </c>
      <c r="O175" s="24">
        <v>1.5</v>
      </c>
      <c r="P175" s="24">
        <v>30</v>
      </c>
      <c r="Q175" s="24"/>
      <c r="R175" s="24"/>
      <c r="S175" s="24"/>
      <c r="T175" s="24"/>
      <c r="U175" s="12"/>
      <c r="V175" s="12">
        <v>0</v>
      </c>
      <c r="W175" s="12">
        <v>0</v>
      </c>
      <c r="X175" s="12">
        <v>0</v>
      </c>
      <c r="Y175" s="12">
        <v>0</v>
      </c>
      <c r="Z175" s="12" t="e">
        <v>#VALUE!</v>
      </c>
      <c r="AA175" s="12">
        <v>0</v>
      </c>
      <c r="AB175" s="12">
        <v>0</v>
      </c>
      <c r="AC175" s="12">
        <v>0</v>
      </c>
      <c r="AD175" s="12">
        <v>0</v>
      </c>
      <c r="AE175" s="12">
        <v>0</v>
      </c>
      <c r="AF175" s="12">
        <v>0</v>
      </c>
      <c r="AG175" s="12">
        <v>5.73408</v>
      </c>
      <c r="AH175" s="12">
        <v>0.198</v>
      </c>
      <c r="AI175" s="12">
        <v>3.96</v>
      </c>
      <c r="AJ175" s="12">
        <v>0</v>
      </c>
      <c r="AK175" s="12">
        <v>0</v>
      </c>
      <c r="AL175" s="12">
        <v>0</v>
      </c>
      <c r="AN175" s="15"/>
      <c r="AO175" s="15"/>
      <c r="AP175" s="15"/>
      <c r="AQ175" s="15"/>
      <c r="AR175" s="15"/>
      <c r="AS175" s="15"/>
      <c r="AT175" s="15"/>
      <c r="AU175" s="15"/>
      <c r="AV175" s="15"/>
      <c r="AW175" s="15"/>
      <c r="AX175" s="15"/>
      <c r="AY175" s="15"/>
      <c r="AZ175" s="15">
        <v>0.024143494736842103</v>
      </c>
      <c r="BA175" s="15">
        <v>0.1543257989088075</v>
      </c>
      <c r="BB175" s="15">
        <v>3.0865159781761498</v>
      </c>
      <c r="BC175" s="15"/>
      <c r="BD175" s="15"/>
    </row>
    <row r="176" spans="1:56" ht="15.75" customHeight="1">
      <c r="A176" s="19">
        <v>1718</v>
      </c>
      <c r="B176" s="27">
        <v>78.06</v>
      </c>
      <c r="C176" s="27">
        <v>87</v>
      </c>
      <c r="D176" s="27"/>
      <c r="E176" s="27"/>
      <c r="F176" s="27">
        <v>38.28</v>
      </c>
      <c r="G176" s="27">
        <v>24</v>
      </c>
      <c r="H176" s="27"/>
      <c r="I176" s="27">
        <v>12.29</v>
      </c>
      <c r="J176" s="27"/>
      <c r="K176" s="27">
        <v>230.68</v>
      </c>
      <c r="L176" s="27"/>
      <c r="M176" s="24"/>
      <c r="N176" s="24"/>
      <c r="O176" s="24">
        <v>2</v>
      </c>
      <c r="P176" s="24">
        <v>32.34</v>
      </c>
      <c r="Q176" s="24"/>
      <c r="R176" s="24"/>
      <c r="S176" s="24"/>
      <c r="T176" s="24"/>
      <c r="U176" s="12">
        <v>10.303920000000002</v>
      </c>
      <c r="V176" s="12">
        <v>11.484</v>
      </c>
      <c r="W176" s="12">
        <v>0</v>
      </c>
      <c r="X176" s="12">
        <v>0</v>
      </c>
      <c r="Y176" s="12">
        <v>5.052960000000001</v>
      </c>
      <c r="Z176" s="12">
        <v>3.168</v>
      </c>
      <c r="AA176" s="12">
        <v>0</v>
      </c>
      <c r="AB176" s="12">
        <v>1.62228</v>
      </c>
      <c r="AC176" s="12">
        <v>0</v>
      </c>
      <c r="AD176" s="12">
        <v>30.44976</v>
      </c>
      <c r="AE176" s="12">
        <v>0</v>
      </c>
      <c r="AF176" s="12">
        <v>0</v>
      </c>
      <c r="AG176" s="12">
        <v>0</v>
      </c>
      <c r="AH176" s="12">
        <v>0.264</v>
      </c>
      <c r="AI176" s="12">
        <v>4.26888</v>
      </c>
      <c r="AJ176" s="12">
        <v>0</v>
      </c>
      <c r="AK176" s="12">
        <v>0</v>
      </c>
      <c r="AL176" s="12">
        <v>0</v>
      </c>
      <c r="AN176" s="15">
        <v>0.4015557287607171</v>
      </c>
      <c r="AO176" s="15">
        <v>0.4475448168355417</v>
      </c>
      <c r="AP176" s="15"/>
      <c r="AQ176" s="15"/>
      <c r="AR176" s="15">
        <v>3.9383943881527674</v>
      </c>
      <c r="AS176" s="15">
        <v>2.46921278254092</v>
      </c>
      <c r="AT176" s="15"/>
      <c r="AU176" s="15">
        <v>1.2644427123928292</v>
      </c>
      <c r="AV176" s="15"/>
      <c r="AW176" s="15">
        <v>23.73325019485581</v>
      </c>
      <c r="AX176" s="15"/>
      <c r="AY176" s="15"/>
      <c r="AZ176" s="15"/>
      <c r="BA176" s="15">
        <v>0.20576773187841</v>
      </c>
      <c r="BB176" s="15">
        <v>3.3272642244738897</v>
      </c>
      <c r="BC176" s="15"/>
      <c r="BD176" s="15"/>
    </row>
    <row r="177" spans="1:56" ht="15.75" customHeight="1">
      <c r="A177" s="19">
        <v>1719</v>
      </c>
      <c r="B177" s="27">
        <v>74</v>
      </c>
      <c r="C177" s="27">
        <v>82</v>
      </c>
      <c r="D177" s="27"/>
      <c r="E177" s="27"/>
      <c r="F177" s="27">
        <v>36.61</v>
      </c>
      <c r="G177" s="27">
        <v>23.74</v>
      </c>
      <c r="H177" s="27"/>
      <c r="I177" s="27"/>
      <c r="J177" s="27"/>
      <c r="K177" s="27"/>
      <c r="L177" s="27">
        <v>100</v>
      </c>
      <c r="M177" s="24"/>
      <c r="N177" s="24"/>
      <c r="O177" s="24">
        <v>2</v>
      </c>
      <c r="P177" s="24"/>
      <c r="Q177" s="24"/>
      <c r="R177" s="24"/>
      <c r="S177" s="24"/>
      <c r="T177" s="24"/>
      <c r="U177" s="12">
        <v>9.768</v>
      </c>
      <c r="V177" s="12">
        <v>10.824</v>
      </c>
      <c r="W177" s="12">
        <v>0</v>
      </c>
      <c r="X177" s="12">
        <v>0</v>
      </c>
      <c r="Y177" s="12">
        <v>4.832520000000001</v>
      </c>
      <c r="Z177" s="12">
        <v>3.13368</v>
      </c>
      <c r="AA177" s="12">
        <v>0</v>
      </c>
      <c r="AB177" s="12">
        <v>0</v>
      </c>
      <c r="AC177" s="12">
        <v>0</v>
      </c>
      <c r="AD177" s="12">
        <v>0</v>
      </c>
      <c r="AE177" s="12">
        <v>13.2</v>
      </c>
      <c r="AF177" s="12">
        <v>0</v>
      </c>
      <c r="AG177" s="12">
        <v>0</v>
      </c>
      <c r="AH177" s="12">
        <v>0.264</v>
      </c>
      <c r="AI177" s="12">
        <v>0</v>
      </c>
      <c r="AJ177" s="12">
        <v>0</v>
      </c>
      <c r="AK177" s="12">
        <v>0</v>
      </c>
      <c r="AL177" s="12">
        <v>0</v>
      </c>
      <c r="AN177" s="15">
        <v>0.38067030397505847</v>
      </c>
      <c r="AO177" s="15">
        <v>0.42182385035074044</v>
      </c>
      <c r="AP177" s="15"/>
      <c r="AQ177" s="15"/>
      <c r="AR177" s="15">
        <v>3.766578332034295</v>
      </c>
      <c r="AS177" s="15">
        <v>2.4424629773967266</v>
      </c>
      <c r="AT177" s="15"/>
      <c r="AU177" s="15"/>
      <c r="AV177" s="15"/>
      <c r="AW177" s="15"/>
      <c r="AX177" s="15">
        <v>1.02883865939205</v>
      </c>
      <c r="AY177" s="15"/>
      <c r="AZ177" s="15"/>
      <c r="BA177" s="15">
        <v>0.20576773187841</v>
      </c>
      <c r="BB177" s="15"/>
      <c r="BC177" s="15"/>
      <c r="BD177" s="15"/>
    </row>
    <row r="178" spans="1:56" ht="15.75" customHeight="1">
      <c r="A178" s="19">
        <v>1720</v>
      </c>
      <c r="B178" s="27"/>
      <c r="C178" s="27"/>
      <c r="D178" s="27"/>
      <c r="E178" s="27"/>
      <c r="F178" s="27"/>
      <c r="G178" s="27">
        <v>24</v>
      </c>
      <c r="H178" s="27"/>
      <c r="I178" s="27"/>
      <c r="J178" s="27"/>
      <c r="K178" s="27">
        <v>288.76</v>
      </c>
      <c r="L178" s="27"/>
      <c r="M178" s="24"/>
      <c r="N178" s="24"/>
      <c r="O178" s="24"/>
      <c r="P178" s="24"/>
      <c r="Q178" s="24"/>
      <c r="R178" s="24"/>
      <c r="S178" s="24"/>
      <c r="T178" s="24"/>
      <c r="U178" s="12"/>
      <c r="V178" s="12">
        <v>0</v>
      </c>
      <c r="W178" s="12">
        <v>0</v>
      </c>
      <c r="X178" s="12">
        <v>0</v>
      </c>
      <c r="Y178" s="12">
        <v>0</v>
      </c>
      <c r="Z178" s="12">
        <v>3.168</v>
      </c>
      <c r="AA178" s="12">
        <v>0</v>
      </c>
      <c r="AB178" s="12">
        <v>0</v>
      </c>
      <c r="AC178" s="12">
        <v>0</v>
      </c>
      <c r="AD178" s="12">
        <v>38.11632</v>
      </c>
      <c r="AE178" s="12">
        <v>0</v>
      </c>
      <c r="AF178" s="12">
        <v>0</v>
      </c>
      <c r="AG178" s="12">
        <v>0</v>
      </c>
      <c r="AH178" s="12">
        <v>0</v>
      </c>
      <c r="AI178" s="12">
        <v>0</v>
      </c>
      <c r="AJ178" s="12">
        <v>0</v>
      </c>
      <c r="AK178" s="12">
        <v>0</v>
      </c>
      <c r="AL178" s="12">
        <v>0</v>
      </c>
      <c r="AN178" s="15"/>
      <c r="AO178" s="15"/>
      <c r="AP178" s="15"/>
      <c r="AQ178" s="15"/>
      <c r="AR178" s="15"/>
      <c r="AS178" s="15">
        <v>2.46921278254092</v>
      </c>
      <c r="AT178" s="15"/>
      <c r="AU178" s="15"/>
      <c r="AV178" s="15"/>
      <c r="AW178" s="15">
        <v>29.708745128604836</v>
      </c>
      <c r="AX178" s="15"/>
      <c r="AY178" s="15"/>
      <c r="AZ178" s="15"/>
      <c r="BA178" s="15"/>
      <c r="BB178" s="15"/>
      <c r="BC178" s="15"/>
      <c r="BD178" s="15"/>
    </row>
    <row r="179" spans="1:56" ht="15.75" customHeight="1">
      <c r="A179" s="19">
        <v>1721</v>
      </c>
      <c r="B179" s="27"/>
      <c r="C179" s="27"/>
      <c r="D179" s="27"/>
      <c r="E179" s="27"/>
      <c r="F179" s="27"/>
      <c r="G179" s="27">
        <v>24</v>
      </c>
      <c r="H179" s="27"/>
      <c r="I179" s="27"/>
      <c r="J179" s="27"/>
      <c r="K179" s="27">
        <v>270</v>
      </c>
      <c r="L179" s="27"/>
      <c r="M179" s="24"/>
      <c r="N179" s="24"/>
      <c r="O179" s="24"/>
      <c r="P179" s="24"/>
      <c r="Q179" s="24"/>
      <c r="R179" s="24"/>
      <c r="S179" s="24"/>
      <c r="T179" s="24"/>
      <c r="U179" s="12"/>
      <c r="V179" s="12">
        <v>0</v>
      </c>
      <c r="W179" s="12">
        <v>0</v>
      </c>
      <c r="X179" s="12">
        <v>0</v>
      </c>
      <c r="Y179" s="12">
        <v>0</v>
      </c>
      <c r="Z179" s="12">
        <v>3.168</v>
      </c>
      <c r="AA179" s="12">
        <v>0</v>
      </c>
      <c r="AB179" s="12">
        <v>0</v>
      </c>
      <c r="AC179" s="12">
        <v>0</v>
      </c>
      <c r="AD179" s="12">
        <v>35.64</v>
      </c>
      <c r="AE179" s="12">
        <v>0</v>
      </c>
      <c r="AF179" s="12">
        <v>0</v>
      </c>
      <c r="AG179" s="12">
        <v>0</v>
      </c>
      <c r="AH179" s="12">
        <v>0</v>
      </c>
      <c r="AI179" s="12">
        <v>0</v>
      </c>
      <c r="AJ179" s="12">
        <v>0</v>
      </c>
      <c r="AK179" s="12">
        <v>0</v>
      </c>
      <c r="AL179" s="12">
        <v>0</v>
      </c>
      <c r="AN179" s="15"/>
      <c r="AO179" s="15"/>
      <c r="AP179" s="15"/>
      <c r="AQ179" s="15"/>
      <c r="AR179" s="15"/>
      <c r="AS179" s="15">
        <v>2.46921278254092</v>
      </c>
      <c r="AT179" s="15"/>
      <c r="AU179" s="15"/>
      <c r="AV179" s="15"/>
      <c r="AW179" s="15">
        <v>27.77864380358535</v>
      </c>
      <c r="AX179" s="15"/>
      <c r="AY179" s="15"/>
      <c r="AZ179" s="15"/>
      <c r="BA179" s="15"/>
      <c r="BB179" s="15"/>
      <c r="BC179" s="15"/>
      <c r="BD179" s="15"/>
    </row>
    <row r="180" spans="1:56" ht="15.75" customHeight="1">
      <c r="A180" s="19">
        <v>1722</v>
      </c>
      <c r="B180" s="27">
        <v>69.8</v>
      </c>
      <c r="C180" s="27">
        <v>81.5</v>
      </c>
      <c r="D180" s="27"/>
      <c r="E180" s="27"/>
      <c r="F180" s="27">
        <v>31.7</v>
      </c>
      <c r="G180" s="27">
        <v>23.7</v>
      </c>
      <c r="H180" s="27"/>
      <c r="I180" s="27">
        <v>14</v>
      </c>
      <c r="J180" s="27"/>
      <c r="K180" s="27">
        <v>270</v>
      </c>
      <c r="L180" s="27">
        <v>108.9</v>
      </c>
      <c r="M180" s="24"/>
      <c r="N180" s="24">
        <v>45</v>
      </c>
      <c r="O180" s="24"/>
      <c r="P180" s="24">
        <v>22.49</v>
      </c>
      <c r="Q180" s="24"/>
      <c r="R180" s="24"/>
      <c r="S180" s="24"/>
      <c r="T180" s="24"/>
      <c r="U180" s="12">
        <v>9.2136</v>
      </c>
      <c r="V180" s="12">
        <v>10.758000000000001</v>
      </c>
      <c r="W180" s="12">
        <v>0</v>
      </c>
      <c r="X180" s="12">
        <v>0</v>
      </c>
      <c r="Y180" s="12">
        <v>4.1844</v>
      </c>
      <c r="Z180" s="12">
        <v>3.1284</v>
      </c>
      <c r="AA180" s="12">
        <v>0</v>
      </c>
      <c r="AB180" s="12">
        <v>1.848</v>
      </c>
      <c r="AC180" s="12">
        <v>0</v>
      </c>
      <c r="AD180" s="12">
        <v>35.64</v>
      </c>
      <c r="AE180" s="12">
        <v>14.374800000000002</v>
      </c>
      <c r="AF180" s="12">
        <v>0</v>
      </c>
      <c r="AG180" s="12">
        <v>5.94</v>
      </c>
      <c r="AH180" s="12">
        <v>0</v>
      </c>
      <c r="AI180" s="12">
        <v>2.96868</v>
      </c>
      <c r="AJ180" s="12">
        <v>0</v>
      </c>
      <c r="AK180" s="12">
        <v>0</v>
      </c>
      <c r="AL180" s="12">
        <v>0</v>
      </c>
      <c r="AN180" s="15">
        <v>0.3590646921278254</v>
      </c>
      <c r="AO180" s="15">
        <v>0.41925175370226037</v>
      </c>
      <c r="AP180" s="15"/>
      <c r="AQ180" s="15"/>
      <c r="AR180" s="15">
        <v>3.2614185502727984</v>
      </c>
      <c r="AS180" s="15">
        <v>2.4383476227591583</v>
      </c>
      <c r="AT180" s="15"/>
      <c r="AU180" s="15">
        <v>1.44037412314887</v>
      </c>
      <c r="AV180" s="15"/>
      <c r="AW180" s="15">
        <v>27.77864380358535</v>
      </c>
      <c r="AX180" s="15">
        <v>1.1204053000779426</v>
      </c>
      <c r="AY180" s="15"/>
      <c r="AZ180" s="15">
        <v>0.025010526315789476</v>
      </c>
      <c r="BA180" s="15"/>
      <c r="BB180" s="15">
        <v>2.3138581449727202</v>
      </c>
      <c r="BC180" s="15"/>
      <c r="BD180" s="15"/>
    </row>
    <row r="181" spans="1:56" ht="15.75" customHeight="1">
      <c r="A181" s="19">
        <v>1723</v>
      </c>
      <c r="B181" s="27">
        <v>69.8</v>
      </c>
      <c r="C181" s="27">
        <v>81.5</v>
      </c>
      <c r="D181" s="27"/>
      <c r="E181" s="27"/>
      <c r="F181" s="27">
        <v>31.7</v>
      </c>
      <c r="G181" s="27">
        <v>22.2</v>
      </c>
      <c r="H181" s="27"/>
      <c r="I181" s="27">
        <v>14</v>
      </c>
      <c r="J181" s="27"/>
      <c r="K181" s="27"/>
      <c r="L181" s="27">
        <v>108.9</v>
      </c>
      <c r="M181" s="24"/>
      <c r="N181" s="24">
        <v>45</v>
      </c>
      <c r="O181" s="24">
        <v>2</v>
      </c>
      <c r="P181" s="24">
        <v>30.34</v>
      </c>
      <c r="Q181" s="24"/>
      <c r="R181" s="24"/>
      <c r="S181" s="24"/>
      <c r="T181" s="24"/>
      <c r="U181" s="12">
        <v>9.2136</v>
      </c>
      <c r="V181" s="12">
        <v>10.758000000000001</v>
      </c>
      <c r="W181" s="12">
        <v>0</v>
      </c>
      <c r="X181" s="12">
        <v>0</v>
      </c>
      <c r="Y181" s="12">
        <v>4.1844</v>
      </c>
      <c r="Z181" s="12">
        <v>2.9304</v>
      </c>
      <c r="AA181" s="12">
        <v>0</v>
      </c>
      <c r="AB181" s="12">
        <v>1.848</v>
      </c>
      <c r="AC181" s="12">
        <v>0</v>
      </c>
      <c r="AD181" s="12">
        <v>0</v>
      </c>
      <c r="AE181" s="12">
        <v>14.374800000000002</v>
      </c>
      <c r="AF181" s="12">
        <v>0</v>
      </c>
      <c r="AG181" s="12">
        <v>5.94</v>
      </c>
      <c r="AH181" s="12">
        <v>0.264</v>
      </c>
      <c r="AI181" s="12">
        <v>4.00488</v>
      </c>
      <c r="AJ181" s="12">
        <v>0</v>
      </c>
      <c r="AK181" s="12">
        <v>0</v>
      </c>
      <c r="AL181" s="12">
        <v>0</v>
      </c>
      <c r="AN181" s="15">
        <v>0.3590646921278254</v>
      </c>
      <c r="AO181" s="15">
        <v>0.41925175370226037</v>
      </c>
      <c r="AP181" s="15"/>
      <c r="AQ181" s="15"/>
      <c r="AR181" s="15">
        <v>3.2614185502727984</v>
      </c>
      <c r="AS181" s="15">
        <v>2.284021823850351</v>
      </c>
      <c r="AT181" s="15"/>
      <c r="AU181" s="15">
        <v>1.44037412314887</v>
      </c>
      <c r="AV181" s="15"/>
      <c r="AW181" s="15"/>
      <c r="AX181" s="15">
        <v>1.1204053000779426</v>
      </c>
      <c r="AY181" s="15"/>
      <c r="AZ181" s="15">
        <v>0.025010526315789476</v>
      </c>
      <c r="BA181" s="15">
        <v>0.20576773187841</v>
      </c>
      <c r="BB181" s="15">
        <v>3.1214964925954796</v>
      </c>
      <c r="BC181" s="15"/>
      <c r="BD181" s="15"/>
    </row>
    <row r="182" spans="1:56" ht="15.75" customHeight="1">
      <c r="A182" s="19">
        <v>1724</v>
      </c>
      <c r="B182" s="27">
        <v>67.6</v>
      </c>
      <c r="C182" s="27">
        <v>75</v>
      </c>
      <c r="D182" s="27"/>
      <c r="E182" s="27"/>
      <c r="F182" s="27">
        <v>36.1</v>
      </c>
      <c r="G182" s="27">
        <v>24.9</v>
      </c>
      <c r="H182" s="27"/>
      <c r="I182" s="27">
        <v>18.1</v>
      </c>
      <c r="J182" s="27"/>
      <c r="K182" s="27"/>
      <c r="L182" s="27">
        <v>112.4</v>
      </c>
      <c r="M182" s="24"/>
      <c r="N182" s="24"/>
      <c r="O182" s="24">
        <v>2</v>
      </c>
      <c r="P182" s="24"/>
      <c r="Q182" s="24"/>
      <c r="R182" s="24"/>
      <c r="S182" s="24"/>
      <c r="T182" s="24"/>
      <c r="U182" s="12">
        <v>8.9232</v>
      </c>
      <c r="V182" s="12">
        <v>9.9</v>
      </c>
      <c r="W182" s="12">
        <v>0</v>
      </c>
      <c r="X182" s="12">
        <v>0</v>
      </c>
      <c r="Y182" s="12">
        <v>4.7652</v>
      </c>
      <c r="Z182" s="12">
        <v>3.2868</v>
      </c>
      <c r="AA182" s="12">
        <v>0</v>
      </c>
      <c r="AB182" s="12">
        <v>2.3892</v>
      </c>
      <c r="AC182" s="12">
        <v>0</v>
      </c>
      <c r="AD182" s="12">
        <v>0</v>
      </c>
      <c r="AE182" s="12">
        <v>14.836800000000002</v>
      </c>
      <c r="AF182" s="12">
        <v>0</v>
      </c>
      <c r="AG182" s="12">
        <v>0</v>
      </c>
      <c r="AH182" s="12">
        <v>0.264</v>
      </c>
      <c r="AI182" s="12">
        <v>0</v>
      </c>
      <c r="AJ182" s="12">
        <v>0</v>
      </c>
      <c r="AK182" s="12">
        <v>0</v>
      </c>
      <c r="AL182" s="12">
        <v>0</v>
      </c>
      <c r="AN182" s="15">
        <v>0.34774746687451286</v>
      </c>
      <c r="AO182" s="15">
        <v>0.3858144972720187</v>
      </c>
      <c r="AP182" s="15"/>
      <c r="AQ182" s="15"/>
      <c r="AR182" s="15">
        <v>3.7141075604053</v>
      </c>
      <c r="AS182" s="15">
        <v>2.5618082618862044</v>
      </c>
      <c r="AT182" s="15"/>
      <c r="AU182" s="15">
        <v>1.8621979734996106</v>
      </c>
      <c r="AV182" s="15"/>
      <c r="AW182" s="15"/>
      <c r="AX182" s="15">
        <v>1.1564146531566641</v>
      </c>
      <c r="AY182" s="15"/>
      <c r="AZ182" s="15">
        <v>0</v>
      </c>
      <c r="BA182" s="15">
        <v>0.20576773187841</v>
      </c>
      <c r="BB182" s="15"/>
      <c r="BC182" s="15"/>
      <c r="BD182" s="15"/>
    </row>
    <row r="183" spans="1:56" ht="15.75" customHeight="1">
      <c r="A183" s="19">
        <v>1725</v>
      </c>
      <c r="B183" s="27">
        <v>73.6</v>
      </c>
      <c r="C183" s="27">
        <v>84</v>
      </c>
      <c r="D183" s="27"/>
      <c r="E183" s="27"/>
      <c r="F183" s="27">
        <v>37.6</v>
      </c>
      <c r="G183" s="27">
        <v>25.1</v>
      </c>
      <c r="H183" s="27"/>
      <c r="I183" s="27">
        <v>17.9</v>
      </c>
      <c r="J183" s="27"/>
      <c r="K183" s="27"/>
      <c r="L183" s="27">
        <v>113.3</v>
      </c>
      <c r="M183" s="24"/>
      <c r="N183" s="24">
        <v>45</v>
      </c>
      <c r="O183" s="24">
        <v>2.5</v>
      </c>
      <c r="P183" s="24"/>
      <c r="Q183" s="24"/>
      <c r="R183" s="24"/>
      <c r="S183" s="24"/>
      <c r="T183" s="24"/>
      <c r="U183" s="12">
        <v>9.7152</v>
      </c>
      <c r="V183" s="12">
        <v>11.088000000000001</v>
      </c>
      <c r="W183" s="12">
        <v>0</v>
      </c>
      <c r="X183" s="12">
        <v>0</v>
      </c>
      <c r="Y183" s="12">
        <v>4.9632000000000005</v>
      </c>
      <c r="Z183" s="12">
        <v>3.3132</v>
      </c>
      <c r="AA183" s="12">
        <v>0</v>
      </c>
      <c r="AB183" s="12">
        <v>2.3628</v>
      </c>
      <c r="AC183" s="12">
        <v>0</v>
      </c>
      <c r="AD183" s="12">
        <v>0</v>
      </c>
      <c r="AE183" s="12">
        <v>14.9556</v>
      </c>
      <c r="AF183" s="12">
        <v>0</v>
      </c>
      <c r="AG183" s="12">
        <v>5.94</v>
      </c>
      <c r="AH183" s="12">
        <v>0.33</v>
      </c>
      <c r="AI183" s="12">
        <v>0</v>
      </c>
      <c r="AJ183" s="12">
        <v>0</v>
      </c>
      <c r="AK183" s="12">
        <v>0</v>
      </c>
      <c r="AL183" s="12">
        <v>0</v>
      </c>
      <c r="AN183" s="15">
        <v>0.3786126266562743</v>
      </c>
      <c r="AO183" s="15">
        <v>0.432112236944661</v>
      </c>
      <c r="AP183" s="15"/>
      <c r="AQ183" s="15"/>
      <c r="AR183" s="15">
        <v>3.8684333593141083</v>
      </c>
      <c r="AS183" s="15">
        <v>2.5823850350740454</v>
      </c>
      <c r="AT183" s="15"/>
      <c r="AU183" s="15">
        <v>1.8416212003117693</v>
      </c>
      <c r="AV183" s="15"/>
      <c r="AW183" s="15"/>
      <c r="AX183" s="15">
        <v>1.1656742010911925</v>
      </c>
      <c r="AY183" s="15"/>
      <c r="AZ183" s="15">
        <v>0.025010526315789476</v>
      </c>
      <c r="BA183" s="15">
        <v>0.2572096648480125</v>
      </c>
      <c r="BB183" s="15"/>
      <c r="BC183" s="15"/>
      <c r="BD183" s="15"/>
    </row>
    <row r="184" spans="1:56" ht="15.75" customHeight="1">
      <c r="A184" s="19">
        <v>1726</v>
      </c>
      <c r="B184" s="27">
        <v>72.2</v>
      </c>
      <c r="C184" s="27">
        <v>83</v>
      </c>
      <c r="D184" s="27"/>
      <c r="E184" s="27"/>
      <c r="F184" s="27">
        <v>36.1</v>
      </c>
      <c r="G184" s="27">
        <v>18.4</v>
      </c>
      <c r="H184" s="27"/>
      <c r="I184" s="27">
        <v>16.6</v>
      </c>
      <c r="J184" s="27"/>
      <c r="K184" s="27">
        <v>162.77</v>
      </c>
      <c r="L184" s="27">
        <v>111.9</v>
      </c>
      <c r="M184" s="24"/>
      <c r="N184" s="24">
        <v>42</v>
      </c>
      <c r="O184" s="24">
        <v>2</v>
      </c>
      <c r="P184" s="24"/>
      <c r="Q184" s="24"/>
      <c r="R184" s="24"/>
      <c r="S184" s="24"/>
      <c r="T184" s="24"/>
      <c r="U184" s="12">
        <v>9.5304</v>
      </c>
      <c r="V184" s="12">
        <v>10.956000000000001</v>
      </c>
      <c r="W184" s="12">
        <v>0</v>
      </c>
      <c r="X184" s="12">
        <v>0</v>
      </c>
      <c r="Y184" s="12">
        <v>4.7652</v>
      </c>
      <c r="Z184" s="12">
        <v>2.4288</v>
      </c>
      <c r="AA184" s="12">
        <v>0</v>
      </c>
      <c r="AB184" s="12">
        <v>2.1912000000000003</v>
      </c>
      <c r="AC184" s="12">
        <v>0</v>
      </c>
      <c r="AD184" s="12">
        <v>21.485640000000004</v>
      </c>
      <c r="AE184" s="12">
        <v>14.770800000000001</v>
      </c>
      <c r="AF184" s="12">
        <v>0</v>
      </c>
      <c r="AG184" s="12">
        <v>5.5440000000000005</v>
      </c>
      <c r="AH184" s="12">
        <v>0.264</v>
      </c>
      <c r="AI184" s="12">
        <v>0</v>
      </c>
      <c r="AJ184" s="12">
        <v>0</v>
      </c>
      <c r="AK184" s="12">
        <v>0</v>
      </c>
      <c r="AL184" s="12">
        <v>0</v>
      </c>
      <c r="AN184" s="15">
        <v>0.37141075604053003</v>
      </c>
      <c r="AO184" s="15">
        <v>0.42696804364770075</v>
      </c>
      <c r="AP184" s="15"/>
      <c r="AQ184" s="15"/>
      <c r="AR184" s="15">
        <v>3.7141075604053</v>
      </c>
      <c r="AS184" s="15">
        <v>1.8930631332813719</v>
      </c>
      <c r="AT184" s="15"/>
      <c r="AU184" s="15">
        <v>1.7078721745908032</v>
      </c>
      <c r="AV184" s="15"/>
      <c r="AW184" s="15">
        <v>16.7464068589244</v>
      </c>
      <c r="AX184" s="15">
        <v>1.1512704598597039</v>
      </c>
      <c r="AY184" s="15"/>
      <c r="AZ184" s="15">
        <v>0.023343157894736843</v>
      </c>
      <c r="BA184" s="15">
        <v>0.20576773187841</v>
      </c>
      <c r="BB184" s="15"/>
      <c r="BC184" s="15"/>
      <c r="BD184" s="15"/>
    </row>
    <row r="185" spans="1:56" ht="15.75" customHeight="1">
      <c r="A185" s="19">
        <v>1727</v>
      </c>
      <c r="B185" s="27"/>
      <c r="C185" s="27"/>
      <c r="D185" s="27"/>
      <c r="E185" s="27"/>
      <c r="F185" s="27">
        <v>33</v>
      </c>
      <c r="G185" s="27">
        <v>16</v>
      </c>
      <c r="H185" s="27"/>
      <c r="I185" s="27"/>
      <c r="J185" s="27"/>
      <c r="K185" s="27"/>
      <c r="L185" s="27"/>
      <c r="M185" s="24"/>
      <c r="N185" s="24">
        <v>38.865</v>
      </c>
      <c r="O185" s="24">
        <v>2</v>
      </c>
      <c r="P185" s="24">
        <v>26.16</v>
      </c>
      <c r="Q185" s="24"/>
      <c r="R185" s="24"/>
      <c r="S185" s="24"/>
      <c r="T185" s="24"/>
      <c r="U185" s="12"/>
      <c r="V185" s="12">
        <v>0</v>
      </c>
      <c r="W185" s="12">
        <v>0</v>
      </c>
      <c r="X185" s="12">
        <v>0</v>
      </c>
      <c r="Y185" s="12">
        <v>4.356</v>
      </c>
      <c r="Z185" s="12">
        <v>2.112</v>
      </c>
      <c r="AA185" s="12">
        <v>0</v>
      </c>
      <c r="AB185" s="12">
        <v>0</v>
      </c>
      <c r="AC185" s="12">
        <v>0</v>
      </c>
      <c r="AD185" s="12">
        <v>0</v>
      </c>
      <c r="AE185" s="12">
        <v>0</v>
      </c>
      <c r="AF185" s="12">
        <v>0</v>
      </c>
      <c r="AG185" s="12">
        <v>5.13018</v>
      </c>
      <c r="AH185" s="12">
        <v>0.264</v>
      </c>
      <c r="AI185" s="12">
        <v>3.45312</v>
      </c>
      <c r="AJ185" s="12">
        <v>0</v>
      </c>
      <c r="AK185" s="12">
        <v>0</v>
      </c>
      <c r="AL185" s="12">
        <v>0</v>
      </c>
      <c r="AN185" s="15"/>
      <c r="AO185" s="15"/>
      <c r="AP185" s="15"/>
      <c r="AQ185" s="15"/>
      <c r="AR185" s="15">
        <v>3.395167575993765</v>
      </c>
      <c r="AS185" s="15">
        <v>1.64614185502728</v>
      </c>
      <c r="AT185" s="15"/>
      <c r="AU185" s="15"/>
      <c r="AV185" s="15"/>
      <c r="AW185" s="15"/>
      <c r="AX185" s="15"/>
      <c r="AY185" s="15"/>
      <c r="AZ185" s="15">
        <v>0.021600757894736842</v>
      </c>
      <c r="BA185" s="15">
        <v>0.20576773187841</v>
      </c>
      <c r="BB185" s="15">
        <v>2.6914419329696027</v>
      </c>
      <c r="BC185" s="15"/>
      <c r="BD185" s="15"/>
    </row>
    <row r="186" spans="1:56" ht="15.75" customHeight="1">
      <c r="A186" s="19">
        <v>1728</v>
      </c>
      <c r="B186" s="27"/>
      <c r="C186" s="27">
        <v>120</v>
      </c>
      <c r="D186" s="27"/>
      <c r="E186" s="27"/>
      <c r="F186" s="27">
        <v>36</v>
      </c>
      <c r="G186" s="27">
        <v>16</v>
      </c>
      <c r="H186" s="27"/>
      <c r="I186" s="27">
        <v>16.5</v>
      </c>
      <c r="J186" s="27"/>
      <c r="K186" s="27"/>
      <c r="L186" s="27">
        <v>125.6</v>
      </c>
      <c r="M186" s="24"/>
      <c r="N186" s="24">
        <v>38.73</v>
      </c>
      <c r="O186" s="24">
        <v>2</v>
      </c>
      <c r="P186" s="24">
        <v>23.44</v>
      </c>
      <c r="Q186" s="24"/>
      <c r="R186" s="24"/>
      <c r="S186" s="24"/>
      <c r="T186" s="24"/>
      <c r="U186" s="12"/>
      <c r="V186" s="12">
        <v>15.84</v>
      </c>
      <c r="W186" s="12">
        <v>0</v>
      </c>
      <c r="X186" s="12">
        <v>0</v>
      </c>
      <c r="Y186" s="12">
        <v>4.752000000000001</v>
      </c>
      <c r="Z186" s="12">
        <v>2.112</v>
      </c>
      <c r="AA186" s="12">
        <v>0</v>
      </c>
      <c r="AB186" s="12">
        <v>2.178</v>
      </c>
      <c r="AC186" s="12">
        <v>0</v>
      </c>
      <c r="AD186" s="12">
        <v>0</v>
      </c>
      <c r="AE186" s="12">
        <v>16.5792</v>
      </c>
      <c r="AF186" s="12">
        <v>0</v>
      </c>
      <c r="AG186" s="12">
        <v>5.11236</v>
      </c>
      <c r="AH186" s="12">
        <v>0.264</v>
      </c>
      <c r="AI186" s="12">
        <v>3.0940800000000004</v>
      </c>
      <c r="AJ186" s="12">
        <v>0</v>
      </c>
      <c r="AK186" s="12">
        <v>0</v>
      </c>
      <c r="AL186" s="12">
        <v>0</v>
      </c>
      <c r="AN186" s="15"/>
      <c r="AO186" s="15">
        <v>0.61730319563523</v>
      </c>
      <c r="AP186" s="15"/>
      <c r="AQ186" s="15"/>
      <c r="AR186" s="15">
        <v>3.70381917381138</v>
      </c>
      <c r="AS186" s="15">
        <v>1.64614185502728</v>
      </c>
      <c r="AT186" s="15"/>
      <c r="AU186" s="15">
        <v>1.6975837879968825</v>
      </c>
      <c r="AV186" s="15"/>
      <c r="AW186" s="15"/>
      <c r="AX186" s="15">
        <v>1.2922213561964146</v>
      </c>
      <c r="AY186" s="15"/>
      <c r="AZ186" s="15">
        <v>0.021525726315789473</v>
      </c>
      <c r="BA186" s="15">
        <v>0.20576773187841</v>
      </c>
      <c r="BB186" s="15">
        <v>2.4115978176149655</v>
      </c>
      <c r="BC186" s="15"/>
      <c r="BD186" s="15"/>
    </row>
    <row r="187" spans="1:56" ht="15.75" customHeight="1">
      <c r="A187" s="19">
        <v>1729</v>
      </c>
      <c r="B187" s="27"/>
      <c r="C187" s="27">
        <v>123</v>
      </c>
      <c r="D187" s="27"/>
      <c r="E187" s="27"/>
      <c r="F187" s="27">
        <v>36</v>
      </c>
      <c r="G187" s="27"/>
      <c r="H187" s="27"/>
      <c r="I187" s="27"/>
      <c r="J187" s="27"/>
      <c r="K187" s="27">
        <v>200</v>
      </c>
      <c r="L187" s="27">
        <v>168</v>
      </c>
      <c r="M187" s="24"/>
      <c r="N187" s="24"/>
      <c r="O187" s="24"/>
      <c r="P187" s="24">
        <v>27.14</v>
      </c>
      <c r="Q187" s="24"/>
      <c r="R187" s="24"/>
      <c r="S187" s="24"/>
      <c r="T187" s="24"/>
      <c r="U187" s="12"/>
      <c r="V187" s="12">
        <v>16.236</v>
      </c>
      <c r="W187" s="12">
        <v>0</v>
      </c>
      <c r="X187" s="12">
        <v>0</v>
      </c>
      <c r="Y187" s="12">
        <v>4.752000000000001</v>
      </c>
      <c r="Z187" s="12">
        <v>0</v>
      </c>
      <c r="AA187" s="12">
        <v>0</v>
      </c>
      <c r="AB187" s="12">
        <v>0</v>
      </c>
      <c r="AC187" s="12">
        <v>0</v>
      </c>
      <c r="AD187" s="12">
        <v>26.4</v>
      </c>
      <c r="AE187" s="12">
        <v>22.176000000000002</v>
      </c>
      <c r="AF187" s="12">
        <v>0</v>
      </c>
      <c r="AG187" s="12">
        <v>0</v>
      </c>
      <c r="AH187" s="12">
        <v>0</v>
      </c>
      <c r="AI187" s="12">
        <v>3.5824800000000003</v>
      </c>
      <c r="AJ187" s="12">
        <v>0</v>
      </c>
      <c r="AK187" s="12">
        <v>0</v>
      </c>
      <c r="AL187" s="12">
        <v>0</v>
      </c>
      <c r="AN187" s="15"/>
      <c r="AO187" s="15">
        <v>0.6327357755261107</v>
      </c>
      <c r="AP187" s="15"/>
      <c r="AQ187" s="15"/>
      <c r="AR187" s="15">
        <v>3.70381917381138</v>
      </c>
      <c r="AS187" s="15">
        <v>0</v>
      </c>
      <c r="AT187" s="15"/>
      <c r="AU187" s="15"/>
      <c r="AV187" s="15"/>
      <c r="AW187" s="15">
        <v>20.576773187841</v>
      </c>
      <c r="AX187" s="15">
        <v>1.728448947778644</v>
      </c>
      <c r="AY187" s="15"/>
      <c r="AZ187" s="15"/>
      <c r="BA187" s="15"/>
      <c r="BB187" s="15">
        <v>2.792268121590024</v>
      </c>
      <c r="BC187" s="15"/>
      <c r="BD187" s="15"/>
    </row>
    <row r="188" spans="1:56" ht="15.75" customHeight="1">
      <c r="A188" s="19">
        <v>1730</v>
      </c>
      <c r="B188" s="27"/>
      <c r="C188" s="27"/>
      <c r="D188" s="27"/>
      <c r="E188" s="27"/>
      <c r="F188" s="27"/>
      <c r="G188" s="27">
        <v>19.8</v>
      </c>
      <c r="H188" s="27"/>
      <c r="I188" s="27"/>
      <c r="J188" s="27"/>
      <c r="K188" s="27">
        <v>190</v>
      </c>
      <c r="L188" s="27"/>
      <c r="M188" s="24"/>
      <c r="N188" s="24"/>
      <c r="O188" s="24"/>
      <c r="P188" s="24"/>
      <c r="Q188" s="24"/>
      <c r="R188" s="24"/>
      <c r="S188" s="24"/>
      <c r="T188" s="24"/>
      <c r="U188" s="12"/>
      <c r="V188" s="12">
        <v>0</v>
      </c>
      <c r="W188" s="12">
        <v>0</v>
      </c>
      <c r="X188" s="12">
        <v>0</v>
      </c>
      <c r="Y188" s="12">
        <v>0</v>
      </c>
      <c r="Z188" s="12">
        <v>2.4552</v>
      </c>
      <c r="AA188" s="12">
        <v>0</v>
      </c>
      <c r="AB188" s="12">
        <v>0</v>
      </c>
      <c r="AC188" s="12">
        <v>0</v>
      </c>
      <c r="AD188" s="12">
        <v>23.56</v>
      </c>
      <c r="AE188" s="12">
        <v>0</v>
      </c>
      <c r="AF188" s="12">
        <v>0</v>
      </c>
      <c r="AG188" s="12">
        <v>0</v>
      </c>
      <c r="AH188" s="12">
        <v>0</v>
      </c>
      <c r="AI188" s="12">
        <v>0</v>
      </c>
      <c r="AJ188" s="12">
        <v>0</v>
      </c>
      <c r="AK188" s="12">
        <v>0</v>
      </c>
      <c r="AL188" s="12">
        <v>0</v>
      </c>
      <c r="AN188" s="15"/>
      <c r="AO188" s="15"/>
      <c r="AP188" s="15"/>
      <c r="AQ188" s="15"/>
      <c r="AR188" s="15"/>
      <c r="AS188" s="15">
        <v>1.913639906469213</v>
      </c>
      <c r="AT188" s="15"/>
      <c r="AU188" s="15"/>
      <c r="AV188" s="15"/>
      <c r="AW188" s="15">
        <v>18.363211223694467</v>
      </c>
      <c r="AX188" s="15"/>
      <c r="AY188" s="15"/>
      <c r="AZ188" s="15"/>
      <c r="BA188" s="15"/>
      <c r="BB188" s="15"/>
      <c r="BC188" s="15"/>
      <c r="BD188" s="15"/>
    </row>
    <row r="189" spans="1:56" ht="15.75" customHeight="1">
      <c r="A189" s="19">
        <v>1731</v>
      </c>
      <c r="B189" s="27">
        <v>103.1</v>
      </c>
      <c r="C189" s="27">
        <v>115.6</v>
      </c>
      <c r="D189" s="27"/>
      <c r="E189" s="27">
        <v>82.7</v>
      </c>
      <c r="F189" s="27">
        <v>42</v>
      </c>
      <c r="G189" s="27">
        <v>18.5</v>
      </c>
      <c r="H189" s="27"/>
      <c r="I189" s="27">
        <v>16.7</v>
      </c>
      <c r="J189" s="27"/>
      <c r="K189" s="27">
        <v>207.15</v>
      </c>
      <c r="L189" s="27">
        <v>183.9</v>
      </c>
      <c r="M189" s="24"/>
      <c r="N189" s="24">
        <v>39.41</v>
      </c>
      <c r="O189" s="24">
        <v>3</v>
      </c>
      <c r="P189" s="24"/>
      <c r="Q189" s="24"/>
      <c r="R189" s="24"/>
      <c r="S189" s="24"/>
      <c r="T189" s="24"/>
      <c r="U189" s="12">
        <v>12.7844</v>
      </c>
      <c r="V189" s="12">
        <v>14.334399999999999</v>
      </c>
      <c r="W189" s="12">
        <v>0</v>
      </c>
      <c r="X189" s="12">
        <v>10.2548</v>
      </c>
      <c r="Y189" s="12">
        <v>5.208</v>
      </c>
      <c r="Z189" s="12">
        <v>2.294</v>
      </c>
      <c r="AA189" s="12">
        <v>0</v>
      </c>
      <c r="AB189" s="12">
        <v>2.0707999999999998</v>
      </c>
      <c r="AC189" s="12">
        <v>0</v>
      </c>
      <c r="AD189" s="12">
        <v>25.686600000000002</v>
      </c>
      <c r="AE189" s="12">
        <v>22.8036</v>
      </c>
      <c r="AF189" s="12">
        <v>0</v>
      </c>
      <c r="AG189" s="12">
        <v>4.886839999999999</v>
      </c>
      <c r="AH189" s="12">
        <v>0.372</v>
      </c>
      <c r="AI189" s="12">
        <v>0</v>
      </c>
      <c r="AJ189" s="12">
        <v>0</v>
      </c>
      <c r="AK189" s="12">
        <v>0</v>
      </c>
      <c r="AL189" s="12">
        <v>0</v>
      </c>
      <c r="AN189" s="15">
        <v>0.49822291504286825</v>
      </c>
      <c r="AO189" s="15">
        <v>0.5586282151208105</v>
      </c>
      <c r="AP189" s="15"/>
      <c r="AQ189" s="15">
        <v>0.7992829306313328</v>
      </c>
      <c r="AR189" s="15">
        <v>4.059236165237724</v>
      </c>
      <c r="AS189" s="15">
        <v>1.7879968823070929</v>
      </c>
      <c r="AT189" s="15"/>
      <c r="AU189" s="15">
        <v>1.6140296180826188</v>
      </c>
      <c r="AV189" s="15"/>
      <c r="AW189" s="15">
        <v>20.020732657833207</v>
      </c>
      <c r="AX189" s="15">
        <v>1.7773655494933749</v>
      </c>
      <c r="AY189" s="15"/>
      <c r="AZ189" s="15">
        <v>0.02057616842105263</v>
      </c>
      <c r="BA189" s="15">
        <v>0.2899454403741232</v>
      </c>
      <c r="BB189" s="15"/>
      <c r="BC189" s="15"/>
      <c r="BD189" s="15"/>
    </row>
    <row r="190" spans="1:56" ht="15.75" customHeight="1">
      <c r="A190" s="19">
        <v>1732</v>
      </c>
      <c r="B190" s="27"/>
      <c r="C190" s="27"/>
      <c r="D190" s="27"/>
      <c r="E190" s="27"/>
      <c r="F190" s="27"/>
      <c r="G190" s="27">
        <v>21.2</v>
      </c>
      <c r="H190" s="27"/>
      <c r="I190" s="27"/>
      <c r="J190" s="27"/>
      <c r="K190" s="27">
        <v>204.08</v>
      </c>
      <c r="L190" s="27"/>
      <c r="M190" s="24"/>
      <c r="N190" s="24">
        <v>39.93</v>
      </c>
      <c r="O190" s="24">
        <v>2.5</v>
      </c>
      <c r="P190" s="24"/>
      <c r="Q190" s="24"/>
      <c r="R190" s="24"/>
      <c r="S190" s="24"/>
      <c r="T190" s="24"/>
      <c r="U190" s="12"/>
      <c r="V190" s="12">
        <v>0</v>
      </c>
      <c r="W190" s="12">
        <v>0</v>
      </c>
      <c r="X190" s="12">
        <v>0</v>
      </c>
      <c r="Y190" s="12">
        <v>0</v>
      </c>
      <c r="Z190" s="12">
        <v>2.6288</v>
      </c>
      <c r="AA190" s="12">
        <v>0</v>
      </c>
      <c r="AB190" s="12">
        <v>0</v>
      </c>
      <c r="AC190" s="12">
        <v>0</v>
      </c>
      <c r="AD190" s="12">
        <v>25.30592</v>
      </c>
      <c r="AE190" s="12">
        <v>0</v>
      </c>
      <c r="AF190" s="12">
        <v>0</v>
      </c>
      <c r="AG190" s="12">
        <v>4.95132</v>
      </c>
      <c r="AH190" s="12">
        <v>0.31</v>
      </c>
      <c r="AI190" s="12">
        <v>0</v>
      </c>
      <c r="AJ190" s="12">
        <v>0</v>
      </c>
      <c r="AK190" s="12">
        <v>0</v>
      </c>
      <c r="AL190" s="12">
        <v>0</v>
      </c>
      <c r="AN190" s="15"/>
      <c r="AO190" s="15"/>
      <c r="AP190" s="15"/>
      <c r="AQ190" s="15"/>
      <c r="AR190" s="15"/>
      <c r="AS190" s="15">
        <v>2.0489477786438037</v>
      </c>
      <c r="AT190" s="15"/>
      <c r="AU190" s="15"/>
      <c r="AV190" s="15"/>
      <c r="AW190" s="15">
        <v>19.724021823850354</v>
      </c>
      <c r="AX190" s="15"/>
      <c r="AY190" s="15"/>
      <c r="AZ190" s="15">
        <v>0.020847663157894738</v>
      </c>
      <c r="BA190" s="15">
        <v>0.2416212003117693</v>
      </c>
      <c r="BB190" s="15"/>
      <c r="BC190" s="15"/>
      <c r="BD190" s="15"/>
    </row>
    <row r="191" spans="1:56" ht="15.75" customHeight="1">
      <c r="A191" s="19">
        <v>1733</v>
      </c>
      <c r="B191" s="27"/>
      <c r="C191" s="27"/>
      <c r="D191" s="27"/>
      <c r="E191" s="27">
        <v>105.2</v>
      </c>
      <c r="F191" s="27"/>
      <c r="G191" s="27">
        <v>21.2</v>
      </c>
      <c r="H191" s="27">
        <v>15</v>
      </c>
      <c r="I191" s="27"/>
      <c r="J191" s="27"/>
      <c r="K191" s="27"/>
      <c r="L191" s="27"/>
      <c r="M191" s="24"/>
      <c r="N191" s="24">
        <v>40.96</v>
      </c>
      <c r="O191" s="24">
        <v>2.39</v>
      </c>
      <c r="P191" s="24"/>
      <c r="Q191" s="24"/>
      <c r="R191" s="24"/>
      <c r="S191" s="24"/>
      <c r="T191" s="24"/>
      <c r="U191" s="12"/>
      <c r="V191" s="12">
        <v>0</v>
      </c>
      <c r="W191" s="12">
        <v>0</v>
      </c>
      <c r="X191" s="12">
        <v>13.0448</v>
      </c>
      <c r="Y191" s="12">
        <v>0</v>
      </c>
      <c r="Z191" s="12">
        <v>2.6288</v>
      </c>
      <c r="AA191" s="12">
        <v>1.86</v>
      </c>
      <c r="AB191" s="12">
        <v>0</v>
      </c>
      <c r="AC191" s="12">
        <v>0</v>
      </c>
      <c r="AD191" s="12">
        <v>0</v>
      </c>
      <c r="AE191" s="12">
        <v>0</v>
      </c>
      <c r="AF191" s="12">
        <v>0</v>
      </c>
      <c r="AG191" s="12">
        <v>5.07904</v>
      </c>
      <c r="AH191" s="12">
        <v>0.29636</v>
      </c>
      <c r="AI191" s="12">
        <v>0</v>
      </c>
      <c r="AJ191" s="12">
        <v>0</v>
      </c>
      <c r="AK191" s="12">
        <v>0</v>
      </c>
      <c r="AL191" s="12">
        <v>0</v>
      </c>
      <c r="AN191" s="15"/>
      <c r="AO191" s="15"/>
      <c r="AP191" s="15"/>
      <c r="AQ191" s="15">
        <v>1.0167420109119252</v>
      </c>
      <c r="AR191" s="15"/>
      <c r="AS191" s="15">
        <v>2.0489477786438037</v>
      </c>
      <c r="AT191" s="15">
        <v>1.4497272018706158</v>
      </c>
      <c r="AU191" s="15"/>
      <c r="AV191" s="15"/>
      <c r="AW191" s="15"/>
      <c r="AX191" s="15"/>
      <c r="AY191" s="15"/>
      <c r="AZ191" s="15">
        <v>0.02138543157894737</v>
      </c>
      <c r="BA191" s="15">
        <v>0.23098986749805148</v>
      </c>
      <c r="BB191" s="15"/>
      <c r="BC191" s="15"/>
      <c r="BD191" s="15"/>
    </row>
    <row r="192" spans="1:56" ht="15.75" customHeight="1">
      <c r="A192" s="19">
        <v>1734</v>
      </c>
      <c r="B192" s="27"/>
      <c r="C192" s="27"/>
      <c r="D192" s="27"/>
      <c r="E192" s="27">
        <v>131.8</v>
      </c>
      <c r="F192" s="27"/>
      <c r="G192" s="27">
        <v>25.6</v>
      </c>
      <c r="H192" s="27">
        <v>14.3</v>
      </c>
      <c r="I192" s="27"/>
      <c r="J192" s="27"/>
      <c r="K192" s="27"/>
      <c r="L192" s="27"/>
      <c r="M192" s="24">
        <v>38.35</v>
      </c>
      <c r="N192" s="24">
        <v>42.305</v>
      </c>
      <c r="O192" s="24">
        <v>2.88</v>
      </c>
      <c r="P192" s="24"/>
      <c r="Q192" s="24"/>
      <c r="R192" s="24"/>
      <c r="S192" s="24"/>
      <c r="T192" s="24"/>
      <c r="U192" s="12"/>
      <c r="V192" s="12">
        <v>0</v>
      </c>
      <c r="W192" s="12">
        <v>0</v>
      </c>
      <c r="X192" s="12">
        <v>16.343200000000003</v>
      </c>
      <c r="Y192" s="12">
        <v>0</v>
      </c>
      <c r="Z192" s="12">
        <v>3.1744000000000003</v>
      </c>
      <c r="AA192" s="12">
        <v>1.7732</v>
      </c>
      <c r="AB192" s="12">
        <v>0</v>
      </c>
      <c r="AC192" s="12">
        <v>0</v>
      </c>
      <c r="AD192" s="12">
        <v>0</v>
      </c>
      <c r="AE192" s="12">
        <v>0</v>
      </c>
      <c r="AF192" s="12">
        <v>4.7554</v>
      </c>
      <c r="AG192" s="12">
        <v>5.24582</v>
      </c>
      <c r="AH192" s="12">
        <v>0.35712</v>
      </c>
      <c r="AI192" s="12">
        <v>0</v>
      </c>
      <c r="AJ192" s="12">
        <v>0</v>
      </c>
      <c r="AK192" s="12">
        <v>0</v>
      </c>
      <c r="AL192" s="12">
        <v>0</v>
      </c>
      <c r="AN192" s="15"/>
      <c r="AO192" s="15"/>
      <c r="AP192" s="15"/>
      <c r="AQ192" s="15">
        <v>1.273826968043648</v>
      </c>
      <c r="AR192" s="15"/>
      <c r="AS192" s="15">
        <v>2.474201091192518</v>
      </c>
      <c r="AT192" s="15">
        <v>1.3820732657833206</v>
      </c>
      <c r="AU192" s="15"/>
      <c r="AV192" s="15"/>
      <c r="AW192" s="15"/>
      <c r="AX192" s="15"/>
      <c r="AY192" s="15">
        <v>3.706469212782541</v>
      </c>
      <c r="AZ192" s="15">
        <v>0.022087663157894736</v>
      </c>
      <c r="BA192" s="15">
        <v>0.27834762275915825</v>
      </c>
      <c r="BB192" s="15"/>
      <c r="BC192" s="15"/>
      <c r="BD192" s="15"/>
    </row>
    <row r="193" spans="1:56" ht="15.75" customHeight="1">
      <c r="A193" s="19">
        <v>1735</v>
      </c>
      <c r="B193" s="27">
        <v>70.96254545454546</v>
      </c>
      <c r="C193" s="27">
        <v>85</v>
      </c>
      <c r="D193" s="27"/>
      <c r="E193" s="27"/>
      <c r="F193" s="27">
        <v>32</v>
      </c>
      <c r="G193" s="27">
        <v>86.23976945244956</v>
      </c>
      <c r="H193" s="27"/>
      <c r="I193" s="27">
        <v>12.88</v>
      </c>
      <c r="J193" s="27"/>
      <c r="K193" s="27"/>
      <c r="L193" s="27"/>
      <c r="M193" s="24">
        <v>38.17</v>
      </c>
      <c r="N193" s="24">
        <v>41.63</v>
      </c>
      <c r="O193" s="24">
        <v>2.99</v>
      </c>
      <c r="P193" s="24"/>
      <c r="Q193" s="24">
        <v>285.3</v>
      </c>
      <c r="R193" s="24">
        <v>272.3</v>
      </c>
      <c r="S193" s="24"/>
      <c r="T193" s="24"/>
      <c r="U193" s="12">
        <v>8.799355636363638</v>
      </c>
      <c r="V193" s="12">
        <v>10.54</v>
      </c>
      <c r="W193" s="12">
        <v>0</v>
      </c>
      <c r="X193" s="12">
        <v>0</v>
      </c>
      <c r="Y193" s="12">
        <v>3.968</v>
      </c>
      <c r="Z193" s="12">
        <v>10.693731412103746</v>
      </c>
      <c r="AA193" s="12">
        <v>0</v>
      </c>
      <c r="AB193" s="12">
        <v>1.59712</v>
      </c>
      <c r="AC193" s="12">
        <v>0</v>
      </c>
      <c r="AD193" s="12">
        <v>0</v>
      </c>
      <c r="AE193" s="12">
        <v>0</v>
      </c>
      <c r="AF193" s="12">
        <v>4.73308</v>
      </c>
      <c r="AG193" s="12">
        <v>5.162120000000001</v>
      </c>
      <c r="AH193" s="12">
        <v>0.37076000000000003</v>
      </c>
      <c r="AI193" s="12">
        <v>0</v>
      </c>
      <c r="AJ193" s="12">
        <v>35.3772</v>
      </c>
      <c r="AK193" s="12">
        <v>33.7652</v>
      </c>
      <c r="AL193" s="12">
        <v>0</v>
      </c>
      <c r="AN193" s="15">
        <v>0.3429211081981153</v>
      </c>
      <c r="AO193" s="15">
        <v>0.41075604053000775</v>
      </c>
      <c r="AP193" s="15"/>
      <c r="AQ193" s="15"/>
      <c r="AR193" s="15">
        <v>3.092751363990647</v>
      </c>
      <c r="AS193" s="15">
        <v>8.334942643884448</v>
      </c>
      <c r="AT193" s="15"/>
      <c r="AU193" s="15">
        <v>1.2448324240062356</v>
      </c>
      <c r="AV193" s="15"/>
      <c r="AW193" s="15"/>
      <c r="AX193" s="15"/>
      <c r="AY193" s="15">
        <v>3.689072486360094</v>
      </c>
      <c r="AZ193" s="15">
        <v>0.02173524210526316</v>
      </c>
      <c r="BA193" s="15">
        <v>0.2889789555728761</v>
      </c>
      <c r="BB193" s="15"/>
      <c r="BC193" s="15">
        <v>57.5239024390244</v>
      </c>
      <c r="BD193" s="15">
        <v>54.90276422764228</v>
      </c>
    </row>
    <row r="194" spans="1:56" ht="15.75" customHeight="1">
      <c r="A194" s="19">
        <v>1736</v>
      </c>
      <c r="B194" s="27"/>
      <c r="C194" s="27"/>
      <c r="D194" s="27"/>
      <c r="E194" s="27"/>
      <c r="F194" s="27"/>
      <c r="G194" s="27">
        <v>25</v>
      </c>
      <c r="H194" s="27"/>
      <c r="I194" s="27"/>
      <c r="J194" s="27"/>
      <c r="K194" s="27"/>
      <c r="L194" s="27"/>
      <c r="M194" s="24">
        <v>50</v>
      </c>
      <c r="N194" s="24">
        <v>39.585</v>
      </c>
      <c r="O194" s="24">
        <v>3.5</v>
      </c>
      <c r="P194" s="24"/>
      <c r="Q194" s="24">
        <v>300</v>
      </c>
      <c r="R194" s="24">
        <v>164.1</v>
      </c>
      <c r="S194" s="24"/>
      <c r="T194" s="24"/>
      <c r="U194" s="12"/>
      <c r="V194" s="12">
        <v>0</v>
      </c>
      <c r="W194" s="12">
        <v>0</v>
      </c>
      <c r="X194" s="12">
        <v>0</v>
      </c>
      <c r="Y194" s="12">
        <v>0</v>
      </c>
      <c r="Z194" s="12">
        <v>3.1</v>
      </c>
      <c r="AA194" s="12">
        <v>0</v>
      </c>
      <c r="AB194" s="12">
        <v>0</v>
      </c>
      <c r="AC194" s="12">
        <v>0</v>
      </c>
      <c r="AD194" s="12">
        <v>0</v>
      </c>
      <c r="AE194" s="12">
        <v>0</v>
      </c>
      <c r="AF194" s="12">
        <v>6.2</v>
      </c>
      <c r="AG194" s="12">
        <v>4.90854</v>
      </c>
      <c r="AH194" s="12">
        <v>0.434</v>
      </c>
      <c r="AI194" s="12">
        <v>0</v>
      </c>
      <c r="AJ194" s="12">
        <v>37.2</v>
      </c>
      <c r="AK194" s="12">
        <v>20.348399999999998</v>
      </c>
      <c r="AL194" s="12">
        <v>0</v>
      </c>
      <c r="AN194" s="15"/>
      <c r="AO194" s="15"/>
      <c r="AP194" s="15"/>
      <c r="AQ194" s="15"/>
      <c r="AR194" s="15"/>
      <c r="AS194" s="15">
        <v>2.416212003117693</v>
      </c>
      <c r="AT194" s="15"/>
      <c r="AU194" s="15"/>
      <c r="AV194" s="15"/>
      <c r="AW194" s="15"/>
      <c r="AX194" s="15"/>
      <c r="AY194" s="15">
        <v>4.832424006235386</v>
      </c>
      <c r="AZ194" s="15">
        <v>0.020667536842105264</v>
      </c>
      <c r="BA194" s="15">
        <v>0.33826968043647704</v>
      </c>
      <c r="BB194" s="15"/>
      <c r="BC194" s="15">
        <v>60.487804878048784</v>
      </c>
      <c r="BD194" s="15">
        <v>33.08682926829268</v>
      </c>
    </row>
    <row r="195" spans="1:56" ht="15.75" customHeight="1">
      <c r="A195" s="19">
        <v>1737</v>
      </c>
      <c r="B195" s="27"/>
      <c r="C195" s="27"/>
      <c r="D195" s="27"/>
      <c r="E195" s="27"/>
      <c r="F195" s="27"/>
      <c r="G195" s="27">
        <v>25.01</v>
      </c>
      <c r="H195" s="27"/>
      <c r="I195" s="27"/>
      <c r="J195" s="27"/>
      <c r="K195" s="27">
        <v>253</v>
      </c>
      <c r="L195" s="27"/>
      <c r="M195" s="24"/>
      <c r="N195" s="24">
        <v>39.355</v>
      </c>
      <c r="O195" s="24">
        <v>3.21</v>
      </c>
      <c r="P195" s="24"/>
      <c r="Q195" s="24"/>
      <c r="R195" s="24"/>
      <c r="S195" s="24"/>
      <c r="T195" s="24"/>
      <c r="U195" s="12"/>
      <c r="V195" s="12">
        <v>0</v>
      </c>
      <c r="W195" s="12">
        <v>0</v>
      </c>
      <c r="X195" s="12">
        <v>0</v>
      </c>
      <c r="Y195" s="12">
        <v>0</v>
      </c>
      <c r="Z195" s="12">
        <v>3.10124</v>
      </c>
      <c r="AA195" s="12">
        <v>0</v>
      </c>
      <c r="AB195" s="12">
        <v>0</v>
      </c>
      <c r="AC195" s="12">
        <v>0</v>
      </c>
      <c r="AD195" s="12">
        <v>31.372</v>
      </c>
      <c r="AE195" s="12">
        <v>0</v>
      </c>
      <c r="AF195" s="12">
        <v>0</v>
      </c>
      <c r="AG195" s="12">
        <v>4.880019999999999</v>
      </c>
      <c r="AH195" s="12">
        <v>0.39804</v>
      </c>
      <c r="AI195" s="12">
        <v>0</v>
      </c>
      <c r="AJ195" s="12">
        <v>0</v>
      </c>
      <c r="AK195" s="12">
        <v>0</v>
      </c>
      <c r="AL195" s="12">
        <v>0</v>
      </c>
      <c r="AN195" s="15"/>
      <c r="AO195" s="15"/>
      <c r="AP195" s="15"/>
      <c r="AQ195" s="15"/>
      <c r="AR195" s="15"/>
      <c r="AS195" s="15">
        <v>2.41717848791894</v>
      </c>
      <c r="AT195" s="15"/>
      <c r="AU195" s="15"/>
      <c r="AV195" s="15"/>
      <c r="AW195" s="15">
        <v>24.452065471551055</v>
      </c>
      <c r="AX195" s="15"/>
      <c r="AY195" s="15">
        <v>0</v>
      </c>
      <c r="AZ195" s="15">
        <v>0.020547452631578943</v>
      </c>
      <c r="BA195" s="15">
        <v>0.3102416212003118</v>
      </c>
      <c r="BB195" s="15"/>
      <c r="BC195" s="15"/>
      <c r="BD195" s="15"/>
    </row>
    <row r="196" spans="1:56" ht="15.75" customHeight="1">
      <c r="A196" s="19">
        <v>1738</v>
      </c>
      <c r="B196" s="27"/>
      <c r="C196" s="27">
        <v>118</v>
      </c>
      <c r="D196" s="27"/>
      <c r="E196" s="27"/>
      <c r="F196" s="27">
        <v>50</v>
      </c>
      <c r="G196" s="27">
        <v>25</v>
      </c>
      <c r="H196" s="27"/>
      <c r="I196" s="27">
        <v>22</v>
      </c>
      <c r="J196" s="27"/>
      <c r="K196" s="27">
        <v>200.77</v>
      </c>
      <c r="L196" s="27"/>
      <c r="M196" s="24">
        <v>48.81</v>
      </c>
      <c r="N196" s="24">
        <v>39.45</v>
      </c>
      <c r="O196" s="24">
        <v>3.185</v>
      </c>
      <c r="P196" s="24"/>
      <c r="Q196" s="24"/>
      <c r="R196" s="24"/>
      <c r="S196" s="24"/>
      <c r="T196" s="24"/>
      <c r="U196" s="12"/>
      <c r="V196" s="12">
        <v>14.632</v>
      </c>
      <c r="W196" s="12">
        <v>0</v>
      </c>
      <c r="X196" s="12">
        <v>0</v>
      </c>
      <c r="Y196" s="12">
        <v>6.2</v>
      </c>
      <c r="Z196" s="12">
        <v>3.1</v>
      </c>
      <c r="AA196" s="12">
        <v>0</v>
      </c>
      <c r="AB196" s="12">
        <v>2.7279999999999998</v>
      </c>
      <c r="AC196" s="12">
        <v>0</v>
      </c>
      <c r="AD196" s="12">
        <v>24.895480000000003</v>
      </c>
      <c r="AE196" s="12">
        <v>0</v>
      </c>
      <c r="AF196" s="12">
        <v>6.05244</v>
      </c>
      <c r="AG196" s="12">
        <v>4.8918</v>
      </c>
      <c r="AH196" s="12">
        <v>0.39494</v>
      </c>
      <c r="AI196" s="12">
        <v>0</v>
      </c>
      <c r="AJ196" s="12">
        <v>0</v>
      </c>
      <c r="AK196" s="12">
        <v>0</v>
      </c>
      <c r="AL196" s="12">
        <v>0</v>
      </c>
      <c r="AN196" s="15"/>
      <c r="AO196" s="15">
        <v>0.5702260327357755</v>
      </c>
      <c r="AP196" s="15"/>
      <c r="AQ196" s="15"/>
      <c r="AR196" s="15">
        <v>4.832424006235386</v>
      </c>
      <c r="AS196" s="15">
        <v>2.416212003117693</v>
      </c>
      <c r="AT196" s="15"/>
      <c r="AU196" s="15">
        <v>2.1262665627435697</v>
      </c>
      <c r="AV196" s="15"/>
      <c r="AW196" s="15">
        <v>19.40411535463757</v>
      </c>
      <c r="AX196" s="15"/>
      <c r="AY196" s="15">
        <v>4.7174123148869835</v>
      </c>
      <c r="AZ196" s="15">
        <v>0.020597052631578947</v>
      </c>
      <c r="BA196" s="15">
        <v>0.3078254091971941</v>
      </c>
      <c r="BB196" s="15"/>
      <c r="BC196" s="15"/>
      <c r="BD196" s="15"/>
    </row>
    <row r="197" spans="1:56" ht="15.75" customHeight="1">
      <c r="A197" s="19">
        <v>1739</v>
      </c>
      <c r="B197" s="27"/>
      <c r="C197" s="27"/>
      <c r="D197" s="27"/>
      <c r="E197" s="27"/>
      <c r="F197" s="27"/>
      <c r="G197" s="27">
        <v>60</v>
      </c>
      <c r="H197" s="27"/>
      <c r="I197" s="27"/>
      <c r="J197" s="27"/>
      <c r="K197" s="27">
        <v>210</v>
      </c>
      <c r="L197" s="27"/>
      <c r="M197" s="24"/>
      <c r="N197" s="24">
        <v>39.45</v>
      </c>
      <c r="O197" s="24">
        <v>3.185</v>
      </c>
      <c r="P197" s="24">
        <v>42</v>
      </c>
      <c r="Q197" s="24"/>
      <c r="R197" s="24"/>
      <c r="S197" s="24"/>
      <c r="T197" s="24"/>
      <c r="U197" s="12"/>
      <c r="V197" s="12">
        <v>0</v>
      </c>
      <c r="W197" s="12">
        <v>0</v>
      </c>
      <c r="X197" s="12">
        <v>0</v>
      </c>
      <c r="Y197" s="12">
        <v>0</v>
      </c>
      <c r="Z197" s="12">
        <v>7.44</v>
      </c>
      <c r="AA197" s="12">
        <v>0</v>
      </c>
      <c r="AB197" s="12">
        <v>0</v>
      </c>
      <c r="AC197" s="12">
        <v>0</v>
      </c>
      <c r="AD197" s="12">
        <v>26.04</v>
      </c>
      <c r="AE197" s="12">
        <v>0</v>
      </c>
      <c r="AF197" s="12">
        <v>0</v>
      </c>
      <c r="AG197" s="12">
        <v>4.8918</v>
      </c>
      <c r="AH197" s="12">
        <v>0.39494</v>
      </c>
      <c r="AI197" s="12">
        <v>5.208</v>
      </c>
      <c r="AJ197" s="12">
        <v>0</v>
      </c>
      <c r="AK197" s="12">
        <v>0</v>
      </c>
      <c r="AL197" s="12">
        <v>0</v>
      </c>
      <c r="AN197" s="15"/>
      <c r="AO197" s="15"/>
      <c r="AP197" s="15"/>
      <c r="AQ197" s="15"/>
      <c r="AR197" s="15"/>
      <c r="AS197" s="15">
        <v>5.798908807482463</v>
      </c>
      <c r="AT197" s="15"/>
      <c r="AU197" s="15"/>
      <c r="AV197" s="15"/>
      <c r="AW197" s="15">
        <v>20.29618082618862</v>
      </c>
      <c r="AX197" s="15"/>
      <c r="AY197" s="15"/>
      <c r="AZ197" s="15">
        <v>0.020597052631578947</v>
      </c>
      <c r="BA197" s="15">
        <v>0.3078254091971941</v>
      </c>
      <c r="BB197" s="15">
        <v>4.059236165237724</v>
      </c>
      <c r="BC197" s="15"/>
      <c r="BD197" s="15"/>
    </row>
    <row r="198" spans="1:56" ht="15.75" customHeight="1">
      <c r="A198" s="19">
        <v>1740</v>
      </c>
      <c r="B198" s="27"/>
      <c r="C198" s="27">
        <v>147.3</v>
      </c>
      <c r="D198" s="27"/>
      <c r="E198" s="27"/>
      <c r="F198" s="27">
        <v>59.8</v>
      </c>
      <c r="G198" s="27">
        <v>41.3</v>
      </c>
      <c r="H198" s="27"/>
      <c r="I198" s="27">
        <v>20.6</v>
      </c>
      <c r="J198" s="27"/>
      <c r="K198" s="27">
        <v>138.55</v>
      </c>
      <c r="L198" s="27"/>
      <c r="M198" s="24"/>
      <c r="N198" s="24"/>
      <c r="O198" s="24"/>
      <c r="P198" s="24"/>
      <c r="Q198" s="24"/>
      <c r="R198" s="24"/>
      <c r="S198" s="24"/>
      <c r="T198" s="24"/>
      <c r="U198" s="12"/>
      <c r="V198" s="12">
        <v>17.8233</v>
      </c>
      <c r="W198" s="12">
        <v>0</v>
      </c>
      <c r="X198" s="12">
        <v>0</v>
      </c>
      <c r="Y198" s="12">
        <v>7.235799999999999</v>
      </c>
      <c r="Z198" s="12">
        <v>4.997299999999999</v>
      </c>
      <c r="AA198" s="12">
        <v>0</v>
      </c>
      <c r="AB198" s="12">
        <v>2.4926</v>
      </c>
      <c r="AC198" s="12">
        <v>0</v>
      </c>
      <c r="AD198" s="12">
        <v>16.76455</v>
      </c>
      <c r="AE198" s="12">
        <v>0</v>
      </c>
      <c r="AF198" s="12">
        <v>0</v>
      </c>
      <c r="AG198" s="12">
        <v>0</v>
      </c>
      <c r="AH198" s="12">
        <v>0</v>
      </c>
      <c r="AI198" s="12">
        <v>0</v>
      </c>
      <c r="AJ198" s="12">
        <v>0</v>
      </c>
      <c r="AK198" s="12">
        <v>0</v>
      </c>
      <c r="AL198" s="12">
        <v>0</v>
      </c>
      <c r="AN198" s="15"/>
      <c r="AO198" s="15">
        <v>0.6945946999220577</v>
      </c>
      <c r="AP198" s="15"/>
      <c r="AQ198" s="15"/>
      <c r="AR198" s="15">
        <v>5.63975058456742</v>
      </c>
      <c r="AS198" s="15">
        <v>3.895011691348402</v>
      </c>
      <c r="AT198" s="15"/>
      <c r="AU198" s="15">
        <v>1.9427903351519875</v>
      </c>
      <c r="AV198" s="15"/>
      <c r="AW198" s="15">
        <v>13.06667965705378</v>
      </c>
      <c r="AX198" s="15"/>
      <c r="AY198" s="15"/>
      <c r="AZ198" s="15"/>
      <c r="BA198" s="15"/>
      <c r="BB198" s="15"/>
      <c r="BC198" s="15"/>
      <c r="BD198" s="15"/>
    </row>
    <row r="199" spans="1:56" ht="15.75" customHeight="1">
      <c r="A199" s="19">
        <v>1741</v>
      </c>
      <c r="B199" s="27">
        <v>165</v>
      </c>
      <c r="C199" s="27">
        <v>145</v>
      </c>
      <c r="D199" s="27"/>
      <c r="E199" s="27"/>
      <c r="F199" s="27">
        <v>58.7</v>
      </c>
      <c r="G199" s="27">
        <v>40.5</v>
      </c>
      <c r="H199" s="27"/>
      <c r="I199" s="27">
        <v>19.7</v>
      </c>
      <c r="J199" s="27"/>
      <c r="K199" s="27">
        <v>167.78</v>
      </c>
      <c r="L199" s="27">
        <v>210</v>
      </c>
      <c r="M199" s="24">
        <v>27.22</v>
      </c>
      <c r="N199" s="24"/>
      <c r="O199" s="24"/>
      <c r="P199" s="24"/>
      <c r="Q199" s="24"/>
      <c r="R199" s="24"/>
      <c r="S199" s="24"/>
      <c r="T199" s="24"/>
      <c r="U199" s="12">
        <v>19.965</v>
      </c>
      <c r="V199" s="12">
        <v>17.545</v>
      </c>
      <c r="W199" s="12">
        <v>0</v>
      </c>
      <c r="X199" s="12">
        <v>0</v>
      </c>
      <c r="Y199" s="12">
        <v>7.1027000000000005</v>
      </c>
      <c r="Z199" s="12">
        <v>4.9005</v>
      </c>
      <c r="AA199" s="12">
        <v>0</v>
      </c>
      <c r="AB199" s="12">
        <v>2.3836999999999997</v>
      </c>
      <c r="AC199" s="12">
        <v>0</v>
      </c>
      <c r="AD199" s="12">
        <v>20.301379999999998</v>
      </c>
      <c r="AE199" s="12">
        <v>25.41</v>
      </c>
      <c r="AF199" s="12">
        <v>3.2936199999999998</v>
      </c>
      <c r="AG199" s="12">
        <v>0</v>
      </c>
      <c r="AH199" s="12">
        <v>0</v>
      </c>
      <c r="AI199" s="12">
        <v>0</v>
      </c>
      <c r="AJ199" s="12">
        <v>0</v>
      </c>
      <c r="AK199" s="12">
        <v>0</v>
      </c>
      <c r="AL199" s="12">
        <v>0</v>
      </c>
      <c r="AN199" s="15">
        <v>0.7780592361652378</v>
      </c>
      <c r="AO199" s="15">
        <v>0.6837490257209664</v>
      </c>
      <c r="AP199" s="15"/>
      <c r="AQ199" s="15"/>
      <c r="AR199" s="15">
        <v>5.536009353078723</v>
      </c>
      <c r="AS199" s="15">
        <v>3.8195635229929854</v>
      </c>
      <c r="AT199" s="15"/>
      <c r="AU199" s="15">
        <v>1.8579111457521433</v>
      </c>
      <c r="AV199" s="15"/>
      <c r="AW199" s="15">
        <v>15.823367108339829</v>
      </c>
      <c r="AX199" s="15">
        <v>1.980514419329696</v>
      </c>
      <c r="AY199" s="15">
        <v>2.567123928293063</v>
      </c>
      <c r="AZ199" s="15"/>
      <c r="BA199" s="15"/>
      <c r="BB199" s="15"/>
      <c r="BC199" s="15"/>
      <c r="BD199" s="15"/>
    </row>
    <row r="200" spans="1:56" ht="15.75" customHeight="1">
      <c r="A200" s="19">
        <v>1742</v>
      </c>
      <c r="B200" s="27">
        <v>107.65613126079448</v>
      </c>
      <c r="C200" s="27"/>
      <c r="D200" s="27"/>
      <c r="E200" s="27"/>
      <c r="F200" s="27">
        <v>34</v>
      </c>
      <c r="G200" s="27">
        <v>44.49</v>
      </c>
      <c r="H200" s="27"/>
      <c r="I200" s="27">
        <v>32.9</v>
      </c>
      <c r="J200" s="27"/>
      <c r="K200" s="27">
        <v>174.15</v>
      </c>
      <c r="L200" s="27">
        <v>162.5</v>
      </c>
      <c r="M200" s="24">
        <v>34.09</v>
      </c>
      <c r="N200" s="24"/>
      <c r="O200" s="24"/>
      <c r="P200" s="24"/>
      <c r="Q200" s="24"/>
      <c r="R200" s="24"/>
      <c r="S200" s="24"/>
      <c r="T200" s="24"/>
      <c r="U200" s="12">
        <v>13.026391882556132</v>
      </c>
      <c r="V200" s="12">
        <v>0</v>
      </c>
      <c r="W200" s="12">
        <v>0</v>
      </c>
      <c r="X200" s="12">
        <v>0</v>
      </c>
      <c r="Y200" s="12">
        <v>4.114</v>
      </c>
      <c r="Z200" s="12">
        <v>5.38329</v>
      </c>
      <c r="AA200" s="12">
        <v>0</v>
      </c>
      <c r="AB200" s="12">
        <v>3.9808999999999997</v>
      </c>
      <c r="AC200" s="12">
        <v>0</v>
      </c>
      <c r="AD200" s="12">
        <v>21.07215</v>
      </c>
      <c r="AE200" s="12">
        <v>19.6625</v>
      </c>
      <c r="AF200" s="12">
        <v>4.124890000000001</v>
      </c>
      <c r="AG200" s="12">
        <v>0</v>
      </c>
      <c r="AH200" s="12">
        <v>0</v>
      </c>
      <c r="AI200" s="12">
        <v>0</v>
      </c>
      <c r="AJ200" s="12">
        <v>0</v>
      </c>
      <c r="AK200" s="12">
        <v>0</v>
      </c>
      <c r="AL200" s="12">
        <v>0</v>
      </c>
      <c r="AN200" s="15">
        <v>0.5076536197410807</v>
      </c>
      <c r="AO200" s="15"/>
      <c r="AP200" s="15"/>
      <c r="AQ200" s="15"/>
      <c r="AR200" s="15">
        <v>3.206547155105222</v>
      </c>
      <c r="AS200" s="15">
        <v>4.195861262665628</v>
      </c>
      <c r="AT200" s="15"/>
      <c r="AU200" s="15">
        <v>3.1028059236165237</v>
      </c>
      <c r="AV200" s="15"/>
      <c r="AW200" s="15">
        <v>16.42412314886984</v>
      </c>
      <c r="AX200" s="15">
        <v>1.5325409197194075</v>
      </c>
      <c r="AY200" s="15">
        <v>3.215035074045207</v>
      </c>
      <c r="AZ200" s="15"/>
      <c r="BA200" s="15"/>
      <c r="BB200" s="15"/>
      <c r="BC200" s="15"/>
      <c r="BD200" s="15"/>
    </row>
    <row r="201" spans="1:56" ht="15.75" customHeight="1">
      <c r="A201" s="19">
        <v>1743</v>
      </c>
      <c r="B201" s="27"/>
      <c r="C201" s="27"/>
      <c r="D201" s="27"/>
      <c r="E201" s="27"/>
      <c r="F201" s="27"/>
      <c r="G201" s="27"/>
      <c r="H201" s="27"/>
      <c r="I201" s="27"/>
      <c r="J201" s="27"/>
      <c r="K201" s="27">
        <v>201.33</v>
      </c>
      <c r="L201" s="27"/>
      <c r="M201" s="24">
        <v>36.54</v>
      </c>
      <c r="N201" s="24"/>
      <c r="O201" s="24"/>
      <c r="P201" s="24"/>
      <c r="Q201" s="24"/>
      <c r="R201" s="24"/>
      <c r="S201" s="24"/>
      <c r="T201" s="24"/>
      <c r="U201" s="12"/>
      <c r="V201" s="12">
        <v>0</v>
      </c>
      <c r="W201" s="12">
        <v>0</v>
      </c>
      <c r="X201" s="12">
        <v>0</v>
      </c>
      <c r="Y201" s="12">
        <v>0</v>
      </c>
      <c r="Z201" s="12">
        <v>0</v>
      </c>
      <c r="AA201" s="12">
        <v>0</v>
      </c>
      <c r="AB201" s="12">
        <v>0</v>
      </c>
      <c r="AC201" s="12">
        <v>0</v>
      </c>
      <c r="AD201" s="12">
        <v>24.36093</v>
      </c>
      <c r="AE201" s="12">
        <v>0</v>
      </c>
      <c r="AF201" s="12">
        <v>4.42134</v>
      </c>
      <c r="AG201" s="12">
        <v>0</v>
      </c>
      <c r="AH201" s="12">
        <v>0</v>
      </c>
      <c r="AI201" s="12">
        <v>0</v>
      </c>
      <c r="AJ201" s="12">
        <v>0</v>
      </c>
      <c r="AK201" s="12">
        <v>0</v>
      </c>
      <c r="AL201" s="12">
        <v>0</v>
      </c>
      <c r="AN201" s="15"/>
      <c r="AO201" s="15"/>
      <c r="AP201" s="15"/>
      <c r="AQ201" s="15"/>
      <c r="AR201" s="15"/>
      <c r="AS201" s="15"/>
      <c r="AT201" s="15"/>
      <c r="AU201" s="15"/>
      <c r="AV201" s="15"/>
      <c r="AW201" s="15">
        <v>18.98747466874513</v>
      </c>
      <c r="AX201" s="15"/>
      <c r="AY201" s="15">
        <v>3.4460950896336713</v>
      </c>
      <c r="AZ201" s="15"/>
      <c r="BA201" s="15"/>
      <c r="BB201" s="15"/>
      <c r="BC201" s="15"/>
      <c r="BD201" s="15"/>
    </row>
    <row r="202" spans="1:57" ht="15.75" customHeight="1">
      <c r="A202" s="19">
        <v>1744</v>
      </c>
      <c r="B202" s="27">
        <v>64.55</v>
      </c>
      <c r="C202" s="27">
        <v>78.5</v>
      </c>
      <c r="D202" s="27"/>
      <c r="E202" s="27"/>
      <c r="F202" s="27">
        <v>48.35</v>
      </c>
      <c r="G202" s="27">
        <v>23.58</v>
      </c>
      <c r="H202" s="27"/>
      <c r="I202" s="27">
        <v>22.93</v>
      </c>
      <c r="J202" s="27"/>
      <c r="K202" s="27">
        <v>243.82</v>
      </c>
      <c r="L202" s="27">
        <v>120.48</v>
      </c>
      <c r="M202" s="24">
        <v>55</v>
      </c>
      <c r="N202" s="24">
        <v>41.46</v>
      </c>
      <c r="O202" s="24">
        <v>2.51</v>
      </c>
      <c r="P202" s="24"/>
      <c r="Q202" s="24">
        <v>350.6</v>
      </c>
      <c r="R202" s="24">
        <v>240</v>
      </c>
      <c r="S202" s="24">
        <v>840</v>
      </c>
      <c r="T202" s="24"/>
      <c r="U202" s="12">
        <v>7.810549999999999</v>
      </c>
      <c r="V202" s="12">
        <v>9.4985</v>
      </c>
      <c r="W202" s="12">
        <v>0</v>
      </c>
      <c r="X202" s="12">
        <v>0</v>
      </c>
      <c r="Y202" s="12">
        <v>5.85035</v>
      </c>
      <c r="Z202" s="12">
        <v>2.8531799999999996</v>
      </c>
      <c r="AA202" s="12">
        <v>0</v>
      </c>
      <c r="AB202" s="12">
        <v>2.77453</v>
      </c>
      <c r="AC202" s="12">
        <v>0</v>
      </c>
      <c r="AD202" s="12">
        <v>29.502219999999998</v>
      </c>
      <c r="AE202" s="12">
        <v>14.57808</v>
      </c>
      <c r="AF202" s="12">
        <v>6.655</v>
      </c>
      <c r="AG202" s="12">
        <v>5.01666</v>
      </c>
      <c r="AH202" s="12">
        <v>0.30371</v>
      </c>
      <c r="AI202" s="12">
        <v>0</v>
      </c>
      <c r="AJ202" s="12">
        <v>42.4226</v>
      </c>
      <c r="AK202" s="12">
        <v>29.04</v>
      </c>
      <c r="AL202" s="12">
        <v>101.64</v>
      </c>
      <c r="AN202" s="15">
        <v>0.3043862042088854</v>
      </c>
      <c r="AO202" s="15">
        <v>0.3701675759937646</v>
      </c>
      <c r="AP202" s="15"/>
      <c r="AQ202" s="15"/>
      <c r="AR202" s="15">
        <v>4.559898674980515</v>
      </c>
      <c r="AS202" s="15">
        <v>2.223834762275916</v>
      </c>
      <c r="AT202" s="15"/>
      <c r="AU202" s="15">
        <v>2.1625331254871396</v>
      </c>
      <c r="AV202" s="15"/>
      <c r="AW202" s="15">
        <v>22.994715510522212</v>
      </c>
      <c r="AX202" s="15">
        <v>1.13624941543258</v>
      </c>
      <c r="AY202" s="15">
        <v>5.187061574434918</v>
      </c>
      <c r="AZ202" s="15">
        <v>0.02112277894736842</v>
      </c>
      <c r="BA202" s="15">
        <v>0.2367186282151208</v>
      </c>
      <c r="BB202" s="15"/>
      <c r="BC202" s="15">
        <v>68.97983739837399</v>
      </c>
      <c r="BD202" s="15">
        <v>47.21951219512195</v>
      </c>
      <c r="BE202" s="16">
        <v>165.26829268292684</v>
      </c>
    </row>
    <row r="203" spans="1:57" ht="15.75" customHeight="1">
      <c r="A203" s="19">
        <v>1745</v>
      </c>
      <c r="B203" s="27"/>
      <c r="C203" s="27"/>
      <c r="D203" s="27"/>
      <c r="E203" s="27"/>
      <c r="F203" s="27"/>
      <c r="G203" s="27">
        <v>23.7</v>
      </c>
      <c r="H203" s="27"/>
      <c r="I203" s="27"/>
      <c r="J203" s="27"/>
      <c r="K203" s="27">
        <v>240</v>
      </c>
      <c r="L203" s="27"/>
      <c r="M203" s="24">
        <v>55</v>
      </c>
      <c r="N203" s="24">
        <v>41.46</v>
      </c>
      <c r="O203" s="24">
        <v>2.695</v>
      </c>
      <c r="P203" s="24"/>
      <c r="Q203" s="24">
        <v>442.3</v>
      </c>
      <c r="R203" s="24">
        <v>240</v>
      </c>
      <c r="S203" s="24">
        <v>840</v>
      </c>
      <c r="T203" s="24"/>
      <c r="U203" s="12"/>
      <c r="V203" s="12">
        <v>0</v>
      </c>
      <c r="W203" s="12">
        <v>0</v>
      </c>
      <c r="X203" s="12">
        <v>0</v>
      </c>
      <c r="Y203" s="12">
        <v>0</v>
      </c>
      <c r="Z203" s="12">
        <v>2.8676999999999997</v>
      </c>
      <c r="AA203" s="12">
        <v>0</v>
      </c>
      <c r="AB203" s="12">
        <v>0</v>
      </c>
      <c r="AC203" s="12">
        <v>0</v>
      </c>
      <c r="AD203" s="12">
        <v>29.04</v>
      </c>
      <c r="AE203" s="12">
        <v>0</v>
      </c>
      <c r="AF203" s="12">
        <v>6.655</v>
      </c>
      <c r="AG203" s="12">
        <v>5.01666</v>
      </c>
      <c r="AH203" s="12">
        <v>0.32609499999999997</v>
      </c>
      <c r="AI203" s="12">
        <v>0</v>
      </c>
      <c r="AJ203" s="12">
        <v>53.518299999999996</v>
      </c>
      <c r="AK203" s="12">
        <v>29.04</v>
      </c>
      <c r="AL203" s="12">
        <v>101.64</v>
      </c>
      <c r="AN203" s="15"/>
      <c r="AO203" s="15"/>
      <c r="AP203" s="15"/>
      <c r="AQ203" s="15"/>
      <c r="AR203" s="15">
        <v>0</v>
      </c>
      <c r="AS203" s="15">
        <v>2.2351519875292283</v>
      </c>
      <c r="AT203" s="15"/>
      <c r="AU203" s="15"/>
      <c r="AV203" s="15"/>
      <c r="AW203" s="15">
        <v>22.634450506625097</v>
      </c>
      <c r="AX203" s="15"/>
      <c r="AY203" s="15">
        <v>5.187061574434918</v>
      </c>
      <c r="AZ203" s="15">
        <v>0.02112277894736842</v>
      </c>
      <c r="BA203" s="15">
        <v>0.25416601714731096</v>
      </c>
      <c r="BB203" s="15"/>
      <c r="BC203" s="15">
        <v>87.02162601626016</v>
      </c>
      <c r="BD203" s="15">
        <v>47.21951219512195</v>
      </c>
      <c r="BE203" s="16">
        <v>165.26829268292684</v>
      </c>
    </row>
    <row r="204" spans="1:56" ht="15.75" customHeight="1">
      <c r="A204" s="19">
        <v>1746</v>
      </c>
      <c r="B204" s="27">
        <v>68.5</v>
      </c>
      <c r="C204" s="27">
        <v>78</v>
      </c>
      <c r="D204" s="27"/>
      <c r="E204" s="27"/>
      <c r="F204" s="27">
        <v>51</v>
      </c>
      <c r="G204" s="27">
        <v>21</v>
      </c>
      <c r="H204" s="27"/>
      <c r="I204" s="27">
        <v>20</v>
      </c>
      <c r="J204" s="27"/>
      <c r="K204" s="27"/>
      <c r="L204" s="27"/>
      <c r="M204" s="24">
        <v>24</v>
      </c>
      <c r="N204" s="24">
        <v>38.14</v>
      </c>
      <c r="O204" s="24">
        <v>2.79</v>
      </c>
      <c r="P204" s="24"/>
      <c r="Q204" s="24"/>
      <c r="R204" s="24"/>
      <c r="S204" s="24"/>
      <c r="T204" s="24"/>
      <c r="U204" s="12">
        <v>8.288499999999999</v>
      </c>
      <c r="V204" s="12">
        <v>9.437999999999999</v>
      </c>
      <c r="W204" s="12">
        <v>0</v>
      </c>
      <c r="X204" s="12">
        <v>0</v>
      </c>
      <c r="Y204" s="12">
        <v>6.170999999999999</v>
      </c>
      <c r="Z204" s="12">
        <v>2.541</v>
      </c>
      <c r="AA204" s="12">
        <v>0</v>
      </c>
      <c r="AB204" s="12">
        <v>2.42</v>
      </c>
      <c r="AC204" s="12">
        <v>0</v>
      </c>
      <c r="AD204" s="12">
        <v>0</v>
      </c>
      <c r="AE204" s="12">
        <v>0</v>
      </c>
      <c r="AF204" s="12">
        <v>2.904</v>
      </c>
      <c r="AG204" s="12">
        <v>4.61494</v>
      </c>
      <c r="AH204" s="12">
        <v>0.33759</v>
      </c>
      <c r="AI204" s="12">
        <v>0</v>
      </c>
      <c r="AJ204" s="12">
        <v>0</v>
      </c>
      <c r="AK204" s="12">
        <v>0</v>
      </c>
      <c r="AL204" s="12">
        <v>0</v>
      </c>
      <c r="AN204" s="15">
        <v>0.323012470771629</v>
      </c>
      <c r="AO204" s="15">
        <v>0.3678098207326578</v>
      </c>
      <c r="AP204" s="15"/>
      <c r="AQ204" s="15"/>
      <c r="AR204" s="15">
        <v>4.809820732657833</v>
      </c>
      <c r="AS204" s="15">
        <v>1.9805144193296962</v>
      </c>
      <c r="AT204" s="15"/>
      <c r="AU204" s="15">
        <v>1.886204208885425</v>
      </c>
      <c r="AV204" s="15"/>
      <c r="AW204" s="15"/>
      <c r="AX204" s="15"/>
      <c r="AY204" s="15">
        <v>2.2634450506625097</v>
      </c>
      <c r="AZ204" s="15">
        <v>0.019431326315789473</v>
      </c>
      <c r="BA204" s="15">
        <v>0.2631254871395168</v>
      </c>
      <c r="BB204" s="15"/>
      <c r="BC204" s="15"/>
      <c r="BD204" s="15"/>
    </row>
    <row r="205" spans="1:56" ht="15.75" customHeight="1">
      <c r="A205" s="19">
        <v>1747</v>
      </c>
      <c r="B205" s="27"/>
      <c r="C205" s="27"/>
      <c r="D205" s="27"/>
      <c r="E205" s="27"/>
      <c r="F205" s="27"/>
      <c r="G205" s="27"/>
      <c r="H205" s="27"/>
      <c r="I205" s="27"/>
      <c r="J205" s="27"/>
      <c r="K205" s="27">
        <v>273.87</v>
      </c>
      <c r="L205" s="27"/>
      <c r="M205" s="24">
        <v>61.24</v>
      </c>
      <c r="N205" s="24">
        <v>38.14</v>
      </c>
      <c r="O205" s="24">
        <v>2.79</v>
      </c>
      <c r="P205" s="24"/>
      <c r="Q205" s="24"/>
      <c r="R205" s="24"/>
      <c r="S205" s="24"/>
      <c r="T205" s="24"/>
      <c r="U205" s="12"/>
      <c r="V205" s="12">
        <v>0</v>
      </c>
      <c r="W205" s="12">
        <v>0</v>
      </c>
      <c r="X205" s="12">
        <v>0</v>
      </c>
      <c r="Y205" s="12">
        <v>0</v>
      </c>
      <c r="Z205" s="12">
        <v>0</v>
      </c>
      <c r="AA205" s="12">
        <v>0</v>
      </c>
      <c r="AB205" s="12">
        <v>0</v>
      </c>
      <c r="AC205" s="12">
        <v>0</v>
      </c>
      <c r="AD205" s="12">
        <v>33.13827</v>
      </c>
      <c r="AE205" s="12">
        <v>0</v>
      </c>
      <c r="AF205" s="12">
        <v>7.41004</v>
      </c>
      <c r="AG205" s="12">
        <v>4.61494</v>
      </c>
      <c r="AH205" s="12">
        <v>0.33759</v>
      </c>
      <c r="AI205" s="12">
        <v>0</v>
      </c>
      <c r="AJ205" s="12">
        <v>0</v>
      </c>
      <c r="AK205" s="12">
        <v>0</v>
      </c>
      <c r="AL205" s="12">
        <v>0</v>
      </c>
      <c r="AN205" s="15"/>
      <c r="AO205" s="15"/>
      <c r="AP205" s="15"/>
      <c r="AQ205" s="15"/>
      <c r="AR205" s="15"/>
      <c r="AS205" s="15"/>
      <c r="AT205" s="15"/>
      <c r="AU205" s="15"/>
      <c r="AV205" s="15"/>
      <c r="AW205" s="15">
        <v>25.828737334372565</v>
      </c>
      <c r="AX205" s="15"/>
      <c r="AY205" s="15">
        <v>5.775557287607171</v>
      </c>
      <c r="AZ205" s="15">
        <v>0.019431326315789473</v>
      </c>
      <c r="BA205" s="15">
        <v>0.2631254871395168</v>
      </c>
      <c r="BB205" s="15"/>
      <c r="BC205" s="15"/>
      <c r="BD205" s="15"/>
    </row>
    <row r="206" spans="1:56" ht="15.75" customHeight="1">
      <c r="A206" s="19">
        <v>1748</v>
      </c>
      <c r="B206" s="27">
        <v>150.9</v>
      </c>
      <c r="C206" s="27"/>
      <c r="D206" s="27"/>
      <c r="E206" s="27"/>
      <c r="F206" s="27">
        <v>64</v>
      </c>
      <c r="G206" s="27">
        <v>35.2</v>
      </c>
      <c r="H206" s="27"/>
      <c r="I206" s="27">
        <v>22.6</v>
      </c>
      <c r="J206" s="27"/>
      <c r="K206" s="27">
        <v>270</v>
      </c>
      <c r="L206" s="27">
        <v>181.8</v>
      </c>
      <c r="M206" s="24">
        <v>80</v>
      </c>
      <c r="N206" s="24">
        <v>60.05</v>
      </c>
      <c r="O206" s="24"/>
      <c r="P206" s="24"/>
      <c r="Q206" s="24"/>
      <c r="R206" s="24"/>
      <c r="S206" s="24"/>
      <c r="T206" s="24"/>
      <c r="U206" s="12">
        <v>18.2589</v>
      </c>
      <c r="V206" s="12">
        <v>0</v>
      </c>
      <c r="W206" s="12">
        <v>0</v>
      </c>
      <c r="X206" s="12">
        <v>0</v>
      </c>
      <c r="Y206" s="12">
        <v>7.744</v>
      </c>
      <c r="Z206" s="12">
        <v>4.2592</v>
      </c>
      <c r="AA206" s="12">
        <v>0</v>
      </c>
      <c r="AB206" s="12">
        <v>2.7346</v>
      </c>
      <c r="AC206" s="12">
        <v>0</v>
      </c>
      <c r="AD206" s="12">
        <v>32.67</v>
      </c>
      <c r="AE206" s="12">
        <v>21.9978</v>
      </c>
      <c r="AF206" s="12">
        <v>9.68</v>
      </c>
      <c r="AG206" s="12">
        <v>7.266049999999999</v>
      </c>
      <c r="AH206" s="12">
        <v>0</v>
      </c>
      <c r="AI206" s="12">
        <v>0</v>
      </c>
      <c r="AJ206" s="12">
        <v>0</v>
      </c>
      <c r="AK206" s="12">
        <v>0</v>
      </c>
      <c r="AL206" s="12">
        <v>0</v>
      </c>
      <c r="AN206" s="15">
        <v>0.7115705378020265</v>
      </c>
      <c r="AO206" s="15"/>
      <c r="AP206" s="15"/>
      <c r="AQ206" s="15"/>
      <c r="AR206" s="15">
        <v>6.035853468433359</v>
      </c>
      <c r="AS206" s="15">
        <v>3.3197194076383476</v>
      </c>
      <c r="AT206" s="15"/>
      <c r="AU206" s="15">
        <v>2.13141075604053</v>
      </c>
      <c r="AV206" s="15"/>
      <c r="AW206" s="15">
        <v>25.463756819953236</v>
      </c>
      <c r="AX206" s="15">
        <v>1.7145596258768512</v>
      </c>
      <c r="AY206" s="15">
        <v>7.5448168355417</v>
      </c>
      <c r="AZ206" s="15">
        <v>0.0305938947368421</v>
      </c>
      <c r="BA206" s="15"/>
      <c r="BB206" s="15"/>
      <c r="BC206" s="15"/>
      <c r="BD206" s="15"/>
    </row>
    <row r="207" spans="1:56" ht="15.75" customHeight="1">
      <c r="A207" s="19">
        <v>1749</v>
      </c>
      <c r="B207" s="27">
        <v>120</v>
      </c>
      <c r="C207" s="27">
        <v>145</v>
      </c>
      <c r="D207" s="27"/>
      <c r="E207" s="27"/>
      <c r="F207" s="27">
        <v>42.6</v>
      </c>
      <c r="G207" s="27">
        <v>27.2</v>
      </c>
      <c r="H207" s="27">
        <v>20.3</v>
      </c>
      <c r="I207" s="27">
        <v>22.8</v>
      </c>
      <c r="J207" s="27"/>
      <c r="K207" s="27"/>
      <c r="L207" s="27">
        <v>174.4</v>
      </c>
      <c r="M207" s="24"/>
      <c r="N207" s="24">
        <v>82.73</v>
      </c>
      <c r="O207" s="24"/>
      <c r="P207" s="24"/>
      <c r="Q207" s="24"/>
      <c r="R207" s="24">
        <v>217</v>
      </c>
      <c r="S207" s="24"/>
      <c r="T207" s="24"/>
      <c r="U207" s="12">
        <v>14.52</v>
      </c>
      <c r="V207" s="12">
        <v>17.545</v>
      </c>
      <c r="W207" s="12">
        <v>0</v>
      </c>
      <c r="X207" s="12">
        <v>0</v>
      </c>
      <c r="Y207" s="12">
        <v>5.1546</v>
      </c>
      <c r="Z207" s="12">
        <v>3.2912</v>
      </c>
      <c r="AA207" s="12">
        <v>2.4563</v>
      </c>
      <c r="AB207" s="12">
        <v>2.7588</v>
      </c>
      <c r="AC207" s="12">
        <v>0</v>
      </c>
      <c r="AD207" s="12">
        <v>0</v>
      </c>
      <c r="AE207" s="12">
        <v>21.1024</v>
      </c>
      <c r="AF207" s="12">
        <v>0</v>
      </c>
      <c r="AG207" s="12">
        <v>10.01033</v>
      </c>
      <c r="AH207" s="12">
        <v>0</v>
      </c>
      <c r="AI207" s="12">
        <v>0</v>
      </c>
      <c r="AJ207" s="12">
        <v>0</v>
      </c>
      <c r="AK207" s="12">
        <v>26.256999999999998</v>
      </c>
      <c r="AL207" s="12">
        <v>0</v>
      </c>
      <c r="AN207" s="15">
        <v>0.5658612626656274</v>
      </c>
      <c r="AO207" s="15">
        <v>0.6837490257209664</v>
      </c>
      <c r="AP207" s="15"/>
      <c r="AQ207" s="15"/>
      <c r="AR207" s="15">
        <v>4.017614964925955</v>
      </c>
      <c r="AS207" s="15">
        <v>2.5652377240841777</v>
      </c>
      <c r="AT207" s="15">
        <v>1.9144972720187063</v>
      </c>
      <c r="AU207" s="15">
        <v>2.1502727981293845</v>
      </c>
      <c r="AV207" s="15"/>
      <c r="AW207" s="15"/>
      <c r="AX207" s="15">
        <v>1.6447700701480903</v>
      </c>
      <c r="AY207" s="15"/>
      <c r="AZ207" s="15">
        <v>0.04214875789473684</v>
      </c>
      <c r="BA207" s="15"/>
      <c r="BB207" s="15"/>
      <c r="BC207" s="15"/>
      <c r="BD207" s="15">
        <v>42.694308943089425</v>
      </c>
    </row>
    <row r="208" spans="1:57" ht="15.75" customHeight="1">
      <c r="A208" s="19">
        <v>1750</v>
      </c>
      <c r="B208" s="27">
        <v>110</v>
      </c>
      <c r="C208" s="27"/>
      <c r="D208" s="27"/>
      <c r="E208" s="27">
        <v>126</v>
      </c>
      <c r="F208" s="27">
        <v>66</v>
      </c>
      <c r="G208" s="27">
        <v>27.8</v>
      </c>
      <c r="H208" s="27"/>
      <c r="I208" s="27">
        <v>23.22</v>
      </c>
      <c r="J208" s="27"/>
      <c r="K208" s="27">
        <v>249.27</v>
      </c>
      <c r="L208" s="27">
        <v>135.43</v>
      </c>
      <c r="M208" s="24">
        <v>69.4</v>
      </c>
      <c r="N208" s="24">
        <v>82.15</v>
      </c>
      <c r="O208" s="24"/>
      <c r="P208" s="24">
        <v>40</v>
      </c>
      <c r="Q208" s="24"/>
      <c r="R208" s="24">
        <v>174</v>
      </c>
      <c r="S208" s="24">
        <v>420</v>
      </c>
      <c r="T208" s="24"/>
      <c r="U208" s="12">
        <v>13.31</v>
      </c>
      <c r="V208" s="12">
        <v>0</v>
      </c>
      <c r="W208" s="12">
        <v>0</v>
      </c>
      <c r="X208" s="12">
        <v>15.245999999999999</v>
      </c>
      <c r="Y208" s="12">
        <v>7.986</v>
      </c>
      <c r="Z208" s="12">
        <v>3.3638</v>
      </c>
      <c r="AA208" s="12">
        <v>0</v>
      </c>
      <c r="AB208" s="12">
        <v>2.80962</v>
      </c>
      <c r="AC208" s="12">
        <v>0</v>
      </c>
      <c r="AD208" s="12">
        <v>30.16167</v>
      </c>
      <c r="AE208" s="12">
        <v>16.38703</v>
      </c>
      <c r="AF208" s="12">
        <v>8.397400000000001</v>
      </c>
      <c r="AG208" s="12">
        <v>9.940150000000001</v>
      </c>
      <c r="AH208" s="12">
        <v>0</v>
      </c>
      <c r="AI208" s="12">
        <v>4.84</v>
      </c>
      <c r="AJ208" s="12">
        <v>0</v>
      </c>
      <c r="AK208" s="12">
        <v>21.054</v>
      </c>
      <c r="AL208" s="12">
        <v>50.82</v>
      </c>
      <c r="AN208" s="15">
        <v>0.5187061574434918</v>
      </c>
      <c r="AO208" s="15"/>
      <c r="AP208" s="15"/>
      <c r="AQ208" s="15">
        <v>1.1883086515978174</v>
      </c>
      <c r="AR208" s="15">
        <v>6.224473889321902</v>
      </c>
      <c r="AS208" s="15">
        <v>2.6218238503507405</v>
      </c>
      <c r="AT208" s="15"/>
      <c r="AU208" s="15">
        <v>2.189883086515978</v>
      </c>
      <c r="AV208" s="15"/>
      <c r="AW208" s="15">
        <v>23.508706157443495</v>
      </c>
      <c r="AX208" s="15">
        <v>1.2772431800467654</v>
      </c>
      <c r="AY208" s="15">
        <v>6.545128604832425</v>
      </c>
      <c r="AZ208" s="15">
        <v>0.04185326315789474</v>
      </c>
      <c r="BA208" s="15"/>
      <c r="BB208" s="15">
        <v>3.77240841777085</v>
      </c>
      <c r="BC208" s="15"/>
      <c r="BD208" s="15">
        <v>34.234146341463415</v>
      </c>
      <c r="BE208" s="16">
        <v>82.63414634146342</v>
      </c>
    </row>
    <row r="209" spans="1:56" ht="15.75" customHeight="1">
      <c r="A209" s="19">
        <v>1751</v>
      </c>
      <c r="B209" s="27"/>
      <c r="C209" s="27"/>
      <c r="D209" s="27"/>
      <c r="E209" s="27"/>
      <c r="F209" s="27"/>
      <c r="G209" s="27"/>
      <c r="H209" s="27"/>
      <c r="I209" s="27"/>
      <c r="J209" s="27"/>
      <c r="K209" s="27">
        <v>249.4</v>
      </c>
      <c r="L209" s="27"/>
      <c r="M209" s="24">
        <v>69.62</v>
      </c>
      <c r="N209" s="24">
        <v>72</v>
      </c>
      <c r="O209" s="24"/>
      <c r="P209" s="24">
        <v>33.08</v>
      </c>
      <c r="Q209" s="24"/>
      <c r="R209" s="24"/>
      <c r="S209" s="24"/>
      <c r="T209" s="24"/>
      <c r="U209" s="12"/>
      <c r="V209" s="12">
        <v>0</v>
      </c>
      <c r="W209" s="12">
        <v>0</v>
      </c>
      <c r="X209" s="12">
        <v>0</v>
      </c>
      <c r="Y209" s="12">
        <v>0</v>
      </c>
      <c r="Z209" s="12">
        <v>0</v>
      </c>
      <c r="AA209" s="12">
        <v>0</v>
      </c>
      <c r="AB209" s="12">
        <v>0</v>
      </c>
      <c r="AC209" s="12">
        <v>0</v>
      </c>
      <c r="AD209" s="12">
        <v>30.1774</v>
      </c>
      <c r="AE209" s="12">
        <v>0</v>
      </c>
      <c r="AF209" s="12">
        <v>8.42402</v>
      </c>
      <c r="AG209" s="12">
        <v>8.712</v>
      </c>
      <c r="AH209" s="12">
        <v>0</v>
      </c>
      <c r="AI209" s="12">
        <v>4.00268</v>
      </c>
      <c r="AJ209" s="12">
        <v>0</v>
      </c>
      <c r="AK209" s="12">
        <v>0</v>
      </c>
      <c r="AL209" s="12">
        <v>0</v>
      </c>
      <c r="AN209" s="15"/>
      <c r="AO209" s="15"/>
      <c r="AP209" s="15"/>
      <c r="AQ209" s="15"/>
      <c r="AR209" s="15"/>
      <c r="AS209" s="15"/>
      <c r="AT209" s="15"/>
      <c r="AU209" s="15"/>
      <c r="AV209" s="15"/>
      <c r="AW209" s="15">
        <v>23.520966484801246</v>
      </c>
      <c r="AX209" s="15"/>
      <c r="AY209" s="15">
        <v>6.565876851130165</v>
      </c>
      <c r="AZ209" s="15">
        <v>0.03668210526315789</v>
      </c>
      <c r="BA209" s="15"/>
      <c r="BB209" s="15">
        <v>3.1197817614964927</v>
      </c>
      <c r="BC209" s="15"/>
      <c r="BD209" s="15"/>
    </row>
    <row r="210" spans="1:56" ht="15.75" customHeight="1">
      <c r="A210" s="19">
        <v>1752</v>
      </c>
      <c r="B210" s="27"/>
      <c r="C210" s="27"/>
      <c r="D210" s="27"/>
      <c r="E210" s="27"/>
      <c r="F210" s="27"/>
      <c r="G210" s="27">
        <v>32.7</v>
      </c>
      <c r="H210" s="27"/>
      <c r="I210" s="27"/>
      <c r="J210" s="27"/>
      <c r="K210" s="27">
        <v>250</v>
      </c>
      <c r="L210" s="27"/>
      <c r="M210" s="24">
        <v>64.3</v>
      </c>
      <c r="N210" s="24">
        <v>40.94</v>
      </c>
      <c r="O210" s="24"/>
      <c r="P210" s="24"/>
      <c r="Q210" s="24"/>
      <c r="R210" s="24"/>
      <c r="S210" s="24"/>
      <c r="T210" s="24"/>
      <c r="U210" s="12"/>
      <c r="V210" s="12">
        <v>0</v>
      </c>
      <c r="W210" s="12">
        <v>0</v>
      </c>
      <c r="X210" s="12">
        <v>0</v>
      </c>
      <c r="Y210" s="12">
        <v>0</v>
      </c>
      <c r="Z210" s="12">
        <v>3.9567</v>
      </c>
      <c r="AA210" s="12">
        <v>0</v>
      </c>
      <c r="AB210" s="12">
        <v>0</v>
      </c>
      <c r="AC210" s="12">
        <v>0</v>
      </c>
      <c r="AD210" s="12">
        <v>30.25</v>
      </c>
      <c r="AE210" s="12">
        <v>0</v>
      </c>
      <c r="AF210" s="12">
        <v>7.7802999999999995</v>
      </c>
      <c r="AG210" s="12">
        <v>4.95374</v>
      </c>
      <c r="AH210" s="12">
        <v>0</v>
      </c>
      <c r="AI210" s="12">
        <v>0</v>
      </c>
      <c r="AJ210" s="12">
        <v>0</v>
      </c>
      <c r="AK210" s="12">
        <v>0</v>
      </c>
      <c r="AL210" s="12">
        <v>0</v>
      </c>
      <c r="AN210" s="15"/>
      <c r="AO210" s="15"/>
      <c r="AP210" s="15"/>
      <c r="AQ210" s="15"/>
      <c r="AR210" s="15">
        <v>0</v>
      </c>
      <c r="AS210" s="15">
        <v>3.0839438815276696</v>
      </c>
      <c r="AT210" s="15"/>
      <c r="AU210" s="15"/>
      <c r="AV210" s="15"/>
      <c r="AW210" s="15">
        <v>23.577552611067812</v>
      </c>
      <c r="AX210" s="15"/>
      <c r="AY210" s="15">
        <v>6.0641465315666405</v>
      </c>
      <c r="AZ210" s="15">
        <v>0.020857852631578945</v>
      </c>
      <c r="BA210" s="15"/>
      <c r="BB210" s="15"/>
      <c r="BC210" s="15"/>
      <c r="BD210" s="15"/>
    </row>
    <row r="211" spans="1:56" ht="15.75" customHeight="1">
      <c r="A211" s="19">
        <v>1753</v>
      </c>
      <c r="B211" s="27">
        <v>84.17240238252813</v>
      </c>
      <c r="C211" s="27">
        <v>77</v>
      </c>
      <c r="D211" s="27"/>
      <c r="E211" s="27"/>
      <c r="F211" s="27">
        <v>42.33</v>
      </c>
      <c r="G211" s="27">
        <v>29.2</v>
      </c>
      <c r="H211" s="27"/>
      <c r="I211" s="27">
        <v>23.34</v>
      </c>
      <c r="J211" s="27"/>
      <c r="K211" s="27"/>
      <c r="L211" s="27">
        <v>94.86</v>
      </c>
      <c r="M211" s="24"/>
      <c r="N211" s="24">
        <v>42.08</v>
      </c>
      <c r="O211" s="24">
        <v>3.59</v>
      </c>
      <c r="P211" s="24"/>
      <c r="Q211" s="24"/>
      <c r="R211" s="24"/>
      <c r="S211" s="24"/>
      <c r="T211" s="24"/>
      <c r="U211" s="12">
        <v>10.184860688285903</v>
      </c>
      <c r="V211" s="12">
        <v>9.317</v>
      </c>
      <c r="W211" s="12">
        <v>0</v>
      </c>
      <c r="X211" s="12">
        <v>0</v>
      </c>
      <c r="Y211" s="12">
        <v>5.12193</v>
      </c>
      <c r="Z211" s="12">
        <v>3.5332</v>
      </c>
      <c r="AA211" s="12">
        <v>0</v>
      </c>
      <c r="AB211" s="12">
        <v>2.82414</v>
      </c>
      <c r="AC211" s="12">
        <v>0</v>
      </c>
      <c r="AD211" s="12">
        <v>0</v>
      </c>
      <c r="AE211" s="12">
        <v>11.47806</v>
      </c>
      <c r="AF211" s="12">
        <v>0</v>
      </c>
      <c r="AG211" s="12">
        <v>5.091679999999999</v>
      </c>
      <c r="AH211" s="12">
        <v>0.43438999999999994</v>
      </c>
      <c r="AI211" s="12">
        <v>0</v>
      </c>
      <c r="AJ211" s="12">
        <v>0</v>
      </c>
      <c r="AK211" s="12">
        <v>0</v>
      </c>
      <c r="AL211" s="12">
        <v>0</v>
      </c>
      <c r="AN211" s="15">
        <v>0.39691584911480526</v>
      </c>
      <c r="AO211" s="15">
        <v>0.36309431021044425</v>
      </c>
      <c r="AP211" s="15"/>
      <c r="AQ211" s="15"/>
      <c r="AR211" s="15">
        <v>3.9921512081060015</v>
      </c>
      <c r="AS211" s="15">
        <v>2.75385814497272</v>
      </c>
      <c r="AT211" s="15"/>
      <c r="AU211" s="15">
        <v>2.201200311769291</v>
      </c>
      <c r="AV211" s="15"/>
      <c r="AW211" s="15"/>
      <c r="AX211" s="15">
        <v>0.8946266562743569</v>
      </c>
      <c r="AY211" s="15"/>
      <c r="AZ211" s="15">
        <v>0.021438652631578944</v>
      </c>
      <c r="BA211" s="15">
        <v>0.33857365549493373</v>
      </c>
      <c r="BB211" s="15"/>
      <c r="BC211" s="15"/>
      <c r="BD211" s="15"/>
    </row>
    <row r="212" spans="1:56" ht="15.75" customHeight="1">
      <c r="A212" s="19">
        <v>1754</v>
      </c>
      <c r="B212" s="27">
        <v>78</v>
      </c>
      <c r="C212" s="27">
        <v>77</v>
      </c>
      <c r="D212" s="27"/>
      <c r="E212" s="27"/>
      <c r="F212" s="27">
        <v>52.4</v>
      </c>
      <c r="G212" s="27">
        <v>27</v>
      </c>
      <c r="H212" s="27"/>
      <c r="I212" s="27">
        <v>22.6</v>
      </c>
      <c r="J212" s="27"/>
      <c r="K212" s="27"/>
      <c r="L212" s="27">
        <v>90</v>
      </c>
      <c r="M212" s="24"/>
      <c r="N212" s="24">
        <v>42.08</v>
      </c>
      <c r="O212" s="24">
        <v>3.59</v>
      </c>
      <c r="P212" s="24">
        <v>37.91</v>
      </c>
      <c r="Q212" s="24"/>
      <c r="R212" s="24"/>
      <c r="S212" s="24"/>
      <c r="T212" s="24"/>
      <c r="U212" s="12">
        <v>9.203999999999999</v>
      </c>
      <c r="V212" s="12">
        <v>9.086</v>
      </c>
      <c r="W212" s="12">
        <v>0</v>
      </c>
      <c r="X212" s="12">
        <v>0</v>
      </c>
      <c r="Y212" s="12">
        <v>6.183199999999999</v>
      </c>
      <c r="Z212" s="12">
        <v>3.186</v>
      </c>
      <c r="AA212" s="12">
        <v>0</v>
      </c>
      <c r="AB212" s="12">
        <v>2.6668</v>
      </c>
      <c r="AC212" s="12">
        <v>0</v>
      </c>
      <c r="AD212" s="12">
        <v>0</v>
      </c>
      <c r="AE212" s="12">
        <v>10.62</v>
      </c>
      <c r="AF212" s="12">
        <v>0</v>
      </c>
      <c r="AG212" s="12">
        <v>4.965439999999999</v>
      </c>
      <c r="AH212" s="12">
        <v>0.42361999999999994</v>
      </c>
      <c r="AI212" s="12">
        <v>4.47338</v>
      </c>
      <c r="AJ212" s="12">
        <v>0</v>
      </c>
      <c r="AK212" s="12">
        <v>0</v>
      </c>
      <c r="AL212" s="12">
        <v>0</v>
      </c>
      <c r="AN212" s="15">
        <v>0.3586905689789555</v>
      </c>
      <c r="AO212" s="15">
        <v>0.35409197194076386</v>
      </c>
      <c r="AP212" s="15"/>
      <c r="AQ212" s="15"/>
      <c r="AR212" s="15">
        <v>4.819329696024941</v>
      </c>
      <c r="AS212" s="15">
        <v>2.4832424006235385</v>
      </c>
      <c r="AT212" s="15"/>
      <c r="AU212" s="15">
        <v>2.078565861262666</v>
      </c>
      <c r="AV212" s="15"/>
      <c r="AW212" s="15"/>
      <c r="AX212" s="15">
        <v>0.8277474668745128</v>
      </c>
      <c r="AY212" s="15"/>
      <c r="AZ212" s="15">
        <v>0.02090711578947368</v>
      </c>
      <c r="BA212" s="15">
        <v>0.3301792673421668</v>
      </c>
      <c r="BB212" s="15">
        <v>3.486656274356976</v>
      </c>
      <c r="BC212" s="15"/>
      <c r="BD212" s="15"/>
    </row>
    <row r="213" spans="1:56" ht="15.75" customHeight="1">
      <c r="A213" s="19">
        <v>1755</v>
      </c>
      <c r="B213" s="27"/>
      <c r="C213" s="27"/>
      <c r="D213" s="27"/>
      <c r="E213" s="27"/>
      <c r="F213" s="27">
        <v>72</v>
      </c>
      <c r="G213" s="27"/>
      <c r="H213" s="27"/>
      <c r="I213" s="27"/>
      <c r="J213" s="27"/>
      <c r="K213" s="27">
        <v>241.48</v>
      </c>
      <c r="L213" s="27">
        <v>105</v>
      </c>
      <c r="M213" s="24">
        <v>62.08</v>
      </c>
      <c r="N213" s="24">
        <v>76</v>
      </c>
      <c r="O213" s="24"/>
      <c r="P213" s="24"/>
      <c r="Q213" s="24"/>
      <c r="R213" s="24"/>
      <c r="S213" s="24"/>
      <c r="T213" s="24"/>
      <c r="U213" s="12"/>
      <c r="V213" s="12">
        <v>0</v>
      </c>
      <c r="W213" s="12">
        <v>0</v>
      </c>
      <c r="X213" s="12">
        <v>0</v>
      </c>
      <c r="Y213" s="12">
        <v>8.52</v>
      </c>
      <c r="Z213" s="12">
        <v>0</v>
      </c>
      <c r="AA213" s="12">
        <v>0</v>
      </c>
      <c r="AB213" s="12">
        <v>0</v>
      </c>
      <c r="AC213" s="12">
        <v>0</v>
      </c>
      <c r="AD213" s="12">
        <v>28.575133333333333</v>
      </c>
      <c r="AE213" s="12">
        <v>12.425</v>
      </c>
      <c r="AF213" s="12">
        <v>7.346133333333333</v>
      </c>
      <c r="AG213" s="12">
        <v>8.993333333333334</v>
      </c>
      <c r="AH213" s="12">
        <v>0</v>
      </c>
      <c r="AI213" s="12">
        <v>0</v>
      </c>
      <c r="AJ213" s="12">
        <v>0</v>
      </c>
      <c r="AK213" s="12">
        <v>0</v>
      </c>
      <c r="AL213" s="12">
        <v>0</v>
      </c>
      <c r="AN213" s="15"/>
      <c r="AO213" s="15"/>
      <c r="AP213" s="15"/>
      <c r="AQ213" s="15"/>
      <c r="AR213" s="15">
        <v>6.640685892439595</v>
      </c>
      <c r="AS213" s="15"/>
      <c r="AT213" s="15"/>
      <c r="AU213" s="15"/>
      <c r="AV213" s="15"/>
      <c r="AW213" s="15">
        <v>22.272122629254355</v>
      </c>
      <c r="AX213" s="15">
        <v>0.9684333593141076</v>
      </c>
      <c r="AY213" s="15">
        <v>5.7257469472590286</v>
      </c>
      <c r="AZ213" s="15">
        <v>0.037866666666666667</v>
      </c>
      <c r="BA213" s="15"/>
      <c r="BB213" s="15"/>
      <c r="BC213" s="15"/>
      <c r="BD213" s="15"/>
    </row>
    <row r="214" spans="1:56" ht="15.75" customHeight="1">
      <c r="A214" s="19">
        <v>1756</v>
      </c>
      <c r="B214" s="27">
        <v>117.5</v>
      </c>
      <c r="C214" s="27">
        <v>151.2</v>
      </c>
      <c r="D214" s="27"/>
      <c r="E214" s="27">
        <v>137.3</v>
      </c>
      <c r="F214" s="27">
        <v>49.8</v>
      </c>
      <c r="G214" s="27">
        <v>27.3</v>
      </c>
      <c r="H214" s="27"/>
      <c r="I214" s="27">
        <v>20.7</v>
      </c>
      <c r="J214" s="27"/>
      <c r="K214" s="27">
        <v>242.71</v>
      </c>
      <c r="L214" s="27">
        <v>185.4</v>
      </c>
      <c r="M214" s="24">
        <v>63.03</v>
      </c>
      <c r="N214" s="24"/>
      <c r="O214" s="24"/>
      <c r="P214" s="24"/>
      <c r="Q214" s="24"/>
      <c r="R214" s="24"/>
      <c r="S214" s="24"/>
      <c r="T214" s="24"/>
      <c r="U214" s="12">
        <v>13.904166666666667</v>
      </c>
      <c r="V214" s="12">
        <v>17.892</v>
      </c>
      <c r="W214" s="12">
        <v>0</v>
      </c>
      <c r="X214" s="12">
        <v>16.24716666666667</v>
      </c>
      <c r="Y214" s="12">
        <v>5.893</v>
      </c>
      <c r="Z214" s="12">
        <v>3.2305</v>
      </c>
      <c r="AA214" s="12">
        <v>0</v>
      </c>
      <c r="AB214" s="12">
        <v>2.4495</v>
      </c>
      <c r="AC214" s="12">
        <v>0</v>
      </c>
      <c r="AD214" s="12">
        <v>28.720683333333334</v>
      </c>
      <c r="AE214" s="12">
        <v>21.939</v>
      </c>
      <c r="AF214" s="12">
        <v>7.45855</v>
      </c>
      <c r="AG214" s="12">
        <v>0</v>
      </c>
      <c r="AH214" s="12">
        <v>0</v>
      </c>
      <c r="AI214" s="12">
        <v>0</v>
      </c>
      <c r="AJ214" s="12">
        <v>0</v>
      </c>
      <c r="AK214" s="12">
        <v>0</v>
      </c>
      <c r="AL214" s="12">
        <v>0</v>
      </c>
      <c r="AN214" s="15">
        <v>0.5418615224733697</v>
      </c>
      <c r="AO214" s="15">
        <v>0.6972720187061574</v>
      </c>
      <c r="AP214" s="15"/>
      <c r="AQ214" s="15">
        <v>1.2663419069888284</v>
      </c>
      <c r="AR214" s="15">
        <v>4.593141075604053</v>
      </c>
      <c r="AS214" s="15">
        <v>2.51792673421668</v>
      </c>
      <c r="AT214" s="15"/>
      <c r="AU214" s="15">
        <v>1.9091971940763837</v>
      </c>
      <c r="AV214" s="15"/>
      <c r="AW214" s="15">
        <v>22.385567679916864</v>
      </c>
      <c r="AX214" s="15">
        <v>1.7099766173031956</v>
      </c>
      <c r="AY214" s="15">
        <v>5.813367108339829</v>
      </c>
      <c r="AZ214" s="15"/>
      <c r="BA214" s="15"/>
      <c r="BB214" s="15"/>
      <c r="BC214" s="15"/>
      <c r="BD214" s="15"/>
    </row>
    <row r="215" spans="1:56" ht="15.75" customHeight="1">
      <c r="A215" s="19">
        <v>1757</v>
      </c>
      <c r="B215" s="27"/>
      <c r="C215" s="27">
        <v>170</v>
      </c>
      <c r="D215" s="27"/>
      <c r="E215" s="27"/>
      <c r="F215" s="27">
        <v>49.4</v>
      </c>
      <c r="G215" s="27">
        <v>63.11098463289699</v>
      </c>
      <c r="H215" s="27"/>
      <c r="I215" s="27">
        <v>31.3</v>
      </c>
      <c r="J215" s="27"/>
      <c r="K215" s="27">
        <v>241.76</v>
      </c>
      <c r="L215" s="27">
        <v>166.7</v>
      </c>
      <c r="M215" s="24">
        <v>64.92</v>
      </c>
      <c r="N215" s="24">
        <v>90</v>
      </c>
      <c r="O215" s="24"/>
      <c r="P215" s="24"/>
      <c r="Q215" s="24"/>
      <c r="R215" s="24"/>
      <c r="S215" s="24"/>
      <c r="T215" s="24"/>
      <c r="U215" s="12"/>
      <c r="V215" s="12">
        <v>16.15</v>
      </c>
      <c r="W215" s="12">
        <v>0</v>
      </c>
      <c r="X215" s="12">
        <v>0</v>
      </c>
      <c r="Y215" s="12">
        <v>4.693</v>
      </c>
      <c r="Z215" s="12">
        <v>5.9955435401252135</v>
      </c>
      <c r="AA215" s="12">
        <v>0</v>
      </c>
      <c r="AB215" s="12">
        <v>2.9735</v>
      </c>
      <c r="AC215" s="12">
        <v>0</v>
      </c>
      <c r="AD215" s="12">
        <v>22.9672</v>
      </c>
      <c r="AE215" s="12">
        <v>15.8365</v>
      </c>
      <c r="AF215" s="12">
        <v>6.167400000000001</v>
      </c>
      <c r="AG215" s="12">
        <v>8.55</v>
      </c>
      <c r="AH215" s="12">
        <v>0</v>
      </c>
      <c r="AI215" s="12">
        <v>0</v>
      </c>
      <c r="AJ215" s="12">
        <v>0</v>
      </c>
      <c r="AK215" s="12">
        <v>0</v>
      </c>
      <c r="AL215" s="12">
        <v>0</v>
      </c>
      <c r="AN215" s="15"/>
      <c r="AO215" s="15">
        <v>0.6293842556508183</v>
      </c>
      <c r="AP215" s="15"/>
      <c r="AQ215" s="15"/>
      <c r="AR215" s="15">
        <v>3.6578332034294623</v>
      </c>
      <c r="AS215" s="15">
        <v>4.673065892537189</v>
      </c>
      <c r="AT215" s="15"/>
      <c r="AU215" s="15">
        <v>2.317614964925955</v>
      </c>
      <c r="AV215" s="15"/>
      <c r="AW215" s="15">
        <v>17.901169134840217</v>
      </c>
      <c r="AX215" s="15">
        <v>1.2343335931410755</v>
      </c>
      <c r="AY215" s="15">
        <v>4.80701480904131</v>
      </c>
      <c r="AZ215" s="15">
        <v>0.036000000000000004</v>
      </c>
      <c r="BA215" s="15"/>
      <c r="BB215" s="15"/>
      <c r="BC215" s="15"/>
      <c r="BD215" s="15"/>
    </row>
    <row r="216" spans="1:56" ht="15.75" customHeight="1">
      <c r="A216" s="19">
        <v>1758</v>
      </c>
      <c r="B216" s="27">
        <v>162.8</v>
      </c>
      <c r="C216" s="27">
        <v>185</v>
      </c>
      <c r="D216" s="27"/>
      <c r="E216" s="27"/>
      <c r="F216" s="27">
        <v>52.2</v>
      </c>
      <c r="G216" s="27">
        <v>31</v>
      </c>
      <c r="H216" s="27"/>
      <c r="I216" s="27">
        <v>36.3</v>
      </c>
      <c r="J216" s="27"/>
      <c r="K216" s="27">
        <v>240</v>
      </c>
      <c r="L216" s="27">
        <v>382.5</v>
      </c>
      <c r="M216" s="24">
        <v>60.87</v>
      </c>
      <c r="N216" s="24">
        <v>42.14</v>
      </c>
      <c r="O216" s="24">
        <v>3.19</v>
      </c>
      <c r="P216" s="24">
        <v>36</v>
      </c>
      <c r="Q216" s="24"/>
      <c r="R216" s="24"/>
      <c r="S216" s="24"/>
      <c r="T216" s="24"/>
      <c r="U216" s="12">
        <v>15.466000000000001</v>
      </c>
      <c r="V216" s="12">
        <v>17.575</v>
      </c>
      <c r="W216" s="12">
        <v>0</v>
      </c>
      <c r="X216" s="12">
        <v>0</v>
      </c>
      <c r="Y216" s="12">
        <v>4.9590000000000005</v>
      </c>
      <c r="Z216" s="12">
        <v>2.945</v>
      </c>
      <c r="AA216" s="12">
        <v>0</v>
      </c>
      <c r="AB216" s="12">
        <v>3.4484999999999997</v>
      </c>
      <c r="AC216" s="12">
        <v>0</v>
      </c>
      <c r="AD216" s="12">
        <v>22.8</v>
      </c>
      <c r="AE216" s="12">
        <v>36.3375</v>
      </c>
      <c r="AF216" s="12">
        <v>5.782649999999999</v>
      </c>
      <c r="AG216" s="12">
        <v>4.0033</v>
      </c>
      <c r="AH216" s="12">
        <v>0.30305</v>
      </c>
      <c r="AI216" s="12">
        <v>3.42</v>
      </c>
      <c r="AJ216" s="12">
        <v>0</v>
      </c>
      <c r="AK216" s="12">
        <v>0</v>
      </c>
      <c r="AL216" s="12">
        <v>0</v>
      </c>
      <c r="AN216" s="15">
        <v>0.6027279812938426</v>
      </c>
      <c r="AO216" s="15">
        <v>0.6849181605611847</v>
      </c>
      <c r="AP216" s="15"/>
      <c r="AQ216" s="15"/>
      <c r="AR216" s="15">
        <v>3.865159781761497</v>
      </c>
      <c r="AS216" s="15">
        <v>2.2954014029618084</v>
      </c>
      <c r="AT216" s="15"/>
      <c r="AU216" s="15">
        <v>2.68784099766173</v>
      </c>
      <c r="AV216" s="15"/>
      <c r="AW216" s="15">
        <v>17.77084957131723</v>
      </c>
      <c r="AX216" s="15">
        <v>2.8322291504286827</v>
      </c>
      <c r="AY216" s="15">
        <v>4.507131722525331</v>
      </c>
      <c r="AZ216" s="15">
        <v>0.016856000000000003</v>
      </c>
      <c r="BA216" s="15">
        <v>0.2362042088854248</v>
      </c>
      <c r="BB216" s="15">
        <v>2.665627435697584</v>
      </c>
      <c r="BC216" s="15"/>
      <c r="BD216" s="15"/>
    </row>
    <row r="217" spans="1:56" ht="15.75" customHeight="1">
      <c r="A217" s="19">
        <v>1759</v>
      </c>
      <c r="B217" s="27"/>
      <c r="C217" s="27"/>
      <c r="D217" s="27"/>
      <c r="E217" s="27"/>
      <c r="F217" s="27">
        <v>51</v>
      </c>
      <c r="G217" s="27"/>
      <c r="H217" s="27"/>
      <c r="I217" s="27">
        <v>31.8</v>
      </c>
      <c r="J217" s="27"/>
      <c r="K217" s="27"/>
      <c r="L217" s="27"/>
      <c r="M217" s="24"/>
      <c r="N217" s="24">
        <v>55.6</v>
      </c>
      <c r="O217" s="24">
        <v>3.7</v>
      </c>
      <c r="P217" s="24">
        <v>36</v>
      </c>
      <c r="Q217" s="24"/>
      <c r="R217" s="24"/>
      <c r="S217" s="24"/>
      <c r="T217" s="24"/>
      <c r="U217" s="12"/>
      <c r="V217" s="12">
        <v>0</v>
      </c>
      <c r="W217" s="12">
        <v>0</v>
      </c>
      <c r="X217" s="12">
        <v>0</v>
      </c>
      <c r="Y217" s="12">
        <v>4.845</v>
      </c>
      <c r="Z217" s="12">
        <v>0</v>
      </c>
      <c r="AA217" s="12">
        <v>0</v>
      </c>
      <c r="AB217" s="12">
        <v>3.021</v>
      </c>
      <c r="AC217" s="12">
        <v>0</v>
      </c>
      <c r="AD217" s="12">
        <v>0</v>
      </c>
      <c r="AE217" s="12">
        <v>0</v>
      </c>
      <c r="AF217" s="12">
        <v>0</v>
      </c>
      <c r="AG217" s="12">
        <v>5.282</v>
      </c>
      <c r="AH217" s="12">
        <v>0.35150000000000003</v>
      </c>
      <c r="AI217" s="12">
        <v>3.42</v>
      </c>
      <c r="AJ217" s="12">
        <v>0</v>
      </c>
      <c r="AK217" s="12">
        <v>0</v>
      </c>
      <c r="AL217" s="12">
        <v>0</v>
      </c>
      <c r="AN217" s="15"/>
      <c r="AO217" s="15"/>
      <c r="AP217" s="15"/>
      <c r="AQ217" s="15"/>
      <c r="AR217" s="15">
        <v>3.7763055339049103</v>
      </c>
      <c r="AS217" s="15"/>
      <c r="AT217" s="15"/>
      <c r="AU217" s="15">
        <v>2.3546375681995326</v>
      </c>
      <c r="AV217" s="15"/>
      <c r="AW217" s="15"/>
      <c r="AX217" s="15"/>
      <c r="AY217" s="15"/>
      <c r="AZ217" s="15">
        <v>0.02224</v>
      </c>
      <c r="BA217" s="15">
        <v>0.2739672642244739</v>
      </c>
      <c r="BB217" s="15">
        <v>2.665627435697584</v>
      </c>
      <c r="BC217" s="15"/>
      <c r="BD217" s="15"/>
    </row>
    <row r="218" spans="1:56" ht="15.75" customHeight="1">
      <c r="A218" s="19">
        <v>1760</v>
      </c>
      <c r="B218" s="27">
        <v>101.60704022988506</v>
      </c>
      <c r="C218" s="27">
        <v>120</v>
      </c>
      <c r="D218" s="27"/>
      <c r="E218" s="27">
        <v>150</v>
      </c>
      <c r="F218" s="27">
        <v>53.62</v>
      </c>
      <c r="G218" s="27">
        <v>38.19</v>
      </c>
      <c r="H218" s="27"/>
      <c r="I218" s="27">
        <v>44.66</v>
      </c>
      <c r="J218" s="27"/>
      <c r="K218" s="27">
        <v>223.27</v>
      </c>
      <c r="L218" s="27">
        <v>237.6</v>
      </c>
      <c r="M218" s="24">
        <v>45.01</v>
      </c>
      <c r="N218" s="24">
        <v>68.73</v>
      </c>
      <c r="O218" s="24">
        <v>3.72</v>
      </c>
      <c r="P218" s="24">
        <v>37.91</v>
      </c>
      <c r="Q218" s="24"/>
      <c r="R218" s="24"/>
      <c r="S218" s="24"/>
      <c r="T218" s="24"/>
      <c r="U218" s="12">
        <v>9.65266882183908</v>
      </c>
      <c r="V218" s="12">
        <v>11.4</v>
      </c>
      <c r="W218" s="12">
        <v>0</v>
      </c>
      <c r="X218" s="12">
        <v>14.25</v>
      </c>
      <c r="Y218" s="12">
        <v>5.0939</v>
      </c>
      <c r="Z218" s="12">
        <v>3.62805</v>
      </c>
      <c r="AA218" s="12">
        <v>0</v>
      </c>
      <c r="AB218" s="12">
        <v>4.2427</v>
      </c>
      <c r="AC218" s="12">
        <v>0</v>
      </c>
      <c r="AD218" s="12">
        <v>21.21065</v>
      </c>
      <c r="AE218" s="12">
        <v>22.572</v>
      </c>
      <c r="AF218" s="12">
        <v>4.27595</v>
      </c>
      <c r="AG218" s="12">
        <v>6.529350000000001</v>
      </c>
      <c r="AH218" s="12">
        <v>0.35340000000000005</v>
      </c>
      <c r="AI218" s="12">
        <v>3.60145</v>
      </c>
      <c r="AJ218" s="12">
        <v>0</v>
      </c>
      <c r="AK218" s="12">
        <v>0</v>
      </c>
      <c r="AL218" s="12">
        <v>0</v>
      </c>
      <c r="AN218" s="15">
        <v>0.3761757140233469</v>
      </c>
      <c r="AO218" s="15">
        <v>0.44427123928293066</v>
      </c>
      <c r="AP218" s="15"/>
      <c r="AQ218" s="15">
        <v>1.1106780982073265</v>
      </c>
      <c r="AR218" s="15">
        <v>3.9703039750584566</v>
      </c>
      <c r="AS218" s="15">
        <v>2.8277864380358535</v>
      </c>
      <c r="AT218" s="15"/>
      <c r="AU218" s="15">
        <v>3.3068589243959474</v>
      </c>
      <c r="AV218" s="15"/>
      <c r="AW218" s="15">
        <v>16.53207326578332</v>
      </c>
      <c r="AX218" s="15">
        <v>1.7593141075604053</v>
      </c>
      <c r="AY218" s="15">
        <v>3.3327747466874516</v>
      </c>
      <c r="AZ218" s="15">
        <v>0.027492000000000003</v>
      </c>
      <c r="BA218" s="15">
        <v>0.275448168355417</v>
      </c>
      <c r="BB218" s="15">
        <v>2.8070537802026503</v>
      </c>
      <c r="BC218" s="15"/>
      <c r="BD218" s="15"/>
    </row>
    <row r="219" spans="1:56" ht="15.75" customHeight="1">
      <c r="A219" s="19">
        <v>1761</v>
      </c>
      <c r="B219" s="27"/>
      <c r="C219" s="27"/>
      <c r="D219" s="27"/>
      <c r="E219" s="27"/>
      <c r="F219" s="27"/>
      <c r="G219" s="27"/>
      <c r="H219" s="27"/>
      <c r="I219" s="27">
        <v>23</v>
      </c>
      <c r="J219" s="27"/>
      <c r="K219" s="27">
        <v>222.31</v>
      </c>
      <c r="L219" s="27">
        <v>200.6</v>
      </c>
      <c r="M219" s="24">
        <v>44.35</v>
      </c>
      <c r="N219" s="24">
        <v>101.2</v>
      </c>
      <c r="O219" s="24"/>
      <c r="P219" s="24">
        <v>37.13</v>
      </c>
      <c r="Q219" s="24"/>
      <c r="R219" s="24"/>
      <c r="S219" s="24"/>
      <c r="T219" s="24"/>
      <c r="U219" s="12"/>
      <c r="V219" s="12">
        <v>0</v>
      </c>
      <c r="W219" s="12">
        <v>0</v>
      </c>
      <c r="X219" s="12">
        <v>0</v>
      </c>
      <c r="Y219" s="12">
        <v>0</v>
      </c>
      <c r="Z219" s="12">
        <v>0</v>
      </c>
      <c r="AA219" s="12">
        <v>0</v>
      </c>
      <c r="AB219" s="12">
        <v>2.185</v>
      </c>
      <c r="AC219" s="12">
        <v>0</v>
      </c>
      <c r="AD219" s="12">
        <v>21.11945</v>
      </c>
      <c r="AE219" s="12">
        <v>19.057</v>
      </c>
      <c r="AF219" s="12">
        <v>4.21325</v>
      </c>
      <c r="AG219" s="12">
        <v>9.614</v>
      </c>
      <c r="AH219" s="12">
        <v>0</v>
      </c>
      <c r="AI219" s="12">
        <v>3.52735</v>
      </c>
      <c r="AJ219" s="12">
        <v>0</v>
      </c>
      <c r="AK219" s="12">
        <v>0</v>
      </c>
      <c r="AL219" s="12">
        <v>0</v>
      </c>
      <c r="AN219" s="15"/>
      <c r="AO219" s="15"/>
      <c r="AP219" s="15"/>
      <c r="AQ219" s="15"/>
      <c r="AR219" s="15"/>
      <c r="AS219" s="15"/>
      <c r="AT219" s="15"/>
      <c r="AU219" s="15">
        <v>1.7030397505845676</v>
      </c>
      <c r="AV219" s="15"/>
      <c r="AW219" s="15">
        <v>16.460989867498053</v>
      </c>
      <c r="AX219" s="15">
        <v>1.4853468433359314</v>
      </c>
      <c r="AY219" s="15">
        <v>3.2839049103663296</v>
      </c>
      <c r="AZ219" s="15">
        <v>0.04048</v>
      </c>
      <c r="BA219" s="15"/>
      <c r="BB219" s="15">
        <v>2.7492985190958694</v>
      </c>
      <c r="BC219" s="15"/>
      <c r="BD219" s="15"/>
    </row>
    <row r="220" spans="1:56" ht="15.75" customHeight="1">
      <c r="A220" s="19">
        <v>1762</v>
      </c>
      <c r="B220" s="27">
        <v>106.84</v>
      </c>
      <c r="C220" s="27"/>
      <c r="D220" s="27"/>
      <c r="E220" s="27"/>
      <c r="F220" s="27">
        <v>50.75</v>
      </c>
      <c r="G220" s="27">
        <v>44.023779795686714</v>
      </c>
      <c r="H220" s="27"/>
      <c r="I220" s="27">
        <v>36</v>
      </c>
      <c r="J220" s="27"/>
      <c r="K220" s="27">
        <v>225.85</v>
      </c>
      <c r="L220" s="27">
        <v>192</v>
      </c>
      <c r="M220" s="24">
        <v>47.2</v>
      </c>
      <c r="N220" s="24"/>
      <c r="O220" s="24"/>
      <c r="P220" s="24">
        <v>39.36</v>
      </c>
      <c r="Q220" s="24"/>
      <c r="R220" s="24"/>
      <c r="S220" s="24"/>
      <c r="T220" s="24"/>
      <c r="U220" s="12">
        <v>10.1498</v>
      </c>
      <c r="V220" s="12">
        <v>0</v>
      </c>
      <c r="W220" s="12">
        <v>0</v>
      </c>
      <c r="X220" s="12">
        <v>0</v>
      </c>
      <c r="Y220" s="12">
        <v>4.82125</v>
      </c>
      <c r="Z220" s="12">
        <v>4.182259080590238</v>
      </c>
      <c r="AA220" s="12">
        <v>0</v>
      </c>
      <c r="AB220" s="12">
        <v>3.42</v>
      </c>
      <c r="AC220" s="12">
        <v>0</v>
      </c>
      <c r="AD220" s="12">
        <v>21.45575</v>
      </c>
      <c r="AE220" s="12">
        <v>18.24</v>
      </c>
      <c r="AF220" s="12">
        <v>4.484</v>
      </c>
      <c r="AG220" s="12">
        <v>0</v>
      </c>
      <c r="AH220" s="12">
        <v>0</v>
      </c>
      <c r="AI220" s="12">
        <v>3.7392</v>
      </c>
      <c r="AJ220" s="12">
        <v>0</v>
      </c>
      <c r="AK220" s="12">
        <v>0</v>
      </c>
      <c r="AL220" s="12">
        <v>0</v>
      </c>
      <c r="AN220" s="15">
        <v>0.3955494933749026</v>
      </c>
      <c r="AO220" s="15"/>
      <c r="AP220" s="15"/>
      <c r="AQ220" s="15"/>
      <c r="AR220" s="15">
        <v>3.7577942322681217</v>
      </c>
      <c r="AS220" s="15">
        <v>3.2597498679580967</v>
      </c>
      <c r="AT220" s="15"/>
      <c r="AU220" s="15">
        <v>2.665627435697584</v>
      </c>
      <c r="AV220" s="15"/>
      <c r="AW220" s="15">
        <v>16.72310989867498</v>
      </c>
      <c r="AX220" s="15">
        <v>1.4216679657053781</v>
      </c>
      <c r="AY220" s="15">
        <v>3.494933749025721</v>
      </c>
      <c r="AZ220" s="15"/>
      <c r="BA220" s="15"/>
      <c r="BB220" s="15">
        <v>2.914419329696025</v>
      </c>
      <c r="BC220" s="15"/>
      <c r="BD220" s="15"/>
    </row>
    <row r="221" spans="1:56" ht="15.75" customHeight="1">
      <c r="A221" s="19">
        <v>1763</v>
      </c>
      <c r="B221" s="27"/>
      <c r="C221" s="27"/>
      <c r="D221" s="27"/>
      <c r="E221" s="27"/>
      <c r="F221" s="27"/>
      <c r="G221" s="27"/>
      <c r="H221" s="27"/>
      <c r="I221" s="27"/>
      <c r="J221" s="27"/>
      <c r="K221" s="27">
        <v>205.79</v>
      </c>
      <c r="L221" s="27"/>
      <c r="M221" s="24">
        <v>51.37</v>
      </c>
      <c r="N221" s="24"/>
      <c r="O221" s="24"/>
      <c r="P221" s="24">
        <v>36.1</v>
      </c>
      <c r="Q221" s="24"/>
      <c r="R221" s="24"/>
      <c r="S221" s="24"/>
      <c r="T221" s="24"/>
      <c r="U221" s="12"/>
      <c r="V221" s="12">
        <v>0</v>
      </c>
      <c r="W221" s="12">
        <v>0</v>
      </c>
      <c r="X221" s="12">
        <v>0</v>
      </c>
      <c r="Y221" s="12">
        <v>0</v>
      </c>
      <c r="Z221" s="12">
        <v>0</v>
      </c>
      <c r="AA221" s="12">
        <v>0</v>
      </c>
      <c r="AB221" s="12">
        <v>0</v>
      </c>
      <c r="AC221" s="12">
        <v>0</v>
      </c>
      <c r="AD221" s="12">
        <v>19.55005</v>
      </c>
      <c r="AE221" s="12">
        <v>0</v>
      </c>
      <c r="AF221" s="12">
        <v>4.8801499999999995</v>
      </c>
      <c r="AG221" s="12">
        <v>0</v>
      </c>
      <c r="AH221" s="12">
        <v>0</v>
      </c>
      <c r="AI221" s="12">
        <v>3.4295</v>
      </c>
      <c r="AJ221" s="12">
        <v>0</v>
      </c>
      <c r="AK221" s="12">
        <v>0</v>
      </c>
      <c r="AL221" s="12">
        <v>0</v>
      </c>
      <c r="AN221" s="15"/>
      <c r="AO221" s="15"/>
      <c r="AP221" s="15"/>
      <c r="AQ221" s="15"/>
      <c r="AR221" s="15"/>
      <c r="AS221" s="15"/>
      <c r="AT221" s="15"/>
      <c r="AU221" s="15"/>
      <c r="AV221" s="15"/>
      <c r="AW221" s="15">
        <v>15.23776305533905</v>
      </c>
      <c r="AX221" s="15"/>
      <c r="AY221" s="15">
        <v>3.803702260327358</v>
      </c>
      <c r="AZ221" s="15"/>
      <c r="BA221" s="15"/>
      <c r="BB221" s="15">
        <v>2.6730319563522995</v>
      </c>
      <c r="BC221" s="15"/>
      <c r="BD221" s="15"/>
    </row>
    <row r="222" spans="1:56" ht="15.75" customHeight="1">
      <c r="A222" s="19">
        <v>1764</v>
      </c>
      <c r="B222" s="27"/>
      <c r="C222" s="27"/>
      <c r="D222" s="27"/>
      <c r="E222" s="27"/>
      <c r="F222" s="27"/>
      <c r="G222" s="27"/>
      <c r="H222" s="27"/>
      <c r="I222" s="27"/>
      <c r="J222" s="27"/>
      <c r="K222" s="27">
        <v>215.09</v>
      </c>
      <c r="L222" s="27"/>
      <c r="M222" s="24">
        <v>49.31</v>
      </c>
      <c r="N222" s="24"/>
      <c r="O222" s="24"/>
      <c r="P222" s="24">
        <v>39.97</v>
      </c>
      <c r="Q222" s="24"/>
      <c r="R222" s="24"/>
      <c r="S222" s="24"/>
      <c r="T222" s="24"/>
      <c r="U222" s="12"/>
      <c r="V222" s="12">
        <v>0</v>
      </c>
      <c r="W222" s="12">
        <v>0</v>
      </c>
      <c r="X222" s="12">
        <v>0</v>
      </c>
      <c r="Y222" s="12">
        <v>0</v>
      </c>
      <c r="Z222" s="12">
        <v>0</v>
      </c>
      <c r="AA222" s="12">
        <v>0</v>
      </c>
      <c r="AB222" s="12">
        <v>0</v>
      </c>
      <c r="AC222" s="12">
        <v>0</v>
      </c>
      <c r="AD222" s="12">
        <v>20.43355</v>
      </c>
      <c r="AE222" s="12">
        <v>0</v>
      </c>
      <c r="AF222" s="12">
        <v>4.68445</v>
      </c>
      <c r="AG222" s="12">
        <v>0</v>
      </c>
      <c r="AH222" s="12">
        <v>0</v>
      </c>
      <c r="AI222" s="12">
        <v>3.79715</v>
      </c>
      <c r="AJ222" s="12">
        <v>0</v>
      </c>
      <c r="AK222" s="12">
        <v>0</v>
      </c>
      <c r="AL222" s="12">
        <v>0</v>
      </c>
      <c r="AN222" s="15"/>
      <c r="AO222" s="15"/>
      <c r="AP222" s="15"/>
      <c r="AQ222" s="15"/>
      <c r="AR222" s="15"/>
      <c r="AS222" s="15"/>
      <c r="AT222" s="15"/>
      <c r="AU222" s="15"/>
      <c r="AV222" s="15"/>
      <c r="AW222" s="15">
        <v>15.926383476227592</v>
      </c>
      <c r="AX222" s="15"/>
      <c r="AY222" s="15">
        <v>3.6511691348402184</v>
      </c>
      <c r="AZ222" s="15"/>
      <c r="BA222" s="15"/>
      <c r="BB222" s="15">
        <v>2.9595869056897897</v>
      </c>
      <c r="BC222" s="15"/>
      <c r="BD222" s="15"/>
    </row>
    <row r="223" spans="1:56" ht="15.75" customHeight="1">
      <c r="A223" s="19">
        <v>1765</v>
      </c>
      <c r="B223" s="27"/>
      <c r="C223" s="27"/>
      <c r="D223" s="27"/>
      <c r="E223" s="27"/>
      <c r="F223" s="27"/>
      <c r="G223" s="27"/>
      <c r="H223" s="27"/>
      <c r="I223" s="27"/>
      <c r="J223" s="27"/>
      <c r="K223" s="27">
        <v>239.28</v>
      </c>
      <c r="L223" s="27"/>
      <c r="M223" s="24">
        <v>55.18</v>
      </c>
      <c r="N223" s="24"/>
      <c r="O223" s="24"/>
      <c r="P223" s="24">
        <v>36.41</v>
      </c>
      <c r="Q223" s="24"/>
      <c r="R223" s="24"/>
      <c r="S223" s="24"/>
      <c r="T223" s="24"/>
      <c r="U223" s="12"/>
      <c r="V223" s="12">
        <v>0</v>
      </c>
      <c r="W223" s="12">
        <v>0</v>
      </c>
      <c r="X223" s="12">
        <v>0</v>
      </c>
      <c r="Y223" s="12">
        <v>0</v>
      </c>
      <c r="Z223" s="12">
        <v>0</v>
      </c>
      <c r="AA223" s="12">
        <v>0</v>
      </c>
      <c r="AB223" s="12">
        <v>0</v>
      </c>
      <c r="AC223" s="12">
        <v>0</v>
      </c>
      <c r="AD223" s="12">
        <v>22.7316</v>
      </c>
      <c r="AE223" s="12">
        <v>0</v>
      </c>
      <c r="AF223" s="12">
        <v>5.2421</v>
      </c>
      <c r="AG223" s="12">
        <v>0</v>
      </c>
      <c r="AH223" s="12">
        <v>0</v>
      </c>
      <c r="AI223" s="12">
        <v>3.4589499999999997</v>
      </c>
      <c r="AJ223" s="12">
        <v>0</v>
      </c>
      <c r="AK223" s="12">
        <v>0</v>
      </c>
      <c r="AL223" s="12">
        <v>0</v>
      </c>
      <c r="AN223" s="15"/>
      <c r="AO223" s="15"/>
      <c r="AP223" s="15"/>
      <c r="AQ223" s="15"/>
      <c r="AR223" s="15"/>
      <c r="AS223" s="15"/>
      <c r="AT223" s="15"/>
      <c r="AU223" s="15"/>
      <c r="AV223" s="15"/>
      <c r="AW223" s="15">
        <v>17.717537022603274</v>
      </c>
      <c r="AX223" s="15"/>
      <c r="AY223" s="15">
        <v>4.085814497272019</v>
      </c>
      <c r="AZ223" s="15"/>
      <c r="BA223" s="15"/>
      <c r="BB223" s="15">
        <v>2.6959859703819173</v>
      </c>
      <c r="BC223" s="15"/>
      <c r="BD223" s="15"/>
    </row>
    <row r="224" spans="1:56" ht="15.75" customHeight="1">
      <c r="A224" s="19">
        <v>1766</v>
      </c>
      <c r="B224" s="27"/>
      <c r="C224" s="27">
        <v>94.7</v>
      </c>
      <c r="D224" s="27"/>
      <c r="E224" s="27"/>
      <c r="F224" s="27">
        <v>56.6</v>
      </c>
      <c r="G224" s="27">
        <v>36</v>
      </c>
      <c r="H224" s="27">
        <v>18</v>
      </c>
      <c r="I224" s="27">
        <v>35.5</v>
      </c>
      <c r="J224" s="27"/>
      <c r="K224" s="27">
        <v>283.66</v>
      </c>
      <c r="L224" s="27">
        <v>195.1</v>
      </c>
      <c r="M224" s="24">
        <v>57.76</v>
      </c>
      <c r="N224" s="24"/>
      <c r="O224" s="24">
        <v>2.5</v>
      </c>
      <c r="P224" s="24">
        <v>37.06</v>
      </c>
      <c r="Q224" s="24"/>
      <c r="R224" s="24">
        <v>199.4</v>
      </c>
      <c r="S224" s="24"/>
      <c r="T224" s="24"/>
      <c r="U224" s="12"/>
      <c r="V224" s="12">
        <v>9.075416666666667</v>
      </c>
      <c r="W224" s="12">
        <v>0</v>
      </c>
      <c r="X224" s="12">
        <v>0</v>
      </c>
      <c r="Y224" s="12">
        <v>5.424166666666667</v>
      </c>
      <c r="Z224" s="12">
        <v>3.45</v>
      </c>
      <c r="AA224" s="12">
        <v>1.725</v>
      </c>
      <c r="AB224" s="12">
        <v>3.4020833333333336</v>
      </c>
      <c r="AC224" s="12">
        <v>0</v>
      </c>
      <c r="AD224" s="12">
        <v>27.184083333333337</v>
      </c>
      <c r="AE224" s="12">
        <v>18.697083333333335</v>
      </c>
      <c r="AF224" s="12">
        <v>5.535333333333334</v>
      </c>
      <c r="AG224" s="12">
        <v>0</v>
      </c>
      <c r="AH224" s="12">
        <v>0.23958333333333334</v>
      </c>
      <c r="AI224" s="12">
        <v>3.5515833333333338</v>
      </c>
      <c r="AJ224" s="12">
        <v>0</v>
      </c>
      <c r="AK224" s="12">
        <v>19.109166666666667</v>
      </c>
      <c r="AL224" s="12">
        <v>0</v>
      </c>
      <c r="AN224" s="15"/>
      <c r="AO224" s="15">
        <v>0.3536795271499091</v>
      </c>
      <c r="AP224" s="15"/>
      <c r="AQ224" s="15"/>
      <c r="AR224" s="15">
        <v>4.227721486100286</v>
      </c>
      <c r="AS224" s="15">
        <v>2.6890101325019486</v>
      </c>
      <c r="AT224" s="15">
        <v>1.3445050662509743</v>
      </c>
      <c r="AU224" s="15">
        <v>2.651662769550533</v>
      </c>
      <c r="AV224" s="15"/>
      <c r="AW224" s="15">
        <v>21.1879059495973</v>
      </c>
      <c r="AX224" s="15">
        <v>1.4572941023642505</v>
      </c>
      <c r="AY224" s="15">
        <v>4.314367368147572</v>
      </c>
      <c r="AZ224" s="15"/>
      <c r="BA224" s="15">
        <v>0.1867368147570798</v>
      </c>
      <c r="BB224" s="15">
        <v>2.768186541958951</v>
      </c>
      <c r="BC224" s="15"/>
      <c r="BD224" s="15">
        <v>31.071815718157183</v>
      </c>
    </row>
    <row r="225" spans="1:56" ht="15.75" customHeight="1">
      <c r="A225" s="19">
        <v>1767</v>
      </c>
      <c r="B225" s="27"/>
      <c r="C225" s="27"/>
      <c r="D225" s="27"/>
      <c r="E225" s="27">
        <v>173.3</v>
      </c>
      <c r="F225" s="27">
        <v>55.5</v>
      </c>
      <c r="G225" s="27">
        <v>24.8</v>
      </c>
      <c r="H225" s="27"/>
      <c r="I225" s="27">
        <v>35.3</v>
      </c>
      <c r="J225" s="27"/>
      <c r="K225" s="27">
        <v>233.79</v>
      </c>
      <c r="L225" s="27">
        <v>221.5</v>
      </c>
      <c r="M225" s="24">
        <v>55.4</v>
      </c>
      <c r="N225" s="24"/>
      <c r="O225" s="24">
        <v>1.5</v>
      </c>
      <c r="P225" s="24">
        <v>36.47</v>
      </c>
      <c r="Q225" s="24">
        <v>360</v>
      </c>
      <c r="R225" s="24">
        <v>401.9</v>
      </c>
      <c r="S225" s="24"/>
      <c r="T225" s="24"/>
      <c r="U225" s="12"/>
      <c r="V225" s="12">
        <v>0</v>
      </c>
      <c r="W225" s="12">
        <v>0</v>
      </c>
      <c r="X225" s="12">
        <v>16.607916666666668</v>
      </c>
      <c r="Y225" s="12">
        <v>5.31875</v>
      </c>
      <c r="Z225" s="12">
        <v>2.376666666666667</v>
      </c>
      <c r="AA225" s="12">
        <v>0</v>
      </c>
      <c r="AB225" s="12">
        <v>3.3829166666666666</v>
      </c>
      <c r="AC225" s="12">
        <v>0</v>
      </c>
      <c r="AD225" s="12">
        <v>22.404875</v>
      </c>
      <c r="AE225" s="12">
        <v>21.227083333333336</v>
      </c>
      <c r="AF225" s="12">
        <v>5.309166666666667</v>
      </c>
      <c r="AG225" s="12">
        <v>0</v>
      </c>
      <c r="AH225" s="12">
        <v>0.14375</v>
      </c>
      <c r="AI225" s="12">
        <v>3.495041666666667</v>
      </c>
      <c r="AJ225" s="12">
        <v>34.5</v>
      </c>
      <c r="AK225" s="12">
        <v>38.51541666666667</v>
      </c>
      <c r="AL225" s="12">
        <v>0</v>
      </c>
      <c r="AN225" s="15"/>
      <c r="AO225" s="15"/>
      <c r="AP225" s="15"/>
      <c r="AQ225" s="15">
        <v>1.294459599896077</v>
      </c>
      <c r="AR225" s="15">
        <v>4.145557287607171</v>
      </c>
      <c r="AS225" s="15">
        <v>1.8524292023902316</v>
      </c>
      <c r="AT225" s="15"/>
      <c r="AU225" s="15">
        <v>2.6367238243699664</v>
      </c>
      <c r="AV225" s="15"/>
      <c r="AW225" s="15">
        <v>17.46287996882307</v>
      </c>
      <c r="AX225" s="15">
        <v>1.654488178747727</v>
      </c>
      <c r="AY225" s="15">
        <v>4.138087815016888</v>
      </c>
      <c r="AZ225" s="15"/>
      <c r="BA225" s="15">
        <v>0.11204208885424788</v>
      </c>
      <c r="BB225" s="15">
        <v>2.7241166536762798</v>
      </c>
      <c r="BC225" s="15">
        <v>56.09756097560976</v>
      </c>
      <c r="BD225" s="15">
        <v>62.62669376693767</v>
      </c>
    </row>
    <row r="226" spans="1:56" ht="15.75" customHeight="1">
      <c r="A226" s="19">
        <v>1768</v>
      </c>
      <c r="B226" s="27">
        <v>362.2</v>
      </c>
      <c r="C226" s="27"/>
      <c r="D226" s="27"/>
      <c r="E226" s="27">
        <v>180</v>
      </c>
      <c r="F226" s="27">
        <v>55.3</v>
      </c>
      <c r="G226" s="27">
        <v>25</v>
      </c>
      <c r="H226" s="27">
        <v>21</v>
      </c>
      <c r="I226" s="27">
        <v>39.3</v>
      </c>
      <c r="J226" s="27"/>
      <c r="K226" s="27">
        <v>220</v>
      </c>
      <c r="L226" s="27">
        <v>225.8</v>
      </c>
      <c r="M226" s="24">
        <v>56.27</v>
      </c>
      <c r="N226" s="24"/>
      <c r="O226" s="24"/>
      <c r="P226" s="24">
        <v>31.19</v>
      </c>
      <c r="Q226" s="24"/>
      <c r="R226" s="24"/>
      <c r="S226" s="24"/>
      <c r="T226" s="24"/>
      <c r="U226" s="12">
        <v>34.71083333333333</v>
      </c>
      <c r="V226" s="12">
        <v>0</v>
      </c>
      <c r="W226" s="12">
        <v>0</v>
      </c>
      <c r="X226" s="12">
        <v>17.25</v>
      </c>
      <c r="Y226" s="12">
        <v>5.2995833333333335</v>
      </c>
      <c r="Z226" s="12">
        <v>2.3958333333333335</v>
      </c>
      <c r="AA226" s="12">
        <v>2.0125</v>
      </c>
      <c r="AB226" s="12">
        <v>3.76625</v>
      </c>
      <c r="AC226" s="12">
        <v>0</v>
      </c>
      <c r="AD226" s="12">
        <v>21.083333333333336</v>
      </c>
      <c r="AE226" s="12">
        <v>21.639166666666668</v>
      </c>
      <c r="AF226" s="12">
        <v>5.392541666666667</v>
      </c>
      <c r="AG226" s="12">
        <v>0</v>
      </c>
      <c r="AH226" s="12">
        <v>0</v>
      </c>
      <c r="AI226" s="12">
        <v>2.989041666666667</v>
      </c>
      <c r="AJ226" s="12">
        <v>0</v>
      </c>
      <c r="AK226" s="12">
        <v>0</v>
      </c>
      <c r="AL226" s="12">
        <v>0</v>
      </c>
      <c r="AN226" s="15">
        <v>1.3527214861002859</v>
      </c>
      <c r="AO226" s="15"/>
      <c r="AP226" s="15"/>
      <c r="AQ226" s="15">
        <v>1.3445050662509743</v>
      </c>
      <c r="AR226" s="15">
        <v>4.1306183424266045</v>
      </c>
      <c r="AS226" s="15">
        <v>1.867368147570798</v>
      </c>
      <c r="AT226" s="15">
        <v>1.5685892439594702</v>
      </c>
      <c r="AU226" s="15">
        <v>2.935502727981294</v>
      </c>
      <c r="AV226" s="15"/>
      <c r="AW226" s="15">
        <v>16.43283969862302</v>
      </c>
      <c r="AX226" s="15">
        <v>1.6866069108859445</v>
      </c>
      <c r="AY226" s="15">
        <v>4.203072226552352</v>
      </c>
      <c r="AZ226" s="15"/>
      <c r="BA226" s="15"/>
      <c r="BB226" s="15">
        <v>2.3297285009093276</v>
      </c>
      <c r="BC226" s="15"/>
      <c r="BD226" s="15"/>
    </row>
    <row r="227" spans="1:56" ht="15.75" customHeight="1">
      <c r="A227" s="19">
        <v>1769</v>
      </c>
      <c r="B227" s="27"/>
      <c r="C227" s="27">
        <v>228.5</v>
      </c>
      <c r="D227" s="27"/>
      <c r="E227" s="27"/>
      <c r="F227" s="27">
        <v>108.7</v>
      </c>
      <c r="G227" s="27">
        <v>30.7</v>
      </c>
      <c r="H227" s="27">
        <v>27</v>
      </c>
      <c r="I227" s="27">
        <v>46.2</v>
      </c>
      <c r="J227" s="27"/>
      <c r="K227" s="27"/>
      <c r="L227" s="27">
        <v>231.2</v>
      </c>
      <c r="M227" s="24">
        <v>5</v>
      </c>
      <c r="N227" s="24"/>
      <c r="O227" s="24"/>
      <c r="P227" s="24">
        <v>39.72</v>
      </c>
      <c r="Q227" s="24"/>
      <c r="R227" s="24"/>
      <c r="S227" s="24"/>
      <c r="T227" s="24"/>
      <c r="U227" s="12"/>
      <c r="V227" s="12">
        <v>21.897916666666667</v>
      </c>
      <c r="W227" s="12">
        <v>0</v>
      </c>
      <c r="X227" s="12">
        <v>0</v>
      </c>
      <c r="Y227" s="12">
        <v>10.417083333333334</v>
      </c>
      <c r="Z227" s="12">
        <v>2.9420833333333336</v>
      </c>
      <c r="AA227" s="12">
        <v>2.5875</v>
      </c>
      <c r="AB227" s="12">
        <v>4.4275</v>
      </c>
      <c r="AC227" s="12">
        <v>0</v>
      </c>
      <c r="AD227" s="12">
        <v>0</v>
      </c>
      <c r="AE227" s="12">
        <v>22.156666666666666</v>
      </c>
      <c r="AF227" s="12">
        <v>0.4791666666666667</v>
      </c>
      <c r="AG227" s="12">
        <v>0</v>
      </c>
      <c r="AH227" s="12">
        <v>0</v>
      </c>
      <c r="AI227" s="12">
        <v>3.8065</v>
      </c>
      <c r="AJ227" s="12">
        <v>0</v>
      </c>
      <c r="AK227" s="12">
        <v>0</v>
      </c>
      <c r="AL227" s="12">
        <v>0</v>
      </c>
      <c r="AN227" s="15"/>
      <c r="AO227" s="15">
        <v>0.8533872434398545</v>
      </c>
      <c r="AP227" s="15"/>
      <c r="AQ227" s="15"/>
      <c r="AR227" s="15">
        <v>8.119316705637829</v>
      </c>
      <c r="AS227" s="15">
        <v>2.29312808521694</v>
      </c>
      <c r="AT227" s="15">
        <v>2.016757599376462</v>
      </c>
      <c r="AU227" s="15">
        <v>3.4508963367108345</v>
      </c>
      <c r="AV227" s="15"/>
      <c r="AW227" s="15"/>
      <c r="AX227" s="15">
        <v>1.7269420628734735</v>
      </c>
      <c r="AY227" s="15">
        <v>0.3734736295141596</v>
      </c>
      <c r="AZ227" s="15"/>
      <c r="BA227" s="15"/>
      <c r="BB227" s="15">
        <v>2.9668745128604836</v>
      </c>
      <c r="BC227" s="15"/>
      <c r="BD227" s="15"/>
    </row>
    <row r="228" spans="1:56" ht="15.75" customHeight="1">
      <c r="A228" s="19">
        <v>1770</v>
      </c>
      <c r="B228" s="27">
        <v>308.9</v>
      </c>
      <c r="C228" s="27">
        <v>268.2</v>
      </c>
      <c r="D228" s="27"/>
      <c r="E228" s="27">
        <v>180</v>
      </c>
      <c r="F228" s="27">
        <v>109.2</v>
      </c>
      <c r="G228" s="27">
        <v>41.9</v>
      </c>
      <c r="H228" s="27">
        <v>27.9</v>
      </c>
      <c r="I228" s="27">
        <v>47.5</v>
      </c>
      <c r="J228" s="27"/>
      <c r="K228" s="27"/>
      <c r="L228" s="27">
        <v>252.3</v>
      </c>
      <c r="M228" s="24"/>
      <c r="N228" s="24"/>
      <c r="O228" s="24"/>
      <c r="P228" s="24"/>
      <c r="Q228" s="24"/>
      <c r="R228" s="24"/>
      <c r="S228" s="24"/>
      <c r="T228" s="24"/>
      <c r="U228" s="12">
        <v>29.602916666666665</v>
      </c>
      <c r="V228" s="12">
        <v>25.7025</v>
      </c>
      <c r="W228" s="12">
        <v>0</v>
      </c>
      <c r="X228" s="12">
        <v>17.25</v>
      </c>
      <c r="Y228" s="12">
        <v>10.465</v>
      </c>
      <c r="Z228" s="12">
        <v>4.015416666666667</v>
      </c>
      <c r="AA228" s="12">
        <v>2.67375</v>
      </c>
      <c r="AB228" s="12">
        <v>4.552083333333334</v>
      </c>
      <c r="AC228" s="12">
        <v>0</v>
      </c>
      <c r="AD228" s="12">
        <v>0</v>
      </c>
      <c r="AE228" s="12">
        <v>24.17875</v>
      </c>
      <c r="AF228" s="12">
        <v>0</v>
      </c>
      <c r="AG228" s="12">
        <v>0</v>
      </c>
      <c r="AH228" s="12">
        <v>0</v>
      </c>
      <c r="AI228" s="12">
        <v>0</v>
      </c>
      <c r="AJ228" s="12">
        <v>0</v>
      </c>
      <c r="AK228" s="12">
        <v>0</v>
      </c>
      <c r="AL228" s="12">
        <v>0</v>
      </c>
      <c r="AN228" s="15">
        <v>1.1536600415692386</v>
      </c>
      <c r="AO228" s="15">
        <v>1.001656274356976</v>
      </c>
      <c r="AP228" s="15"/>
      <c r="AQ228" s="15">
        <v>1.3445050662509743</v>
      </c>
      <c r="AR228" s="15">
        <v>8.156664068589246</v>
      </c>
      <c r="AS228" s="15">
        <v>3.129709015328657</v>
      </c>
      <c r="AT228" s="15">
        <v>2.0839828526890103</v>
      </c>
      <c r="AU228" s="15">
        <v>3.547999480384516</v>
      </c>
      <c r="AV228" s="15"/>
      <c r="AW228" s="15"/>
      <c r="AX228" s="15">
        <v>1.8845479345284493</v>
      </c>
      <c r="AY228" s="15"/>
      <c r="AZ228" s="15"/>
      <c r="BA228" s="15"/>
      <c r="BB228" s="15"/>
      <c r="BC228" s="15"/>
      <c r="BD228" s="15"/>
    </row>
    <row r="229" spans="1:56" ht="15.75" customHeight="1">
      <c r="A229" s="19">
        <v>1771</v>
      </c>
      <c r="B229" s="27"/>
      <c r="C229" s="27">
        <v>268.2</v>
      </c>
      <c r="D229" s="27"/>
      <c r="E229" s="27"/>
      <c r="F229" s="27">
        <v>124.5</v>
      </c>
      <c r="G229" s="27">
        <v>50.7</v>
      </c>
      <c r="H229" s="27">
        <v>30</v>
      </c>
      <c r="I229" s="27">
        <v>51.6</v>
      </c>
      <c r="J229" s="27"/>
      <c r="K229" s="27"/>
      <c r="L229" s="27">
        <v>286.7</v>
      </c>
      <c r="M229" s="24"/>
      <c r="N229" s="24"/>
      <c r="O229" s="24"/>
      <c r="P229" s="24">
        <v>39.1</v>
      </c>
      <c r="Q229" s="24"/>
      <c r="R229" s="24"/>
      <c r="S229" s="24"/>
      <c r="T229" s="24"/>
      <c r="U229" s="12"/>
      <c r="V229" s="12">
        <v>25.7025</v>
      </c>
      <c r="W229" s="12">
        <v>0</v>
      </c>
      <c r="X229" s="12">
        <v>0</v>
      </c>
      <c r="Y229" s="12">
        <v>11.93125</v>
      </c>
      <c r="Z229" s="12">
        <v>4.85875</v>
      </c>
      <c r="AA229" s="12">
        <v>2.875</v>
      </c>
      <c r="AB229" s="12">
        <v>4.945</v>
      </c>
      <c r="AC229" s="12">
        <v>0</v>
      </c>
      <c r="AD229" s="12">
        <v>0</v>
      </c>
      <c r="AE229" s="12">
        <v>27.475416666666668</v>
      </c>
      <c r="AF229" s="12">
        <v>0</v>
      </c>
      <c r="AG229" s="12">
        <v>0</v>
      </c>
      <c r="AH229" s="12">
        <v>0</v>
      </c>
      <c r="AI229" s="12">
        <v>3.7470833333333338</v>
      </c>
      <c r="AJ229" s="12">
        <v>0</v>
      </c>
      <c r="AK229" s="12">
        <v>0</v>
      </c>
      <c r="AL229" s="12">
        <v>0</v>
      </c>
      <c r="AN229" s="15"/>
      <c r="AO229" s="15">
        <v>1.001656274356976</v>
      </c>
      <c r="AP229" s="15"/>
      <c r="AQ229" s="15"/>
      <c r="AR229" s="15">
        <v>9.299493374902573</v>
      </c>
      <c r="AS229" s="15">
        <v>3.787022603273578</v>
      </c>
      <c r="AT229" s="15">
        <v>2.2408417770849574</v>
      </c>
      <c r="AU229" s="15">
        <v>3.854247856586127</v>
      </c>
      <c r="AV229" s="15"/>
      <c r="AW229" s="15"/>
      <c r="AX229" s="15">
        <v>2.141497791634191</v>
      </c>
      <c r="AY229" s="15"/>
      <c r="AZ229" s="15"/>
      <c r="BA229" s="15"/>
      <c r="BB229" s="15">
        <v>2.920563782800728</v>
      </c>
      <c r="BC229" s="15"/>
      <c r="BD229" s="15"/>
    </row>
    <row r="230" spans="1:56" ht="15.75" customHeight="1">
      <c r="A230" s="19">
        <v>1772</v>
      </c>
      <c r="B230" s="27"/>
      <c r="C230" s="27"/>
      <c r="D230" s="27"/>
      <c r="E230" s="27"/>
      <c r="F230" s="27"/>
      <c r="G230" s="27"/>
      <c r="H230" s="27">
        <v>30</v>
      </c>
      <c r="I230" s="27"/>
      <c r="J230" s="27"/>
      <c r="K230" s="27"/>
      <c r="L230" s="27"/>
      <c r="M230" s="24">
        <v>58.84</v>
      </c>
      <c r="N230" s="24"/>
      <c r="O230" s="24"/>
      <c r="P230" s="24">
        <v>44</v>
      </c>
      <c r="Q230" s="24"/>
      <c r="R230" s="24"/>
      <c r="S230" s="24"/>
      <c r="T230" s="24"/>
      <c r="U230" s="12"/>
      <c r="V230" s="12">
        <v>0</v>
      </c>
      <c r="W230" s="12">
        <v>0</v>
      </c>
      <c r="X230" s="12">
        <v>0</v>
      </c>
      <c r="Y230" s="12">
        <v>0</v>
      </c>
      <c r="Z230" s="12">
        <v>0</v>
      </c>
      <c r="AA230" s="12">
        <v>2.875</v>
      </c>
      <c r="AB230" s="12">
        <v>0</v>
      </c>
      <c r="AC230" s="12">
        <v>0</v>
      </c>
      <c r="AD230" s="12">
        <v>0</v>
      </c>
      <c r="AE230" s="12">
        <v>0</v>
      </c>
      <c r="AF230" s="12">
        <v>5.638833333333334</v>
      </c>
      <c r="AG230" s="12">
        <v>0</v>
      </c>
      <c r="AH230" s="12">
        <v>0</v>
      </c>
      <c r="AI230" s="12">
        <v>4.216666666666667</v>
      </c>
      <c r="AJ230" s="12">
        <v>0</v>
      </c>
      <c r="AK230" s="12">
        <v>0</v>
      </c>
      <c r="AL230" s="12">
        <v>0</v>
      </c>
      <c r="AN230" s="15"/>
      <c r="AO230" s="15"/>
      <c r="AP230" s="15"/>
      <c r="AQ230" s="15"/>
      <c r="AR230" s="15"/>
      <c r="AS230" s="15"/>
      <c r="AT230" s="15">
        <v>2.2408417770849574</v>
      </c>
      <c r="AU230" s="15"/>
      <c r="AV230" s="15"/>
      <c r="AW230" s="15"/>
      <c r="AX230" s="15"/>
      <c r="AY230" s="15">
        <v>4.39503767212263</v>
      </c>
      <c r="AZ230" s="15"/>
      <c r="BA230" s="15"/>
      <c r="BB230" s="15">
        <v>3.286567939724604</v>
      </c>
      <c r="BC230" s="15"/>
      <c r="BD230" s="15"/>
    </row>
    <row r="231" spans="1:56" ht="15.75" customHeight="1">
      <c r="A231" s="19">
        <v>1773</v>
      </c>
      <c r="B231" s="27"/>
      <c r="C231" s="27"/>
      <c r="D231" s="27"/>
      <c r="E231" s="27"/>
      <c r="F231" s="27"/>
      <c r="G231" s="27"/>
      <c r="H231" s="27"/>
      <c r="I231" s="27"/>
      <c r="J231" s="27"/>
      <c r="K231" s="27">
        <v>240</v>
      </c>
      <c r="L231" s="27"/>
      <c r="M231" s="24"/>
      <c r="N231" s="24"/>
      <c r="O231" s="24"/>
      <c r="P231" s="24"/>
      <c r="Q231" s="24"/>
      <c r="R231" s="24"/>
      <c r="S231" s="24"/>
      <c r="T231" s="24"/>
      <c r="U231" s="12"/>
      <c r="V231" s="12">
        <v>0</v>
      </c>
      <c r="W231" s="12">
        <v>0</v>
      </c>
      <c r="X231" s="12">
        <v>0</v>
      </c>
      <c r="Y231" s="12">
        <v>0</v>
      </c>
      <c r="Z231" s="12">
        <v>0</v>
      </c>
      <c r="AA231" s="12">
        <v>0</v>
      </c>
      <c r="AB231" s="12">
        <v>0</v>
      </c>
      <c r="AC231" s="12">
        <v>0</v>
      </c>
      <c r="AD231" s="12">
        <v>23</v>
      </c>
      <c r="AE231" s="12">
        <v>0</v>
      </c>
      <c r="AF231" s="12">
        <v>0</v>
      </c>
      <c r="AG231" s="12">
        <v>0</v>
      </c>
      <c r="AH231" s="12">
        <v>0</v>
      </c>
      <c r="AI231" s="12">
        <v>0</v>
      </c>
      <c r="AJ231" s="12">
        <v>0</v>
      </c>
      <c r="AK231" s="12">
        <v>0</v>
      </c>
      <c r="AL231" s="12">
        <v>0</v>
      </c>
      <c r="AN231" s="15"/>
      <c r="AO231" s="15"/>
      <c r="AP231" s="15"/>
      <c r="AQ231" s="15"/>
      <c r="AR231" s="15"/>
      <c r="AS231" s="15"/>
      <c r="AT231" s="15"/>
      <c r="AU231" s="15"/>
      <c r="AV231" s="15"/>
      <c r="AW231" s="15">
        <v>17.92673421667966</v>
      </c>
      <c r="AX231" s="15"/>
      <c r="AY231" s="15"/>
      <c r="AZ231" s="15"/>
      <c r="BA231" s="15"/>
      <c r="BB231" s="15"/>
      <c r="BC231" s="15"/>
      <c r="BD231" s="15"/>
    </row>
    <row r="232" spans="1:56" ht="15.75" customHeight="1">
      <c r="A232" s="19">
        <v>1774</v>
      </c>
      <c r="B232" s="27"/>
      <c r="C232" s="27"/>
      <c r="D232" s="27"/>
      <c r="E232" s="27">
        <v>212.11</v>
      </c>
      <c r="F232" s="27">
        <v>93.2</v>
      </c>
      <c r="G232" s="27">
        <v>62.43</v>
      </c>
      <c r="H232" s="27"/>
      <c r="I232" s="27">
        <v>36.06</v>
      </c>
      <c r="J232" s="27"/>
      <c r="K232" s="27">
        <v>315.718</v>
      </c>
      <c r="L232" s="27">
        <v>236.66</v>
      </c>
      <c r="M232" s="24">
        <v>79</v>
      </c>
      <c r="N232" s="24"/>
      <c r="O232" s="24"/>
      <c r="P232" s="24"/>
      <c r="Q232" s="24"/>
      <c r="R232" s="24"/>
      <c r="S232" s="24"/>
      <c r="T232" s="24"/>
      <c r="U232" s="12"/>
      <c r="V232" s="12">
        <v>0</v>
      </c>
      <c r="W232" s="12">
        <v>0</v>
      </c>
      <c r="X232" s="12">
        <v>19.266658333333336</v>
      </c>
      <c r="Y232" s="12">
        <v>8.465666666666667</v>
      </c>
      <c r="Z232" s="12">
        <v>5.670725</v>
      </c>
      <c r="AA232" s="12">
        <v>0</v>
      </c>
      <c r="AB232" s="12">
        <v>3.27545</v>
      </c>
      <c r="AC232" s="12">
        <v>0</v>
      </c>
      <c r="AD232" s="12">
        <v>28.677718333333335</v>
      </c>
      <c r="AE232" s="12">
        <v>21.496616666666668</v>
      </c>
      <c r="AF232" s="12">
        <v>7.175833333333333</v>
      </c>
      <c r="AG232" s="12">
        <v>0</v>
      </c>
      <c r="AH232" s="12">
        <v>0</v>
      </c>
      <c r="AI232" s="12">
        <v>0</v>
      </c>
      <c r="AJ232" s="12">
        <v>0</v>
      </c>
      <c r="AK232" s="12">
        <v>0</v>
      </c>
      <c r="AL232" s="12">
        <v>0</v>
      </c>
      <c r="AN232" s="15"/>
      <c r="AO232" s="15"/>
      <c r="AP232" s="15"/>
      <c r="AQ232" s="15">
        <v>1.5016881008054042</v>
      </c>
      <c r="AR232" s="15">
        <v>6.598337230449468</v>
      </c>
      <c r="AS232" s="15">
        <v>4.41989477786438</v>
      </c>
      <c r="AT232" s="15"/>
      <c r="AU232" s="15">
        <v>2.5529618082618866</v>
      </c>
      <c r="AV232" s="15"/>
      <c r="AW232" s="15">
        <v>22.35207976097688</v>
      </c>
      <c r="AX232" s="15">
        <v>1.6754962327877372</v>
      </c>
      <c r="AY232" s="15">
        <v>5.593011171732918</v>
      </c>
      <c r="AZ232" s="15"/>
      <c r="BA232" s="15"/>
      <c r="BB232" s="15"/>
      <c r="BC232" s="15"/>
      <c r="BD232" s="15"/>
    </row>
    <row r="233" spans="1:56" ht="15.75" customHeight="1">
      <c r="A233" s="19">
        <v>1775</v>
      </c>
      <c r="B233" s="27"/>
      <c r="C233" s="27"/>
      <c r="D233" s="27"/>
      <c r="E233" s="27">
        <v>212.11</v>
      </c>
      <c r="F233" s="27">
        <v>103.1</v>
      </c>
      <c r="G233" s="27">
        <v>35</v>
      </c>
      <c r="H233" s="27"/>
      <c r="I233" s="27">
        <v>35</v>
      </c>
      <c r="J233" s="27"/>
      <c r="K233" s="27"/>
      <c r="L233" s="27">
        <v>240</v>
      </c>
      <c r="M233" s="24"/>
      <c r="N233" s="24"/>
      <c r="O233" s="24"/>
      <c r="P233" s="24"/>
      <c r="Q233" s="24"/>
      <c r="R233" s="24"/>
      <c r="S233" s="24"/>
      <c r="T233" s="24"/>
      <c r="U233" s="12"/>
      <c r="V233" s="12">
        <v>0</v>
      </c>
      <c r="W233" s="12">
        <v>0</v>
      </c>
      <c r="X233" s="12">
        <v>19.266658333333336</v>
      </c>
      <c r="Y233" s="12">
        <v>9.364916666666666</v>
      </c>
      <c r="Z233" s="12">
        <v>3.1791666666666667</v>
      </c>
      <c r="AA233" s="12">
        <v>0</v>
      </c>
      <c r="AB233" s="12">
        <v>3.1791666666666667</v>
      </c>
      <c r="AC233" s="12">
        <v>0</v>
      </c>
      <c r="AD233" s="12">
        <v>0</v>
      </c>
      <c r="AE233" s="12">
        <v>21.8</v>
      </c>
      <c r="AF233" s="12">
        <v>0</v>
      </c>
      <c r="AG233" s="12">
        <v>0</v>
      </c>
      <c r="AH233" s="12">
        <v>0</v>
      </c>
      <c r="AI233" s="12">
        <v>0</v>
      </c>
      <c r="AJ233" s="12">
        <v>0</v>
      </c>
      <c r="AK233" s="12">
        <v>0</v>
      </c>
      <c r="AL233" s="12">
        <v>0</v>
      </c>
      <c r="AN233" s="15"/>
      <c r="AO233" s="15"/>
      <c r="AP233" s="15"/>
      <c r="AQ233" s="15">
        <v>1.5016881008054042</v>
      </c>
      <c r="AR233" s="15">
        <v>7.299233567160301</v>
      </c>
      <c r="AS233" s="15">
        <v>2.477916341906989</v>
      </c>
      <c r="AT233" s="15"/>
      <c r="AU233" s="15">
        <v>2.477916341906989</v>
      </c>
      <c r="AV233" s="15"/>
      <c r="AW233" s="15"/>
      <c r="AX233" s="15">
        <v>1.6991426344505067</v>
      </c>
      <c r="AY233" s="15"/>
      <c r="AZ233" s="15"/>
      <c r="BA233" s="15"/>
      <c r="BB233" s="15"/>
      <c r="BC233" s="15"/>
      <c r="BD233" s="15"/>
    </row>
    <row r="234" spans="1:56" ht="15.75" customHeight="1">
      <c r="A234" s="19">
        <v>1776</v>
      </c>
      <c r="B234" s="27">
        <v>143.83</v>
      </c>
      <c r="C234" s="27"/>
      <c r="D234" s="27">
        <v>8</v>
      </c>
      <c r="E234" s="27"/>
      <c r="F234" s="27">
        <v>74.69</v>
      </c>
      <c r="G234" s="27">
        <v>41.56</v>
      </c>
      <c r="H234" s="27"/>
      <c r="I234" s="27">
        <v>40.13</v>
      </c>
      <c r="J234" s="27"/>
      <c r="K234" s="27"/>
      <c r="L234" s="27">
        <v>200</v>
      </c>
      <c r="M234" s="24"/>
      <c r="N234" s="24"/>
      <c r="O234" s="24"/>
      <c r="P234" s="24"/>
      <c r="Q234" s="24"/>
      <c r="R234" s="24"/>
      <c r="S234" s="24"/>
      <c r="T234" s="24"/>
      <c r="U234" s="12">
        <v>13.064558333333334</v>
      </c>
      <c r="V234" s="12">
        <v>0</v>
      </c>
      <c r="W234" s="12">
        <v>0.7266666666666667</v>
      </c>
      <c r="X234" s="12">
        <v>0</v>
      </c>
      <c r="Y234" s="12">
        <v>6.784341666666666</v>
      </c>
      <c r="Z234" s="12">
        <v>3.7750333333333335</v>
      </c>
      <c r="AA234" s="12">
        <v>0</v>
      </c>
      <c r="AB234" s="12">
        <v>3.645141666666667</v>
      </c>
      <c r="AC234" s="12">
        <v>0</v>
      </c>
      <c r="AD234" s="12">
        <v>0</v>
      </c>
      <c r="AE234" s="12">
        <v>18.166666666666668</v>
      </c>
      <c r="AF234" s="12">
        <v>0</v>
      </c>
      <c r="AG234" s="12">
        <v>0</v>
      </c>
      <c r="AH234" s="12">
        <v>0</v>
      </c>
      <c r="AI234" s="12">
        <v>0</v>
      </c>
      <c r="AJ234" s="12">
        <v>0</v>
      </c>
      <c r="AK234" s="12">
        <v>0</v>
      </c>
      <c r="AL234" s="12">
        <v>0</v>
      </c>
      <c r="AN234" s="15">
        <v>0.5091410106521175</v>
      </c>
      <c r="AO234" s="15"/>
      <c r="AP234" s="15">
        <v>0.5663808781501689</v>
      </c>
      <c r="AQ234" s="15"/>
      <c r="AR234" s="15">
        <v>5.2878734736295145</v>
      </c>
      <c r="AS234" s="15">
        <v>2.9423486619901276</v>
      </c>
      <c r="AT234" s="15"/>
      <c r="AU234" s="15">
        <v>2.841108080020785</v>
      </c>
      <c r="AV234" s="15"/>
      <c r="AW234" s="15"/>
      <c r="AX234" s="15">
        <v>1.4159521953754222</v>
      </c>
      <c r="AY234" s="15"/>
      <c r="AZ234" s="15"/>
      <c r="BA234" s="15"/>
      <c r="BB234" s="15"/>
      <c r="BC234" s="15"/>
      <c r="BD234" s="15"/>
    </row>
    <row r="235" spans="1:56" ht="15.75" customHeight="1">
      <c r="A235" s="19">
        <v>1777</v>
      </c>
      <c r="B235" s="27"/>
      <c r="C235" s="27"/>
      <c r="D235" s="27"/>
      <c r="E235" s="27"/>
      <c r="F235" s="27"/>
      <c r="G235" s="27"/>
      <c r="H235" s="27"/>
      <c r="I235" s="27"/>
      <c r="J235" s="27"/>
      <c r="K235" s="27"/>
      <c r="L235" s="27"/>
      <c r="M235" s="24"/>
      <c r="N235" s="24"/>
      <c r="O235" s="24"/>
      <c r="P235" s="24"/>
      <c r="Q235" s="24"/>
      <c r="R235" s="24"/>
      <c r="S235" s="24"/>
      <c r="T235" s="24"/>
      <c r="U235" s="12"/>
      <c r="V235" s="12">
        <v>0</v>
      </c>
      <c r="W235" s="12">
        <v>0</v>
      </c>
      <c r="X235" s="12">
        <v>0</v>
      </c>
      <c r="Y235" s="12">
        <v>0</v>
      </c>
      <c r="Z235" s="12">
        <v>0</v>
      </c>
      <c r="AA235" s="12">
        <v>0</v>
      </c>
      <c r="AB235" s="12">
        <v>0</v>
      </c>
      <c r="AC235" s="12">
        <v>0</v>
      </c>
      <c r="AD235" s="12">
        <v>0</v>
      </c>
      <c r="AE235" s="12">
        <v>0</v>
      </c>
      <c r="AF235" s="12">
        <v>0</v>
      </c>
      <c r="AG235" s="12">
        <v>0</v>
      </c>
      <c r="AH235" s="12">
        <v>0</v>
      </c>
      <c r="AI235" s="12">
        <v>0</v>
      </c>
      <c r="AJ235" s="12">
        <v>0</v>
      </c>
      <c r="AK235" s="12">
        <v>0</v>
      </c>
      <c r="AL235" s="12">
        <v>0</v>
      </c>
      <c r="AN235" s="15"/>
      <c r="AO235" s="15"/>
      <c r="AP235" s="15"/>
      <c r="AQ235" s="15"/>
      <c r="AR235" s="15"/>
      <c r="AS235" s="15"/>
      <c r="AT235" s="15"/>
      <c r="AU235" s="15"/>
      <c r="AV235" s="15"/>
      <c r="AW235" s="15"/>
      <c r="AX235" s="15"/>
      <c r="AY235" s="15"/>
      <c r="AZ235" s="15"/>
      <c r="BA235" s="15"/>
      <c r="BB235" s="15"/>
      <c r="BC235" s="15"/>
      <c r="BD235" s="15"/>
    </row>
    <row r="236" spans="1:56" ht="15.75" customHeight="1">
      <c r="A236" s="19">
        <v>1778</v>
      </c>
      <c r="B236" s="27"/>
      <c r="C236" s="27"/>
      <c r="D236" s="27"/>
      <c r="E236" s="27"/>
      <c r="F236" s="27"/>
      <c r="G236" s="27"/>
      <c r="H236" s="27"/>
      <c r="I236" s="27"/>
      <c r="J236" s="27"/>
      <c r="K236" s="27">
        <v>313.08</v>
      </c>
      <c r="L236" s="27"/>
      <c r="M236" s="24">
        <v>71.78</v>
      </c>
      <c r="N236" s="24"/>
      <c r="O236" s="24"/>
      <c r="P236" s="24"/>
      <c r="Q236" s="24"/>
      <c r="R236" s="24"/>
      <c r="S236" s="24"/>
      <c r="T236" s="24"/>
      <c r="U236" s="12"/>
      <c r="V236" s="12">
        <v>0</v>
      </c>
      <c r="W236" s="12">
        <v>0</v>
      </c>
      <c r="X236" s="12">
        <v>0</v>
      </c>
      <c r="Y236" s="12">
        <v>0</v>
      </c>
      <c r="Z236" s="12">
        <v>0</v>
      </c>
      <c r="AA236" s="12">
        <v>0</v>
      </c>
      <c r="AB236" s="12">
        <v>0</v>
      </c>
      <c r="AC236" s="12">
        <v>0</v>
      </c>
      <c r="AD236" s="12">
        <v>28.4381</v>
      </c>
      <c r="AE236" s="12">
        <v>0</v>
      </c>
      <c r="AF236" s="12">
        <v>6.520016666666667</v>
      </c>
      <c r="AG236" s="12">
        <v>0</v>
      </c>
      <c r="AH236" s="12">
        <v>0</v>
      </c>
      <c r="AI236" s="12">
        <v>0</v>
      </c>
      <c r="AJ236" s="12">
        <v>0</v>
      </c>
      <c r="AK236" s="12">
        <v>0</v>
      </c>
      <c r="AL236" s="12">
        <v>0</v>
      </c>
      <c r="AN236" s="15"/>
      <c r="AO236" s="15"/>
      <c r="AP236" s="15"/>
      <c r="AQ236" s="15"/>
      <c r="AR236" s="15"/>
      <c r="AS236" s="15"/>
      <c r="AT236" s="15"/>
      <c r="AU236" s="15"/>
      <c r="AV236" s="15"/>
      <c r="AW236" s="15">
        <v>22.16531566640686</v>
      </c>
      <c r="AX236" s="15"/>
      <c r="AY236" s="15">
        <v>5.0818524292023906</v>
      </c>
      <c r="AZ236" s="15"/>
      <c r="BA236" s="15"/>
      <c r="BB236" s="15"/>
      <c r="BC236" s="15"/>
      <c r="BD236" s="15"/>
    </row>
    <row r="237" spans="1:57" ht="15.75" customHeight="1">
      <c r="A237" s="19">
        <v>1779</v>
      </c>
      <c r="B237" s="27"/>
      <c r="C237" s="27"/>
      <c r="D237" s="27"/>
      <c r="E237" s="27"/>
      <c r="F237" s="27"/>
      <c r="G237" s="27"/>
      <c r="H237" s="27"/>
      <c r="I237" s="27"/>
      <c r="J237" s="27"/>
      <c r="K237" s="27">
        <v>318</v>
      </c>
      <c r="L237" s="27"/>
      <c r="M237" s="24">
        <v>78.08</v>
      </c>
      <c r="N237" s="24"/>
      <c r="O237" s="24"/>
      <c r="P237" s="24"/>
      <c r="Q237" s="24">
        <v>890</v>
      </c>
      <c r="R237" s="24">
        <v>198.3</v>
      </c>
      <c r="S237" s="24">
        <v>420</v>
      </c>
      <c r="T237" s="24"/>
      <c r="U237" s="12"/>
      <c r="V237" s="12">
        <v>0</v>
      </c>
      <c r="W237" s="12">
        <v>0</v>
      </c>
      <c r="X237" s="12">
        <v>0</v>
      </c>
      <c r="Y237" s="12">
        <v>0</v>
      </c>
      <c r="Z237" s="12">
        <v>0</v>
      </c>
      <c r="AA237" s="12">
        <v>0</v>
      </c>
      <c r="AB237" s="12">
        <v>0</v>
      </c>
      <c r="AC237" s="12">
        <v>0</v>
      </c>
      <c r="AD237" s="12">
        <v>28.885</v>
      </c>
      <c r="AE237" s="12">
        <v>0</v>
      </c>
      <c r="AF237" s="12">
        <v>7.092266666666666</v>
      </c>
      <c r="AG237" s="12">
        <v>0</v>
      </c>
      <c r="AH237" s="12">
        <v>0</v>
      </c>
      <c r="AI237" s="12">
        <v>0</v>
      </c>
      <c r="AJ237" s="12">
        <v>80.84166666666667</v>
      </c>
      <c r="AK237" s="12">
        <v>18.01225</v>
      </c>
      <c r="AL237" s="12">
        <v>38.15</v>
      </c>
      <c r="AN237" s="15"/>
      <c r="AO237" s="15"/>
      <c r="AP237" s="15"/>
      <c r="AQ237" s="15"/>
      <c r="AR237" s="15"/>
      <c r="AS237" s="15"/>
      <c r="AT237" s="15"/>
      <c r="AU237" s="15"/>
      <c r="AV237" s="15"/>
      <c r="AW237" s="15">
        <v>22.513639906469216</v>
      </c>
      <c r="AX237" s="15"/>
      <c r="AY237" s="15">
        <v>5.5278773707456486</v>
      </c>
      <c r="AZ237" s="15"/>
      <c r="BA237" s="15"/>
      <c r="BB237" s="15"/>
      <c r="BC237" s="15">
        <v>131.44986449864498</v>
      </c>
      <c r="BD237" s="15">
        <v>29.288211382113825</v>
      </c>
      <c r="BE237" s="16">
        <v>62.03252032520325</v>
      </c>
    </row>
    <row r="238" spans="1:57" ht="15.75" customHeight="1">
      <c r="A238" s="19">
        <v>1780</v>
      </c>
      <c r="B238" s="27">
        <v>150</v>
      </c>
      <c r="C238" s="27">
        <v>215</v>
      </c>
      <c r="D238" s="27"/>
      <c r="E238" s="27"/>
      <c r="F238" s="27">
        <v>61</v>
      </c>
      <c r="G238" s="27">
        <v>38.44</v>
      </c>
      <c r="H238" s="27"/>
      <c r="I238" s="27">
        <v>42</v>
      </c>
      <c r="J238" s="27"/>
      <c r="K238" s="27">
        <v>323.81</v>
      </c>
      <c r="L238" s="27">
        <v>336</v>
      </c>
      <c r="M238" s="24">
        <v>88.82</v>
      </c>
      <c r="N238" s="24"/>
      <c r="O238" s="24"/>
      <c r="P238" s="24"/>
      <c r="Q238" s="24"/>
      <c r="R238" s="24">
        <v>198.4</v>
      </c>
      <c r="S238" s="24">
        <v>420</v>
      </c>
      <c r="T238" s="24"/>
      <c r="U238" s="12">
        <v>12.495</v>
      </c>
      <c r="V238" s="12">
        <v>17.9095</v>
      </c>
      <c r="W238" s="12">
        <v>0</v>
      </c>
      <c r="X238" s="12">
        <v>0</v>
      </c>
      <c r="Y238" s="12">
        <v>5.0813</v>
      </c>
      <c r="Z238" s="12">
        <v>3.2020519999999997</v>
      </c>
      <c r="AA238" s="12">
        <v>0</v>
      </c>
      <c r="AB238" s="12">
        <v>3.4986</v>
      </c>
      <c r="AC238" s="12">
        <v>0</v>
      </c>
      <c r="AD238" s="12">
        <v>26.973373</v>
      </c>
      <c r="AE238" s="12">
        <v>27.9888</v>
      </c>
      <c r="AF238" s="12">
        <v>7.398706</v>
      </c>
      <c r="AG238" s="12">
        <v>0</v>
      </c>
      <c r="AH238" s="12">
        <v>0</v>
      </c>
      <c r="AI238" s="12">
        <v>0</v>
      </c>
      <c r="AJ238" s="12">
        <v>0</v>
      </c>
      <c r="AK238" s="12">
        <v>16.52672</v>
      </c>
      <c r="AL238" s="12">
        <v>34.986</v>
      </c>
      <c r="AN238" s="15">
        <v>0.4869446609508963</v>
      </c>
      <c r="AO238" s="15">
        <v>0.6979540140296181</v>
      </c>
      <c r="AP238" s="15"/>
      <c r="AQ238" s="15"/>
      <c r="AR238" s="15">
        <v>3.9604832424006235</v>
      </c>
      <c r="AS238" s="15">
        <v>2.4957537022603273</v>
      </c>
      <c r="AT238" s="15"/>
      <c r="AU238" s="15">
        <v>2.72689010132502</v>
      </c>
      <c r="AV238" s="15"/>
      <c r="AW238" s="15">
        <v>21.023673421667965</v>
      </c>
      <c r="AX238" s="15">
        <v>2.1815120810600157</v>
      </c>
      <c r="AY238" s="15">
        <v>5.766723304754482</v>
      </c>
      <c r="AZ238" s="15"/>
      <c r="BA238" s="15"/>
      <c r="BB238" s="15"/>
      <c r="BC238" s="15"/>
      <c r="BD238" s="15">
        <v>26.872715447154473</v>
      </c>
      <c r="BE238" s="16">
        <v>56.887804878048776</v>
      </c>
    </row>
    <row r="239" spans="1:57" ht="15.75" customHeight="1">
      <c r="A239" s="19">
        <v>1781</v>
      </c>
      <c r="B239" s="27"/>
      <c r="C239" s="27"/>
      <c r="D239" s="27"/>
      <c r="E239" s="27"/>
      <c r="F239" s="27"/>
      <c r="G239" s="27"/>
      <c r="H239" s="27"/>
      <c r="I239" s="27"/>
      <c r="J239" s="27"/>
      <c r="K239" s="27">
        <v>413.81</v>
      </c>
      <c r="L239" s="27"/>
      <c r="M239" s="24">
        <v>79.32</v>
      </c>
      <c r="N239" s="24"/>
      <c r="O239" s="24"/>
      <c r="P239" s="24"/>
      <c r="Q239" s="24"/>
      <c r="R239" s="24"/>
      <c r="S239" s="24">
        <v>420</v>
      </c>
      <c r="T239" s="24"/>
      <c r="U239" s="12">
        <v>0</v>
      </c>
      <c r="V239" s="12">
        <v>0</v>
      </c>
      <c r="W239" s="12">
        <v>0</v>
      </c>
      <c r="X239" s="12">
        <v>0</v>
      </c>
      <c r="Y239" s="12">
        <v>0</v>
      </c>
      <c r="Z239" s="12">
        <v>0</v>
      </c>
      <c r="AA239" s="12">
        <v>0</v>
      </c>
      <c r="AB239" s="12">
        <v>0</v>
      </c>
      <c r="AC239" s="12">
        <v>0</v>
      </c>
      <c r="AD239" s="12">
        <v>34.470373</v>
      </c>
      <c r="AE239" s="12">
        <v>0</v>
      </c>
      <c r="AF239" s="12">
        <v>6.607355999999999</v>
      </c>
      <c r="AG239" s="12">
        <v>0</v>
      </c>
      <c r="AH239" s="12">
        <v>0</v>
      </c>
      <c r="AI239" s="12">
        <v>0</v>
      </c>
      <c r="AJ239" s="12">
        <v>0</v>
      </c>
      <c r="AK239" s="12">
        <v>0</v>
      </c>
      <c r="AL239" s="12">
        <v>34.986</v>
      </c>
      <c r="AN239" s="15"/>
      <c r="AO239" s="15"/>
      <c r="AP239" s="15"/>
      <c r="AQ239" s="15"/>
      <c r="AR239" s="15"/>
      <c r="AS239" s="15"/>
      <c r="AT239" s="15"/>
      <c r="AU239" s="15"/>
      <c r="AV239" s="15"/>
      <c r="AW239" s="15">
        <v>26.867009353078725</v>
      </c>
      <c r="AX239" s="15"/>
      <c r="AY239" s="15">
        <v>5.149926734216679</v>
      </c>
      <c r="AZ239" s="15"/>
      <c r="BA239" s="15"/>
      <c r="BB239" s="15"/>
      <c r="BC239" s="15"/>
      <c r="BD239" s="15"/>
      <c r="BE239" s="16">
        <v>56.887804878048776</v>
      </c>
    </row>
    <row r="240" spans="1:57" ht="15.75" customHeight="1">
      <c r="A240" s="19">
        <v>1782</v>
      </c>
      <c r="B240" s="27">
        <v>130</v>
      </c>
      <c r="C240" s="27"/>
      <c r="D240" s="27"/>
      <c r="E240" s="27"/>
      <c r="F240" s="27">
        <v>87</v>
      </c>
      <c r="G240" s="27">
        <v>38.2</v>
      </c>
      <c r="H240" s="27"/>
      <c r="I240" s="27"/>
      <c r="J240" s="27"/>
      <c r="K240" s="27">
        <v>427.3</v>
      </c>
      <c r="L240" s="27">
        <v>300</v>
      </c>
      <c r="M240" s="24">
        <v>83.34</v>
      </c>
      <c r="N240" s="24"/>
      <c r="O240" s="24"/>
      <c r="P240" s="24">
        <v>53.17</v>
      </c>
      <c r="Q240" s="24"/>
      <c r="R240" s="24">
        <v>174</v>
      </c>
      <c r="S240" s="24">
        <v>420</v>
      </c>
      <c r="T240" s="24"/>
      <c r="U240" s="12">
        <v>10.829</v>
      </c>
      <c r="V240" s="12">
        <v>0</v>
      </c>
      <c r="W240" s="12">
        <v>0</v>
      </c>
      <c r="X240" s="12">
        <v>0</v>
      </c>
      <c r="Y240" s="12">
        <v>7.2471</v>
      </c>
      <c r="Z240" s="12">
        <v>3.1820600000000003</v>
      </c>
      <c r="AA240" s="12">
        <v>0</v>
      </c>
      <c r="AB240" s="12">
        <v>0</v>
      </c>
      <c r="AC240" s="12">
        <v>0</v>
      </c>
      <c r="AD240" s="12">
        <v>35.59409</v>
      </c>
      <c r="AE240" s="12">
        <v>24.99</v>
      </c>
      <c r="AF240" s="12">
        <v>6.942222</v>
      </c>
      <c r="AG240" s="12">
        <v>0</v>
      </c>
      <c r="AH240" s="12">
        <v>0</v>
      </c>
      <c r="AI240" s="12">
        <v>4.429061</v>
      </c>
      <c r="AJ240" s="12">
        <v>0</v>
      </c>
      <c r="AK240" s="12">
        <v>14.4942</v>
      </c>
      <c r="AL240" s="12">
        <v>34.986</v>
      </c>
      <c r="AN240" s="15">
        <v>0.4220187061574435</v>
      </c>
      <c r="AO240" s="15"/>
      <c r="AP240" s="15"/>
      <c r="AQ240" s="15"/>
      <c r="AR240" s="15">
        <v>5.648558067030398</v>
      </c>
      <c r="AS240" s="15">
        <v>2.480171473109899</v>
      </c>
      <c r="AT240" s="15"/>
      <c r="AU240" s="15"/>
      <c r="AV240" s="15"/>
      <c r="AW240" s="15">
        <v>27.742860483242403</v>
      </c>
      <c r="AX240" s="15">
        <v>1.9477786438035851</v>
      </c>
      <c r="AY240" s="15">
        <v>5.41092907248636</v>
      </c>
      <c r="AZ240" s="15"/>
      <c r="BA240" s="15"/>
      <c r="BB240" s="15">
        <v>3.4521130163678877</v>
      </c>
      <c r="BC240" s="15"/>
      <c r="BD240" s="15">
        <v>23.56780487804878</v>
      </c>
      <c r="BE240" s="16">
        <v>56.887804878048776</v>
      </c>
    </row>
    <row r="241" spans="1:57" ht="15.75" customHeight="1">
      <c r="A241" s="19">
        <v>1783</v>
      </c>
      <c r="B241" s="27">
        <v>121.56</v>
      </c>
      <c r="C241" s="27">
        <v>240</v>
      </c>
      <c r="D241" s="27"/>
      <c r="E241" s="27"/>
      <c r="F241" s="27">
        <v>71.21</v>
      </c>
      <c r="G241" s="27">
        <v>46.66</v>
      </c>
      <c r="H241" s="27"/>
      <c r="I241" s="27">
        <v>44.54</v>
      </c>
      <c r="J241" s="27"/>
      <c r="K241" s="27">
        <v>420</v>
      </c>
      <c r="L241" s="27">
        <v>310.6</v>
      </c>
      <c r="M241" s="24">
        <v>87.98</v>
      </c>
      <c r="N241" s="24"/>
      <c r="O241" s="24"/>
      <c r="P241" s="24"/>
      <c r="Q241" s="24"/>
      <c r="R241" s="24">
        <v>174</v>
      </c>
      <c r="S241" s="24">
        <v>420</v>
      </c>
      <c r="T241" s="24"/>
      <c r="U241" s="12">
        <v>10.125948</v>
      </c>
      <c r="V241" s="12">
        <v>19.992</v>
      </c>
      <c r="W241" s="12">
        <v>0</v>
      </c>
      <c r="X241" s="12">
        <v>0</v>
      </c>
      <c r="Y241" s="12">
        <v>5.931792999999999</v>
      </c>
      <c r="Z241" s="12">
        <v>3.8867779999999996</v>
      </c>
      <c r="AA241" s="12">
        <v>0</v>
      </c>
      <c r="AB241" s="12">
        <v>3.710182</v>
      </c>
      <c r="AC241" s="12">
        <v>0</v>
      </c>
      <c r="AD241" s="12">
        <v>34.986</v>
      </c>
      <c r="AE241" s="12">
        <v>25.872980000000002</v>
      </c>
      <c r="AF241" s="12">
        <v>7.328734</v>
      </c>
      <c r="AG241" s="12">
        <v>0</v>
      </c>
      <c r="AH241" s="12">
        <v>0</v>
      </c>
      <c r="AI241" s="12">
        <v>0</v>
      </c>
      <c r="AJ241" s="12">
        <v>0</v>
      </c>
      <c r="AK241" s="12">
        <v>14.4942</v>
      </c>
      <c r="AL241" s="12">
        <v>34.986</v>
      </c>
      <c r="AN241" s="15">
        <v>0.39461995323460636</v>
      </c>
      <c r="AO241" s="15">
        <v>0.7791114575214342</v>
      </c>
      <c r="AP241" s="15"/>
      <c r="AQ241" s="15"/>
      <c r="AR241" s="15">
        <v>4.623377240841776</v>
      </c>
      <c r="AS241" s="15">
        <v>3.0294450506625097</v>
      </c>
      <c r="AT241" s="15"/>
      <c r="AU241" s="15">
        <v>2.89180202650039</v>
      </c>
      <c r="AV241" s="15"/>
      <c r="AW241" s="15">
        <v>27.268901013250193</v>
      </c>
      <c r="AX241" s="15">
        <v>2.0166001558846456</v>
      </c>
      <c r="AY241" s="15">
        <v>5.712185502727982</v>
      </c>
      <c r="AZ241" s="15"/>
      <c r="BA241" s="15"/>
      <c r="BB241" s="15"/>
      <c r="BC241" s="15"/>
      <c r="BD241" s="15">
        <v>23.56780487804878</v>
      </c>
      <c r="BE241" s="16">
        <v>56.887804878048776</v>
      </c>
    </row>
    <row r="242" spans="1:56" ht="15.75" customHeight="1">
      <c r="A242" s="19">
        <v>1784</v>
      </c>
      <c r="B242" s="27">
        <v>126.7</v>
      </c>
      <c r="C242" s="27">
        <v>240</v>
      </c>
      <c r="D242" s="27"/>
      <c r="E242" s="27"/>
      <c r="F242" s="27">
        <v>62.2</v>
      </c>
      <c r="G242" s="27">
        <v>48</v>
      </c>
      <c r="H242" s="27"/>
      <c r="I242" s="27">
        <v>39.4</v>
      </c>
      <c r="J242" s="27"/>
      <c r="K242" s="27">
        <v>416.63</v>
      </c>
      <c r="L242" s="27">
        <v>362.9</v>
      </c>
      <c r="M242" s="24">
        <v>79.28</v>
      </c>
      <c r="N242" s="24"/>
      <c r="O242" s="24"/>
      <c r="P242" s="24">
        <v>61.86</v>
      </c>
      <c r="Q242" s="24"/>
      <c r="R242" s="24"/>
      <c r="S242" s="24"/>
      <c r="T242" s="24"/>
      <c r="U242" s="12">
        <v>10.55411</v>
      </c>
      <c r="V242" s="12">
        <v>19.992</v>
      </c>
      <c r="W242" s="12">
        <v>0</v>
      </c>
      <c r="X242" s="12">
        <v>0</v>
      </c>
      <c r="Y242" s="12">
        <v>5.18126</v>
      </c>
      <c r="Z242" s="12">
        <v>3.9984</v>
      </c>
      <c r="AA242" s="12">
        <v>0</v>
      </c>
      <c r="AB242" s="12">
        <v>3.2820199999999997</v>
      </c>
      <c r="AC242" s="12">
        <v>0</v>
      </c>
      <c r="AD242" s="12">
        <v>34.705279</v>
      </c>
      <c r="AE242" s="12">
        <v>30.22957</v>
      </c>
      <c r="AF242" s="12">
        <v>6.604024</v>
      </c>
      <c r="AG242" s="12">
        <v>0</v>
      </c>
      <c r="AH242" s="12">
        <v>0</v>
      </c>
      <c r="AI242" s="12">
        <v>5.152938</v>
      </c>
      <c r="AJ242" s="12">
        <v>0</v>
      </c>
      <c r="AK242" s="12">
        <v>0</v>
      </c>
      <c r="AL242" s="12">
        <v>0</v>
      </c>
      <c r="AN242" s="15">
        <v>0.41130592361652374</v>
      </c>
      <c r="AO242" s="15">
        <v>0.7791114575214342</v>
      </c>
      <c r="AP242" s="15"/>
      <c r="AQ242" s="15"/>
      <c r="AR242" s="15">
        <v>4.038394388152767</v>
      </c>
      <c r="AS242" s="15">
        <v>3.1164458300857367</v>
      </c>
      <c r="AT242" s="15"/>
      <c r="AU242" s="15">
        <v>2.5580826188620422</v>
      </c>
      <c r="AV242" s="15"/>
      <c r="AW242" s="15">
        <v>27.05010054559626</v>
      </c>
      <c r="AX242" s="15">
        <v>2.3561628994544037</v>
      </c>
      <c r="AY242" s="15">
        <v>5.147329696024942</v>
      </c>
      <c r="AZ242" s="15"/>
      <c r="BA242" s="15"/>
      <c r="BB242" s="15">
        <v>4.016319563522993</v>
      </c>
      <c r="BC242" s="15"/>
      <c r="BD242" s="15"/>
    </row>
    <row r="243" spans="1:57" ht="15.75" customHeight="1">
      <c r="A243" s="19">
        <v>1785</v>
      </c>
      <c r="B243" s="27">
        <v>142</v>
      </c>
      <c r="C243" s="27">
        <v>240</v>
      </c>
      <c r="D243" s="27">
        <v>8</v>
      </c>
      <c r="E243" s="27">
        <v>270</v>
      </c>
      <c r="F243" s="27">
        <v>66</v>
      </c>
      <c r="G243" s="27">
        <v>45</v>
      </c>
      <c r="H243" s="27"/>
      <c r="I243" s="27">
        <v>38.9</v>
      </c>
      <c r="J243" s="27"/>
      <c r="K243" s="27">
        <v>410</v>
      </c>
      <c r="L243" s="27">
        <v>308.8</v>
      </c>
      <c r="M243" s="24">
        <v>94.75</v>
      </c>
      <c r="N243" s="24"/>
      <c r="O243" s="24"/>
      <c r="P243" s="24">
        <v>50.39</v>
      </c>
      <c r="Q243" s="24"/>
      <c r="R243" s="24">
        <v>196.4</v>
      </c>
      <c r="S243" s="24">
        <v>420</v>
      </c>
      <c r="T243" s="24"/>
      <c r="U243" s="12">
        <v>11.8286</v>
      </c>
      <c r="V243" s="12">
        <v>19.992</v>
      </c>
      <c r="W243" s="12">
        <v>0.6664</v>
      </c>
      <c r="X243" s="12">
        <v>22.491</v>
      </c>
      <c r="Y243" s="12">
        <v>5.4978</v>
      </c>
      <c r="Z243" s="12">
        <v>3.7485</v>
      </c>
      <c r="AA243" s="12">
        <v>0</v>
      </c>
      <c r="AB243" s="12">
        <v>3.24037</v>
      </c>
      <c r="AC243" s="12">
        <v>0</v>
      </c>
      <c r="AD243" s="12">
        <v>34.153</v>
      </c>
      <c r="AE243" s="12">
        <v>25.72304</v>
      </c>
      <c r="AF243" s="12">
        <v>7.892675</v>
      </c>
      <c r="AG243" s="12">
        <v>0</v>
      </c>
      <c r="AH243" s="12">
        <v>0</v>
      </c>
      <c r="AI243" s="12">
        <v>4.197487</v>
      </c>
      <c r="AJ243" s="12">
        <v>0</v>
      </c>
      <c r="AK243" s="12">
        <v>16.360120000000002</v>
      </c>
      <c r="AL243" s="12">
        <v>34.986</v>
      </c>
      <c r="AN243" s="15">
        <v>0.4609742790335152</v>
      </c>
      <c r="AO243" s="15">
        <v>0.7791114575214342</v>
      </c>
      <c r="AP243" s="15">
        <v>0.5194076383476228</v>
      </c>
      <c r="AQ243" s="15">
        <v>1.7530007794232267</v>
      </c>
      <c r="AR243" s="15">
        <v>4.285113016367887</v>
      </c>
      <c r="AS243" s="15">
        <v>2.921667965705378</v>
      </c>
      <c r="AT243" s="15"/>
      <c r="AU243" s="15">
        <v>2.525619641465316</v>
      </c>
      <c r="AV243" s="15"/>
      <c r="AW243" s="15">
        <v>26.619641465315667</v>
      </c>
      <c r="AX243" s="15">
        <v>2.004913484021824</v>
      </c>
      <c r="AY243" s="15">
        <v>6.151734216679658</v>
      </c>
      <c r="AZ243" s="15"/>
      <c r="BA243" s="15"/>
      <c r="BB243" s="15">
        <v>3.271618862042089</v>
      </c>
      <c r="BC243" s="15"/>
      <c r="BD243" s="15">
        <v>26.601821138211385</v>
      </c>
      <c r="BE243" s="16">
        <v>56.887804878048776</v>
      </c>
    </row>
    <row r="244" spans="1:57" ht="15.75" customHeight="1">
      <c r="A244" s="19">
        <v>1786</v>
      </c>
      <c r="B244" s="27"/>
      <c r="C244" s="27"/>
      <c r="D244" s="27">
        <v>7.27</v>
      </c>
      <c r="E244" s="27"/>
      <c r="F244" s="27"/>
      <c r="G244" s="27"/>
      <c r="H244" s="27"/>
      <c r="I244" s="27"/>
      <c r="J244" s="27"/>
      <c r="K244" s="27">
        <v>397.38</v>
      </c>
      <c r="L244" s="27"/>
      <c r="M244" s="24">
        <v>92.31</v>
      </c>
      <c r="N244" s="24"/>
      <c r="O244" s="24"/>
      <c r="P244" s="24"/>
      <c r="Q244" s="24">
        <v>370</v>
      </c>
      <c r="R244" s="24">
        <v>195.9</v>
      </c>
      <c r="S244" s="24">
        <v>420</v>
      </c>
      <c r="T244" s="24"/>
      <c r="U244" s="12">
        <v>0</v>
      </c>
      <c r="V244" s="12">
        <v>0</v>
      </c>
      <c r="W244" s="12">
        <v>0.605591</v>
      </c>
      <c r="X244" s="12">
        <v>0</v>
      </c>
      <c r="Y244" s="12">
        <v>0</v>
      </c>
      <c r="Z244" s="12">
        <v>0</v>
      </c>
      <c r="AA244" s="12">
        <v>0</v>
      </c>
      <c r="AB244" s="12">
        <v>0</v>
      </c>
      <c r="AC244" s="12">
        <v>0</v>
      </c>
      <c r="AD244" s="12">
        <v>33.101754</v>
      </c>
      <c r="AE244" s="12">
        <v>0</v>
      </c>
      <c r="AF244" s="12">
        <v>7.689423</v>
      </c>
      <c r="AG244" s="12">
        <v>0</v>
      </c>
      <c r="AH244" s="12">
        <v>0</v>
      </c>
      <c r="AI244" s="12">
        <v>0</v>
      </c>
      <c r="AJ244" s="12">
        <v>30.820999999999998</v>
      </c>
      <c r="AK244" s="12">
        <v>16.31847</v>
      </c>
      <c r="AL244" s="12">
        <v>34.986</v>
      </c>
      <c r="AN244" s="15"/>
      <c r="AO244" s="15"/>
      <c r="AP244" s="15">
        <v>0.4720116913484022</v>
      </c>
      <c r="AQ244" s="15"/>
      <c r="AR244" s="15"/>
      <c r="AS244" s="15"/>
      <c r="AT244" s="15"/>
      <c r="AU244" s="15"/>
      <c r="AV244" s="15"/>
      <c r="AW244" s="15">
        <v>25.800275915822294</v>
      </c>
      <c r="AX244" s="15"/>
      <c r="AY244" s="15">
        <v>5.993314886983632</v>
      </c>
      <c r="AZ244" s="15"/>
      <c r="BA244" s="15"/>
      <c r="BB244" s="15"/>
      <c r="BC244" s="15">
        <v>50.11544715447154</v>
      </c>
      <c r="BD244" s="15">
        <v>26.534097560975614</v>
      </c>
      <c r="BE244" s="16">
        <v>56.887804878048776</v>
      </c>
    </row>
    <row r="245" spans="1:57" ht="15.75" customHeight="1">
      <c r="A245" s="19">
        <v>1787</v>
      </c>
      <c r="B245" s="27">
        <v>155.8</v>
      </c>
      <c r="C245" s="27"/>
      <c r="D245" s="27"/>
      <c r="E245" s="27"/>
      <c r="F245" s="27">
        <v>86.1</v>
      </c>
      <c r="G245" s="27">
        <v>59.4</v>
      </c>
      <c r="H245" s="27"/>
      <c r="I245" s="27">
        <v>39.4</v>
      </c>
      <c r="J245" s="27"/>
      <c r="K245" s="27">
        <v>385.96</v>
      </c>
      <c r="L245" s="27">
        <v>555.8</v>
      </c>
      <c r="M245" s="24">
        <v>93.54</v>
      </c>
      <c r="N245" s="24"/>
      <c r="O245" s="24"/>
      <c r="P245" s="24"/>
      <c r="Q245" s="24"/>
      <c r="R245" s="24">
        <v>196.1</v>
      </c>
      <c r="S245" s="24">
        <v>420</v>
      </c>
      <c r="T245" s="24"/>
      <c r="U245" s="12">
        <v>12.978140000000002</v>
      </c>
      <c r="V245" s="12">
        <v>0</v>
      </c>
      <c r="W245" s="12">
        <v>0</v>
      </c>
      <c r="X245" s="12">
        <v>0</v>
      </c>
      <c r="Y245" s="12">
        <v>7.172129999999999</v>
      </c>
      <c r="Z245" s="12">
        <v>4.94802</v>
      </c>
      <c r="AA245" s="12">
        <v>0</v>
      </c>
      <c r="AB245" s="12">
        <v>3.2820199999999997</v>
      </c>
      <c r="AC245" s="12">
        <v>0</v>
      </c>
      <c r="AD245" s="12">
        <v>32.150468</v>
      </c>
      <c r="AE245" s="12">
        <v>46.29814</v>
      </c>
      <c r="AF245" s="12">
        <v>7.791882</v>
      </c>
      <c r="AG245" s="12">
        <v>0</v>
      </c>
      <c r="AH245" s="12">
        <v>0</v>
      </c>
      <c r="AI245" s="12">
        <v>0</v>
      </c>
      <c r="AJ245" s="12">
        <v>0</v>
      </c>
      <c r="AK245" s="12">
        <v>16.33513</v>
      </c>
      <c r="AL245" s="12">
        <v>34.986</v>
      </c>
      <c r="AN245" s="15">
        <v>0.5057731878409977</v>
      </c>
      <c r="AO245" s="15"/>
      <c r="AP245" s="15"/>
      <c r="AQ245" s="15"/>
      <c r="AR245" s="15">
        <v>5.590124707716289</v>
      </c>
      <c r="AS245" s="15">
        <v>3.856601714731099</v>
      </c>
      <c r="AT245" s="15"/>
      <c r="AU245" s="15">
        <v>2.5580826188620422</v>
      </c>
      <c r="AV245" s="15"/>
      <c r="AW245" s="15">
        <v>25.05882151208106</v>
      </c>
      <c r="AX245" s="15">
        <v>3.6085845674201087</v>
      </c>
      <c r="AY245" s="15">
        <v>6.073173811379579</v>
      </c>
      <c r="AZ245" s="15"/>
      <c r="BA245" s="15"/>
      <c r="BB245" s="15"/>
      <c r="BC245" s="15"/>
      <c r="BD245" s="15">
        <v>26.561186991869917</v>
      </c>
      <c r="BE245" s="16">
        <v>56.887804878048776</v>
      </c>
    </row>
    <row r="246" spans="1:56" ht="15.75" customHeight="1">
      <c r="A246" s="19">
        <v>1788</v>
      </c>
      <c r="B246" s="27">
        <v>174.6</v>
      </c>
      <c r="C246" s="27"/>
      <c r="D246" s="27">
        <v>6.15</v>
      </c>
      <c r="E246" s="27"/>
      <c r="F246" s="27">
        <v>93.4</v>
      </c>
      <c r="G246" s="27">
        <v>58</v>
      </c>
      <c r="H246" s="27"/>
      <c r="I246" s="27">
        <v>41.3</v>
      </c>
      <c r="J246" s="27"/>
      <c r="K246" s="27">
        <v>370</v>
      </c>
      <c r="L246" s="27">
        <v>495.9</v>
      </c>
      <c r="M246" s="24">
        <v>97.1</v>
      </c>
      <c r="N246" s="24"/>
      <c r="O246" s="24"/>
      <c r="P246" s="24"/>
      <c r="Q246" s="24"/>
      <c r="R246" s="24"/>
      <c r="S246" s="24"/>
      <c r="T246" s="24"/>
      <c r="U246" s="12">
        <v>13.671179999999998</v>
      </c>
      <c r="V246" s="12">
        <v>0</v>
      </c>
      <c r="W246" s="12">
        <v>0.481545</v>
      </c>
      <c r="X246" s="12">
        <v>0</v>
      </c>
      <c r="Y246" s="12">
        <v>7.31322</v>
      </c>
      <c r="Z246" s="12">
        <v>4.541399999999999</v>
      </c>
      <c r="AA246" s="12">
        <v>0</v>
      </c>
      <c r="AB246" s="12">
        <v>3.2337899999999995</v>
      </c>
      <c r="AC246" s="12">
        <v>0</v>
      </c>
      <c r="AD246" s="12">
        <v>28.970999999999997</v>
      </c>
      <c r="AE246" s="12">
        <v>38.82897</v>
      </c>
      <c r="AF246" s="12">
        <v>7.602929999999999</v>
      </c>
      <c r="AG246" s="12">
        <v>0</v>
      </c>
      <c r="AH246" s="12">
        <v>0</v>
      </c>
      <c r="AI246" s="12">
        <v>0</v>
      </c>
      <c r="AJ246" s="12">
        <v>0</v>
      </c>
      <c r="AK246" s="12">
        <v>0</v>
      </c>
      <c r="AL246" s="12">
        <v>0</v>
      </c>
      <c r="AN246" s="15">
        <v>0.5327817614964925</v>
      </c>
      <c r="AO246" s="15"/>
      <c r="AP246" s="15">
        <v>0.3753273577552611</v>
      </c>
      <c r="AQ246" s="15"/>
      <c r="AR246" s="15">
        <v>5.7000935307872185</v>
      </c>
      <c r="AS246" s="15">
        <v>3.5396726422447387</v>
      </c>
      <c r="AT246" s="15"/>
      <c r="AU246" s="15">
        <v>2.5204910366328916</v>
      </c>
      <c r="AV246" s="15"/>
      <c r="AW246" s="15">
        <v>22.580670303975058</v>
      </c>
      <c r="AX246" s="15">
        <v>3.0264201091192517</v>
      </c>
      <c r="AY246" s="15">
        <v>5.925900233826968</v>
      </c>
      <c r="AZ246" s="15"/>
      <c r="BA246" s="15"/>
      <c r="BB246" s="15"/>
      <c r="BC246" s="15"/>
      <c r="BD246" s="15"/>
    </row>
    <row r="247" spans="1:56" ht="15.75" customHeight="1">
      <c r="A247" s="19">
        <v>1789</v>
      </c>
      <c r="B247" s="27">
        <v>348</v>
      </c>
      <c r="C247" s="27"/>
      <c r="D247" s="27">
        <v>10.45</v>
      </c>
      <c r="E247" s="27"/>
      <c r="F247" s="27">
        <v>118.8</v>
      </c>
      <c r="G247" s="27">
        <v>56.3</v>
      </c>
      <c r="H247" s="27"/>
      <c r="I247" s="27">
        <v>71.4</v>
      </c>
      <c r="J247" s="27"/>
      <c r="K247" s="27">
        <v>368.05</v>
      </c>
      <c r="L247" s="27">
        <v>608.2</v>
      </c>
      <c r="M247" s="24">
        <v>98.61</v>
      </c>
      <c r="N247" s="24"/>
      <c r="O247" s="24"/>
      <c r="P247" s="24"/>
      <c r="Q247" s="24"/>
      <c r="R247" s="24"/>
      <c r="S247" s="24"/>
      <c r="T247" s="24"/>
      <c r="U247" s="12">
        <v>20.01</v>
      </c>
      <c r="V247" s="12">
        <v>0</v>
      </c>
      <c r="W247" s="12">
        <v>0.6008749999999999</v>
      </c>
      <c r="X247" s="12">
        <v>0</v>
      </c>
      <c r="Y247" s="12">
        <v>6.831</v>
      </c>
      <c r="Z247" s="12">
        <v>3.23725</v>
      </c>
      <c r="AA247" s="12">
        <v>0</v>
      </c>
      <c r="AB247" s="12">
        <v>4.1055</v>
      </c>
      <c r="AC247" s="12">
        <v>0</v>
      </c>
      <c r="AD247" s="12">
        <v>21.162875000000003</v>
      </c>
      <c r="AE247" s="12">
        <v>34.971500000000006</v>
      </c>
      <c r="AF247" s="12">
        <v>5.670075000000001</v>
      </c>
      <c r="AG247" s="12">
        <v>0</v>
      </c>
      <c r="AH247" s="12">
        <v>0</v>
      </c>
      <c r="AI247" s="12">
        <v>0</v>
      </c>
      <c r="AJ247" s="12">
        <v>0</v>
      </c>
      <c r="AK247" s="12">
        <v>0</v>
      </c>
      <c r="AL247" s="12">
        <v>0</v>
      </c>
      <c r="AN247" s="15">
        <v>0.7798129384255651</v>
      </c>
      <c r="AO247" s="15"/>
      <c r="AP247" s="15">
        <v>0.468335931410756</v>
      </c>
      <c r="AQ247" s="15"/>
      <c r="AR247" s="15">
        <v>5.324240062353859</v>
      </c>
      <c r="AS247" s="15">
        <v>2.523187840997662</v>
      </c>
      <c r="AT247" s="15"/>
      <c r="AU247" s="15">
        <v>3.1999220576773193</v>
      </c>
      <c r="AV247" s="15"/>
      <c r="AW247" s="15">
        <v>16.494836321122374</v>
      </c>
      <c r="AX247" s="15">
        <v>2.725759937646142</v>
      </c>
      <c r="AY247" s="15">
        <v>4.419388152766953</v>
      </c>
      <c r="AZ247" s="15"/>
      <c r="BA247" s="15"/>
      <c r="BB247" s="15"/>
      <c r="BC247" s="15"/>
      <c r="BD247" s="15"/>
    </row>
    <row r="248" spans="1:56" ht="15.75" customHeight="1">
      <c r="A248" s="19">
        <v>1790</v>
      </c>
      <c r="B248" s="27"/>
      <c r="C248" s="27"/>
      <c r="D248" s="27">
        <v>15</v>
      </c>
      <c r="E248" s="27"/>
      <c r="F248" s="27"/>
      <c r="G248" s="27">
        <v>66</v>
      </c>
      <c r="H248" s="27"/>
      <c r="I248" s="27"/>
      <c r="J248" s="27"/>
      <c r="K248" s="27">
        <v>319.65</v>
      </c>
      <c r="L248" s="27"/>
      <c r="M248" s="24">
        <v>99.11</v>
      </c>
      <c r="N248" s="24"/>
      <c r="O248" s="24"/>
      <c r="P248" s="24"/>
      <c r="Q248" s="24">
        <v>493.4</v>
      </c>
      <c r="R248" s="24">
        <v>450</v>
      </c>
      <c r="S248" s="24"/>
      <c r="T248" s="24"/>
      <c r="U248" s="12">
        <v>0</v>
      </c>
      <c r="V248" s="12">
        <v>0</v>
      </c>
      <c r="W248" s="12">
        <v>0.8625</v>
      </c>
      <c r="X248" s="12">
        <v>0</v>
      </c>
      <c r="Y248" s="12">
        <v>0</v>
      </c>
      <c r="Z248" s="12">
        <v>3.795</v>
      </c>
      <c r="AA248" s="12">
        <v>0</v>
      </c>
      <c r="AB248" s="12">
        <v>0</v>
      </c>
      <c r="AC248" s="12">
        <v>0</v>
      </c>
      <c r="AD248" s="12">
        <v>18.379875</v>
      </c>
      <c r="AE248" s="12">
        <v>0</v>
      </c>
      <c r="AF248" s="12">
        <v>5.698825</v>
      </c>
      <c r="AG248" s="12">
        <v>0</v>
      </c>
      <c r="AH248" s="12">
        <v>0</v>
      </c>
      <c r="AI248" s="12">
        <v>0</v>
      </c>
      <c r="AJ248" s="12">
        <v>28.3705</v>
      </c>
      <c r="AK248" s="12">
        <v>25.875</v>
      </c>
      <c r="AL248" s="12">
        <v>0</v>
      </c>
      <c r="AN248" s="15"/>
      <c r="AO248" s="15"/>
      <c r="AP248" s="15">
        <v>0.6722525331254872</v>
      </c>
      <c r="AQ248" s="15"/>
      <c r="AR248" s="15"/>
      <c r="AS248" s="15">
        <v>2.957911145752144</v>
      </c>
      <c r="AT248" s="15"/>
      <c r="AU248" s="15">
        <v>0</v>
      </c>
      <c r="AV248" s="15"/>
      <c r="AW248" s="15">
        <v>14.325701480904131</v>
      </c>
      <c r="AX248" s="15"/>
      <c r="AY248" s="15">
        <v>4.441796570537803</v>
      </c>
      <c r="AZ248" s="15"/>
      <c r="BA248" s="15"/>
      <c r="BB248" s="15"/>
      <c r="BC248" s="15">
        <v>46.13089430894309</v>
      </c>
      <c r="BD248" s="15">
        <v>42.073170731707314</v>
      </c>
    </row>
    <row r="249" spans="1:57" ht="15.75" customHeight="1">
      <c r="A249" s="19">
        <v>1791</v>
      </c>
      <c r="B249" s="27">
        <v>356.9</v>
      </c>
      <c r="C249" s="27">
        <v>343.7</v>
      </c>
      <c r="D249" s="27">
        <v>12</v>
      </c>
      <c r="E249" s="27"/>
      <c r="F249" s="27">
        <v>145.5</v>
      </c>
      <c r="G249" s="27">
        <v>51.7</v>
      </c>
      <c r="H249" s="27">
        <v>39.6</v>
      </c>
      <c r="I249" s="27">
        <v>49.9</v>
      </c>
      <c r="J249" s="27">
        <v>267.5</v>
      </c>
      <c r="K249" s="27">
        <v>290</v>
      </c>
      <c r="L249" s="27">
        <v>360.8</v>
      </c>
      <c r="M249" s="24">
        <v>93.69</v>
      </c>
      <c r="N249" s="24"/>
      <c r="O249" s="24"/>
      <c r="P249" s="24"/>
      <c r="Q249" s="24">
        <v>402.9</v>
      </c>
      <c r="R249" s="24">
        <v>196.5</v>
      </c>
      <c r="S249" s="24">
        <v>420</v>
      </c>
      <c r="T249" s="24"/>
      <c r="U249" s="12">
        <v>20.52175</v>
      </c>
      <c r="V249" s="12">
        <v>19.76275</v>
      </c>
      <c r="W249" s="12">
        <v>0.69</v>
      </c>
      <c r="X249" s="12">
        <v>0</v>
      </c>
      <c r="Y249" s="12">
        <v>8.36625</v>
      </c>
      <c r="Z249" s="12">
        <v>2.9727500000000004</v>
      </c>
      <c r="AA249" s="12">
        <v>2.277</v>
      </c>
      <c r="AB249" s="12">
        <v>2.86925</v>
      </c>
      <c r="AC249" s="12">
        <v>15.38125</v>
      </c>
      <c r="AD249" s="12">
        <v>16.675</v>
      </c>
      <c r="AE249" s="12">
        <v>20.746000000000002</v>
      </c>
      <c r="AF249" s="12">
        <v>5.387175</v>
      </c>
      <c r="AG249" s="12">
        <v>0</v>
      </c>
      <c r="AH249" s="12">
        <v>0</v>
      </c>
      <c r="AI249" s="12">
        <v>0</v>
      </c>
      <c r="AJ249" s="12">
        <v>23.16675</v>
      </c>
      <c r="AK249" s="12">
        <v>11.29875</v>
      </c>
      <c r="AL249" s="12">
        <v>24.15</v>
      </c>
      <c r="AN249" s="15">
        <v>0.7997564302416212</v>
      </c>
      <c r="AO249" s="15">
        <v>0.7701773187840998</v>
      </c>
      <c r="AP249" s="15">
        <v>0.5378020265003898</v>
      </c>
      <c r="AQ249" s="15"/>
      <c r="AR249" s="15">
        <v>6.5208495713172265</v>
      </c>
      <c r="AS249" s="15">
        <v>2.3170303975058464</v>
      </c>
      <c r="AT249" s="15">
        <v>1.7747466874512863</v>
      </c>
      <c r="AU249" s="15">
        <v>2.2363600935307875</v>
      </c>
      <c r="AV249" s="15">
        <v>11.988503507404522</v>
      </c>
      <c r="AW249" s="15">
        <v>12.996882307092752</v>
      </c>
      <c r="AX249" s="15">
        <v>1.6169914263445053</v>
      </c>
      <c r="AY249" s="15">
        <v>4.198889321901793</v>
      </c>
      <c r="AZ249" s="15"/>
      <c r="BA249" s="15"/>
      <c r="BB249" s="15"/>
      <c r="BC249" s="15">
        <v>37.66951219512195</v>
      </c>
      <c r="BD249" s="15">
        <v>18.371951219512194</v>
      </c>
      <c r="BE249" s="16">
        <v>39.268292682926834</v>
      </c>
    </row>
    <row r="250" spans="1:56" ht="15.75" customHeight="1">
      <c r="A250" s="19">
        <v>1792</v>
      </c>
      <c r="B250" s="27">
        <v>300</v>
      </c>
      <c r="C250" s="27"/>
      <c r="D250" s="27">
        <v>11</v>
      </c>
      <c r="E250" s="27"/>
      <c r="F250" s="27">
        <v>136.6</v>
      </c>
      <c r="G250" s="27">
        <v>69.6</v>
      </c>
      <c r="H250" s="27"/>
      <c r="I250" s="27"/>
      <c r="J250" s="27"/>
      <c r="K250" s="27">
        <v>295.99</v>
      </c>
      <c r="L250" s="27"/>
      <c r="M250" s="24">
        <v>89.75</v>
      </c>
      <c r="N250" s="24"/>
      <c r="O250" s="24">
        <v>3.55</v>
      </c>
      <c r="P250" s="24">
        <v>85.56</v>
      </c>
      <c r="Q250" s="24">
        <v>1020</v>
      </c>
      <c r="R250" s="24"/>
      <c r="S250" s="24"/>
      <c r="T250" s="24"/>
      <c r="U250" s="12">
        <v>17.25</v>
      </c>
      <c r="V250" s="12">
        <v>0</v>
      </c>
      <c r="W250" s="12">
        <v>0.6325</v>
      </c>
      <c r="X250" s="12">
        <v>0</v>
      </c>
      <c r="Y250" s="12">
        <v>7.8545</v>
      </c>
      <c r="Z250" s="12">
        <v>4.002</v>
      </c>
      <c r="AA250" s="12">
        <v>0</v>
      </c>
      <c r="AB250" s="12">
        <v>0</v>
      </c>
      <c r="AC250" s="12">
        <v>0</v>
      </c>
      <c r="AD250" s="12">
        <v>17.019425000000002</v>
      </c>
      <c r="AE250" s="12">
        <v>0</v>
      </c>
      <c r="AF250" s="12">
        <v>5.160625</v>
      </c>
      <c r="AG250" s="12">
        <v>0</v>
      </c>
      <c r="AH250" s="12">
        <v>0.204125</v>
      </c>
      <c r="AI250" s="12">
        <v>4.919700000000001</v>
      </c>
      <c r="AJ250" s="12">
        <v>58.65</v>
      </c>
      <c r="AK250" s="12">
        <v>0</v>
      </c>
      <c r="AL250" s="12">
        <v>0</v>
      </c>
      <c r="AN250" s="15">
        <v>0.6722525331254872</v>
      </c>
      <c r="AO250" s="15"/>
      <c r="AP250" s="15">
        <v>0.49298519095869064</v>
      </c>
      <c r="AQ250" s="15"/>
      <c r="AR250" s="15">
        <v>6.121979734996103</v>
      </c>
      <c r="AS250" s="15">
        <v>3.1192517537022604</v>
      </c>
      <c r="AT250" s="15"/>
      <c r="AU250" s="15"/>
      <c r="AV250" s="15"/>
      <c r="AW250" s="15">
        <v>13.265335151987532</v>
      </c>
      <c r="AX250" s="15"/>
      <c r="AY250" s="15">
        <v>4.022310989867498</v>
      </c>
      <c r="AZ250" s="15"/>
      <c r="BA250" s="15">
        <v>0.15909976617303195</v>
      </c>
      <c r="BB250" s="15">
        <v>3.8345284489477796</v>
      </c>
      <c r="BC250" s="15">
        <v>95.3658536585366</v>
      </c>
      <c r="BD250" s="15"/>
    </row>
    <row r="251" spans="1:57" ht="15.75" customHeight="1">
      <c r="A251" s="19">
        <v>1793</v>
      </c>
      <c r="B251" s="27"/>
      <c r="C251" s="27"/>
      <c r="D251" s="27">
        <v>14.3</v>
      </c>
      <c r="E251" s="27"/>
      <c r="F251" s="27">
        <v>129.4</v>
      </c>
      <c r="G251" s="27">
        <v>87.3</v>
      </c>
      <c r="H251" s="27"/>
      <c r="I251" s="27">
        <v>57.6</v>
      </c>
      <c r="J251" s="27"/>
      <c r="K251" s="27">
        <v>310</v>
      </c>
      <c r="L251" s="27">
        <v>646.3</v>
      </c>
      <c r="M251" s="24">
        <v>90.03</v>
      </c>
      <c r="N251" s="24"/>
      <c r="O251" s="24">
        <v>3.55</v>
      </c>
      <c r="P251" s="24">
        <v>75</v>
      </c>
      <c r="Q251" s="24">
        <v>1020</v>
      </c>
      <c r="R251" s="24">
        <v>174</v>
      </c>
      <c r="S251" s="24">
        <v>420</v>
      </c>
      <c r="T251" s="24"/>
      <c r="U251" s="12">
        <v>0</v>
      </c>
      <c r="V251" s="12">
        <v>0</v>
      </c>
      <c r="W251" s="12">
        <v>0.82225</v>
      </c>
      <c r="X251" s="12">
        <v>0</v>
      </c>
      <c r="Y251" s="12">
        <v>7.440500000000001</v>
      </c>
      <c r="Z251" s="12">
        <v>5.01975</v>
      </c>
      <c r="AA251" s="12">
        <v>0</v>
      </c>
      <c r="AB251" s="12">
        <v>3.3120000000000003</v>
      </c>
      <c r="AC251" s="12">
        <v>0</v>
      </c>
      <c r="AD251" s="12">
        <v>17.825</v>
      </c>
      <c r="AE251" s="12">
        <v>37.16225</v>
      </c>
      <c r="AF251" s="12">
        <v>5.176725</v>
      </c>
      <c r="AG251" s="12">
        <v>0</v>
      </c>
      <c r="AH251" s="12">
        <v>0.204125</v>
      </c>
      <c r="AI251" s="12">
        <v>4.3125</v>
      </c>
      <c r="AJ251" s="12">
        <v>58.65</v>
      </c>
      <c r="AK251" s="12">
        <v>10.005</v>
      </c>
      <c r="AL251" s="12">
        <v>24.15</v>
      </c>
      <c r="AN251" s="15"/>
      <c r="AO251" s="15"/>
      <c r="AP251" s="15">
        <v>0.6408807482462978</v>
      </c>
      <c r="AQ251" s="15"/>
      <c r="AR251" s="15">
        <v>5.799298519095871</v>
      </c>
      <c r="AS251" s="15">
        <v>3.9125097427903355</v>
      </c>
      <c r="AT251" s="15"/>
      <c r="AU251" s="15">
        <v>2.581449727201871</v>
      </c>
      <c r="AV251" s="15"/>
      <c r="AW251" s="15">
        <v>13.893219017926734</v>
      </c>
      <c r="AX251" s="15">
        <v>2.8965120810600156</v>
      </c>
      <c r="AY251" s="15">
        <v>4.0348597038191745</v>
      </c>
      <c r="AZ251" s="15"/>
      <c r="BA251" s="15">
        <v>0.15909976617303195</v>
      </c>
      <c r="BB251" s="15">
        <v>3.361262665627436</v>
      </c>
      <c r="BC251" s="15">
        <v>95.3658536585366</v>
      </c>
      <c r="BD251" s="15">
        <v>16.26829268292683</v>
      </c>
      <c r="BE251" s="16">
        <v>39.268292682926834</v>
      </c>
    </row>
    <row r="252" spans="1:57" ht="15.75" customHeight="1">
      <c r="A252" s="19">
        <v>1794</v>
      </c>
      <c r="B252" s="27"/>
      <c r="C252" s="27"/>
      <c r="D252" s="27">
        <v>15.2</v>
      </c>
      <c r="E252" s="27"/>
      <c r="F252" s="27"/>
      <c r="G252" s="27"/>
      <c r="H252" s="27"/>
      <c r="I252" s="27"/>
      <c r="J252" s="27"/>
      <c r="K252" s="27"/>
      <c r="L252" s="27"/>
      <c r="M252" s="24"/>
      <c r="N252" s="24"/>
      <c r="O252" s="24">
        <v>3.55</v>
      </c>
      <c r="P252" s="24"/>
      <c r="Q252" s="24"/>
      <c r="R252" s="24">
        <v>683.5</v>
      </c>
      <c r="S252" s="24">
        <v>420</v>
      </c>
      <c r="T252" s="24"/>
      <c r="U252" s="12">
        <v>0</v>
      </c>
      <c r="V252" s="12">
        <v>0</v>
      </c>
      <c r="W252" s="12">
        <v>0.74784</v>
      </c>
      <c r="X252" s="12">
        <v>0</v>
      </c>
      <c r="Y252" s="12">
        <v>0</v>
      </c>
      <c r="Z252" s="12">
        <v>0</v>
      </c>
      <c r="AA252" s="12">
        <v>0</v>
      </c>
      <c r="AB252" s="12">
        <v>0</v>
      </c>
      <c r="AC252" s="12">
        <v>0</v>
      </c>
      <c r="AD252" s="12">
        <v>0</v>
      </c>
      <c r="AE252" s="12">
        <v>0</v>
      </c>
      <c r="AF252" s="12">
        <v>0</v>
      </c>
      <c r="AG252" s="12">
        <v>0</v>
      </c>
      <c r="AH252" s="12">
        <v>0.17465999999999998</v>
      </c>
      <c r="AI252" s="12">
        <v>0</v>
      </c>
      <c r="AJ252" s="12">
        <v>0</v>
      </c>
      <c r="AK252" s="12">
        <v>33.6282</v>
      </c>
      <c r="AL252" s="12">
        <v>20.664</v>
      </c>
      <c r="AN252" s="15"/>
      <c r="AO252" s="15"/>
      <c r="AP252" s="15">
        <v>0.5828838659392049</v>
      </c>
      <c r="AQ252" s="15"/>
      <c r="AR252" s="15"/>
      <c r="AS252" s="15"/>
      <c r="AT252" s="15"/>
      <c r="AU252" s="15"/>
      <c r="AV252" s="15"/>
      <c r="AW252" s="15"/>
      <c r="AX252" s="15"/>
      <c r="AY252" s="15"/>
      <c r="AZ252" s="15"/>
      <c r="BA252" s="15">
        <v>0.1361340607950117</v>
      </c>
      <c r="BB252" s="15"/>
      <c r="BC252" s="15"/>
      <c r="BD252" s="15">
        <v>54.68</v>
      </c>
      <c r="BE252" s="16">
        <v>33.6</v>
      </c>
    </row>
    <row r="253" spans="1:57" ht="15.75" customHeight="1">
      <c r="A253" s="19">
        <v>1795</v>
      </c>
      <c r="B253" s="27">
        <v>485.6</v>
      </c>
      <c r="C253" s="27"/>
      <c r="D253" s="27">
        <v>20</v>
      </c>
      <c r="E253" s="27"/>
      <c r="F253" s="27">
        <v>111.5</v>
      </c>
      <c r="G253" s="27">
        <v>71.4</v>
      </c>
      <c r="H253" s="27"/>
      <c r="I253" s="27">
        <v>80.6</v>
      </c>
      <c r="J253" s="27"/>
      <c r="K253" s="27">
        <v>360</v>
      </c>
      <c r="L253" s="27">
        <v>586.5</v>
      </c>
      <c r="M253" s="24">
        <v>93</v>
      </c>
      <c r="N253" s="24"/>
      <c r="O253" s="24"/>
      <c r="P253" s="24">
        <v>157.9</v>
      </c>
      <c r="Q253" s="24">
        <v>822.3</v>
      </c>
      <c r="R253" s="24">
        <v>202.4</v>
      </c>
      <c r="S253" s="24">
        <v>420</v>
      </c>
      <c r="T253" s="24"/>
      <c r="U253" s="12">
        <v>23.89152</v>
      </c>
      <c r="V253" s="12">
        <v>0</v>
      </c>
      <c r="W253" s="12">
        <v>0.984</v>
      </c>
      <c r="X253" s="12">
        <v>0</v>
      </c>
      <c r="Y253" s="12">
        <v>5.4858</v>
      </c>
      <c r="Z253" s="12">
        <v>3.5128800000000004</v>
      </c>
      <c r="AA253" s="12">
        <v>0</v>
      </c>
      <c r="AB253" s="12">
        <v>3.9655199999999997</v>
      </c>
      <c r="AC253" s="12">
        <v>0</v>
      </c>
      <c r="AD253" s="12">
        <v>17.712</v>
      </c>
      <c r="AE253" s="12">
        <v>28.855800000000002</v>
      </c>
      <c r="AF253" s="12">
        <v>4.5756</v>
      </c>
      <c r="AG253" s="12">
        <v>0</v>
      </c>
      <c r="AH253" s="12">
        <v>0</v>
      </c>
      <c r="AI253" s="12">
        <v>7.768680000000001</v>
      </c>
      <c r="AJ253" s="12">
        <v>40.45716</v>
      </c>
      <c r="AK253" s="12">
        <v>9.95808</v>
      </c>
      <c r="AL253" s="12">
        <v>20.664</v>
      </c>
      <c r="AN253" s="15">
        <v>0.9310802805923617</v>
      </c>
      <c r="AO253" s="15"/>
      <c r="AP253" s="15">
        <v>0.7669524551831645</v>
      </c>
      <c r="AQ253" s="15"/>
      <c r="AR253" s="15">
        <v>4.275759937646142</v>
      </c>
      <c r="AS253" s="15">
        <v>2.7380202650038976</v>
      </c>
      <c r="AT253" s="15"/>
      <c r="AU253" s="15">
        <v>3.090818394388153</v>
      </c>
      <c r="AV253" s="15"/>
      <c r="AW253" s="15">
        <v>13.805144193296961</v>
      </c>
      <c r="AX253" s="15">
        <v>2.24908807482463</v>
      </c>
      <c r="AY253" s="15">
        <v>3.566328916601715</v>
      </c>
      <c r="AZ253" s="15"/>
      <c r="BA253" s="15"/>
      <c r="BB253" s="15">
        <v>6.055089633671084</v>
      </c>
      <c r="BC253" s="15">
        <v>65.784</v>
      </c>
      <c r="BD253" s="15">
        <v>16.192</v>
      </c>
      <c r="BE253" s="16">
        <v>33.6</v>
      </c>
    </row>
    <row r="254" spans="1:57" ht="15.75" customHeight="1">
      <c r="A254" s="19">
        <v>1796</v>
      </c>
      <c r="B254" s="27">
        <v>428</v>
      </c>
      <c r="C254" s="27"/>
      <c r="D254" s="27">
        <v>16.6</v>
      </c>
      <c r="E254" s="27"/>
      <c r="F254" s="27">
        <v>106.5</v>
      </c>
      <c r="G254" s="27">
        <v>72.5</v>
      </c>
      <c r="H254" s="27"/>
      <c r="I254" s="27">
        <v>75.7</v>
      </c>
      <c r="J254" s="27"/>
      <c r="K254" s="27">
        <v>600</v>
      </c>
      <c r="L254" s="27">
        <v>556.7</v>
      </c>
      <c r="M254" s="24">
        <v>84</v>
      </c>
      <c r="N254" s="24"/>
      <c r="O254" s="24"/>
      <c r="P254" s="24"/>
      <c r="Q254" s="24">
        <v>505.8</v>
      </c>
      <c r="R254" s="24">
        <v>508.3</v>
      </c>
      <c r="S254" s="24">
        <v>420</v>
      </c>
      <c r="T254" s="24"/>
      <c r="U254" s="12">
        <v>21.0576</v>
      </c>
      <c r="V254" s="12">
        <v>0</v>
      </c>
      <c r="W254" s="12">
        <v>0.8167200000000001</v>
      </c>
      <c r="X254" s="12">
        <v>0</v>
      </c>
      <c r="Y254" s="12">
        <v>5.2398</v>
      </c>
      <c r="Z254" s="12">
        <v>3.567</v>
      </c>
      <c r="AA254" s="12">
        <v>0</v>
      </c>
      <c r="AB254" s="12">
        <v>3.72444</v>
      </c>
      <c r="AC254" s="12">
        <v>0</v>
      </c>
      <c r="AD254" s="12">
        <v>29.52</v>
      </c>
      <c r="AE254" s="12">
        <v>27.389640000000004</v>
      </c>
      <c r="AF254" s="12">
        <v>4.1328000000000005</v>
      </c>
      <c r="AG254" s="12">
        <v>0</v>
      </c>
      <c r="AH254" s="12">
        <v>0</v>
      </c>
      <c r="AI254" s="12">
        <v>0</v>
      </c>
      <c r="AJ254" s="12">
        <v>24.885360000000002</v>
      </c>
      <c r="AK254" s="12">
        <v>25.00836</v>
      </c>
      <c r="AL254" s="12">
        <v>20.664</v>
      </c>
      <c r="AN254" s="15">
        <v>0.820639127045986</v>
      </c>
      <c r="AO254" s="15"/>
      <c r="AP254" s="15">
        <v>0.6365705378020267</v>
      </c>
      <c r="AQ254" s="15"/>
      <c r="AR254" s="15">
        <v>4.0840218238503505</v>
      </c>
      <c r="AS254" s="15">
        <v>2.7802026500389716</v>
      </c>
      <c r="AT254" s="15"/>
      <c r="AU254" s="15">
        <v>2.9029150428682775</v>
      </c>
      <c r="AV254" s="15"/>
      <c r="AW254" s="15">
        <v>23.008573655494935</v>
      </c>
      <c r="AX254" s="15">
        <v>2.1348121590023386</v>
      </c>
      <c r="AY254" s="15">
        <v>3.2212003117692913</v>
      </c>
      <c r="AZ254" s="15"/>
      <c r="BA254" s="15"/>
      <c r="BB254" s="15"/>
      <c r="BC254" s="15">
        <v>40.464000000000006</v>
      </c>
      <c r="BD254" s="15">
        <v>40.664</v>
      </c>
      <c r="BE254" s="16">
        <v>33.6</v>
      </c>
    </row>
    <row r="255" spans="1:56" ht="15.75" customHeight="1">
      <c r="A255" s="19">
        <v>1797</v>
      </c>
      <c r="B255" s="27">
        <v>240</v>
      </c>
      <c r="C255" s="27">
        <v>270</v>
      </c>
      <c r="D255" s="27"/>
      <c r="E255" s="27"/>
      <c r="F255" s="27"/>
      <c r="G255" s="27">
        <v>135</v>
      </c>
      <c r="H255" s="27"/>
      <c r="I255" s="27">
        <v>123.2</v>
      </c>
      <c r="J255" s="27"/>
      <c r="K255" s="27"/>
      <c r="L255" s="27">
        <v>570</v>
      </c>
      <c r="M255" s="24"/>
      <c r="N255" s="24"/>
      <c r="O255" s="24"/>
      <c r="P255" s="24">
        <v>89.58</v>
      </c>
      <c r="Q255" s="24">
        <v>600</v>
      </c>
      <c r="R255" s="24">
        <v>194.5</v>
      </c>
      <c r="S255" s="24"/>
      <c r="T255" s="24"/>
      <c r="U255" s="12">
        <v>11.808</v>
      </c>
      <c r="V255" s="12">
        <v>13.284</v>
      </c>
      <c r="W255" s="12">
        <v>0</v>
      </c>
      <c r="X255" s="12">
        <v>0</v>
      </c>
      <c r="Y255" s="12">
        <v>0</v>
      </c>
      <c r="Z255" s="12">
        <v>6.642</v>
      </c>
      <c r="AA255" s="12">
        <v>0</v>
      </c>
      <c r="AB255" s="12">
        <v>6.06144</v>
      </c>
      <c r="AC255" s="12">
        <v>0</v>
      </c>
      <c r="AD255" s="12">
        <v>0</v>
      </c>
      <c r="AE255" s="12">
        <v>28.044</v>
      </c>
      <c r="AF255" s="12">
        <v>0</v>
      </c>
      <c r="AG255" s="12">
        <v>0</v>
      </c>
      <c r="AH255" s="12">
        <v>0</v>
      </c>
      <c r="AI255" s="12">
        <v>4.407336</v>
      </c>
      <c r="AJ255" s="12">
        <v>29.52</v>
      </c>
      <c r="AK255" s="12">
        <v>9.5694</v>
      </c>
      <c r="AL255" s="12">
        <v>0</v>
      </c>
      <c r="AN255" s="15">
        <v>0.46017147310989864</v>
      </c>
      <c r="AO255" s="15"/>
      <c r="AP255" s="15"/>
      <c r="AQ255" s="15"/>
      <c r="AR255" s="15"/>
      <c r="AS255" s="15">
        <v>5.17692907248636</v>
      </c>
      <c r="AT255" s="15"/>
      <c r="AU255" s="15">
        <v>4.724427123928294</v>
      </c>
      <c r="AV255" s="15"/>
      <c r="AW255" s="15"/>
      <c r="AX255" s="15">
        <v>2.185814497272019</v>
      </c>
      <c r="AY255" s="15"/>
      <c r="AZ255" s="15"/>
      <c r="BA255" s="15"/>
      <c r="BB255" s="15">
        <v>3.4351800467653937</v>
      </c>
      <c r="BC255" s="15">
        <v>48</v>
      </c>
      <c r="BD255" s="15">
        <v>15.56</v>
      </c>
    </row>
    <row r="256" spans="1:57" ht="15.75" customHeight="1">
      <c r="A256" s="19">
        <v>1798</v>
      </c>
      <c r="B256" s="27">
        <v>240</v>
      </c>
      <c r="C256" s="27">
        <v>270</v>
      </c>
      <c r="D256" s="27">
        <v>13.3</v>
      </c>
      <c r="E256" s="27">
        <v>600</v>
      </c>
      <c r="F256" s="27"/>
      <c r="G256" s="27"/>
      <c r="H256" s="27">
        <v>36</v>
      </c>
      <c r="I256" s="27">
        <v>123.2</v>
      </c>
      <c r="J256" s="27"/>
      <c r="K256" s="27">
        <v>677.51</v>
      </c>
      <c r="L256" s="27">
        <v>570</v>
      </c>
      <c r="M256" s="24">
        <v>100.33</v>
      </c>
      <c r="N256" s="24"/>
      <c r="O256" s="24"/>
      <c r="P256" s="24">
        <v>127.74</v>
      </c>
      <c r="Q256" s="24">
        <v>600</v>
      </c>
      <c r="R256" s="24">
        <v>194.8</v>
      </c>
      <c r="S256" s="24">
        <v>420</v>
      </c>
      <c r="T256" s="24"/>
      <c r="U256" s="12">
        <v>11.808</v>
      </c>
      <c r="V256" s="12">
        <v>13.284</v>
      </c>
      <c r="W256" s="12">
        <v>0.65436</v>
      </c>
      <c r="X256" s="12">
        <v>29.52</v>
      </c>
      <c r="Y256" s="12">
        <v>0</v>
      </c>
      <c r="Z256" s="12">
        <v>0</v>
      </c>
      <c r="AA256" s="12">
        <v>1.7712</v>
      </c>
      <c r="AB256" s="12">
        <v>6.06144</v>
      </c>
      <c r="AC256" s="12">
        <v>0</v>
      </c>
      <c r="AD256" s="12">
        <v>33.333492</v>
      </c>
      <c r="AE256" s="12">
        <v>28.044</v>
      </c>
      <c r="AF256" s="12">
        <v>4.936236</v>
      </c>
      <c r="AG256" s="12">
        <v>0</v>
      </c>
      <c r="AH256" s="12">
        <v>0</v>
      </c>
      <c r="AI256" s="12">
        <v>6.284808</v>
      </c>
      <c r="AJ256" s="12">
        <v>29.52</v>
      </c>
      <c r="AK256" s="12">
        <v>9.58416</v>
      </c>
      <c r="AL256" s="12">
        <v>20.664</v>
      </c>
      <c r="AN256" s="15">
        <v>0.46017147310989864</v>
      </c>
      <c r="AO256" s="15">
        <v>0.517692907248636</v>
      </c>
      <c r="AP256" s="15">
        <v>0.5100233826968045</v>
      </c>
      <c r="AQ256" s="15">
        <v>2.3008573655494935</v>
      </c>
      <c r="AR256" s="15"/>
      <c r="AS256" s="15"/>
      <c r="AT256" s="15">
        <v>1.380514419329696</v>
      </c>
      <c r="AU256" s="15">
        <v>4.724427123928294</v>
      </c>
      <c r="AV256" s="15"/>
      <c r="AW256" s="15">
        <v>25.980897895557288</v>
      </c>
      <c r="AX256" s="15">
        <v>2.185814497272019</v>
      </c>
      <c r="AY256" s="15">
        <v>3.847416991426345</v>
      </c>
      <c r="AZ256" s="15"/>
      <c r="BA256" s="15"/>
      <c r="BB256" s="15">
        <v>4.898525331254872</v>
      </c>
      <c r="BC256" s="15">
        <v>48</v>
      </c>
      <c r="BD256" s="15">
        <v>15.584000000000001</v>
      </c>
      <c r="BE256" s="16">
        <v>33.6</v>
      </c>
    </row>
    <row r="257" spans="1:56" ht="15.75" customHeight="1">
      <c r="A257" s="19">
        <v>1799</v>
      </c>
      <c r="B257" s="27">
        <v>249.8</v>
      </c>
      <c r="C257" s="27"/>
      <c r="D257" s="27">
        <v>13.5</v>
      </c>
      <c r="E257" s="27"/>
      <c r="F257" s="27">
        <v>99</v>
      </c>
      <c r="G257" s="27">
        <v>98.9</v>
      </c>
      <c r="H257" s="27"/>
      <c r="I257" s="27">
        <v>83.9</v>
      </c>
      <c r="J257" s="27"/>
      <c r="K257" s="27"/>
      <c r="L257" s="27">
        <v>330</v>
      </c>
      <c r="M257" s="24"/>
      <c r="N257" s="24"/>
      <c r="O257" s="24"/>
      <c r="P257" s="24"/>
      <c r="Q257" s="24"/>
      <c r="R257" s="24"/>
      <c r="S257" s="24"/>
      <c r="T257" s="24"/>
      <c r="U257" s="12">
        <v>12.29016</v>
      </c>
      <c r="V257" s="12">
        <v>0</v>
      </c>
      <c r="W257" s="12">
        <v>0.6642</v>
      </c>
      <c r="X257" s="12">
        <v>0</v>
      </c>
      <c r="Y257" s="12">
        <v>4.8708</v>
      </c>
      <c r="Z257" s="12">
        <v>4.865880000000001</v>
      </c>
      <c r="AA257" s="12">
        <v>0</v>
      </c>
      <c r="AB257" s="12">
        <v>4.12788</v>
      </c>
      <c r="AC257" s="12">
        <v>0</v>
      </c>
      <c r="AD257" s="12">
        <v>0</v>
      </c>
      <c r="AE257" s="12">
        <v>16.236</v>
      </c>
      <c r="AF257" s="12">
        <v>0</v>
      </c>
      <c r="AG257" s="12">
        <v>0</v>
      </c>
      <c r="AH257" s="12">
        <v>0</v>
      </c>
      <c r="AI257" s="12">
        <v>0</v>
      </c>
      <c r="AJ257" s="12">
        <v>0</v>
      </c>
      <c r="AK257" s="12">
        <v>0</v>
      </c>
      <c r="AL257" s="12">
        <v>0</v>
      </c>
      <c r="AN257" s="15">
        <v>0.4789618082618862</v>
      </c>
      <c r="AO257" s="15"/>
      <c r="AP257" s="15">
        <v>0.517692907248636</v>
      </c>
      <c r="AQ257" s="15"/>
      <c r="AR257" s="15">
        <v>3.7964146531566643</v>
      </c>
      <c r="AS257" s="15">
        <v>3.792579890880749</v>
      </c>
      <c r="AT257" s="15"/>
      <c r="AU257" s="15">
        <v>3.2173655494933753</v>
      </c>
      <c r="AV257" s="15"/>
      <c r="AW257" s="15"/>
      <c r="AX257" s="15">
        <v>1.2654715510522214</v>
      </c>
      <c r="AY257" s="15"/>
      <c r="AZ257" s="15"/>
      <c r="BA257" s="15"/>
      <c r="BB257" s="15"/>
      <c r="BC257" s="15"/>
      <c r="BD257" s="15"/>
    </row>
    <row r="258" spans="1:57" ht="15.75" customHeight="1">
      <c r="A258" s="19">
        <v>1800</v>
      </c>
      <c r="B258" s="27"/>
      <c r="C258" s="27"/>
      <c r="D258" s="27">
        <v>15</v>
      </c>
      <c r="E258" s="27"/>
      <c r="F258" s="27"/>
      <c r="G258" s="27"/>
      <c r="H258" s="27"/>
      <c r="I258" s="27"/>
      <c r="J258" s="27"/>
      <c r="K258" s="27"/>
      <c r="L258" s="27"/>
      <c r="M258" s="24"/>
      <c r="N258" s="24"/>
      <c r="O258" s="24"/>
      <c r="P258" s="24"/>
      <c r="Q258" s="24">
        <v>825.7</v>
      </c>
      <c r="R258" s="24">
        <v>279.6</v>
      </c>
      <c r="S258" s="24">
        <v>420</v>
      </c>
      <c r="T258" s="24"/>
      <c r="U258" s="12">
        <v>0</v>
      </c>
      <c r="V258" s="12">
        <v>0</v>
      </c>
      <c r="W258" s="12">
        <v>0.738</v>
      </c>
      <c r="X258" s="12">
        <v>0</v>
      </c>
      <c r="Y258" s="12">
        <v>0</v>
      </c>
      <c r="Z258" s="12">
        <v>0</v>
      </c>
      <c r="AA258" s="12">
        <v>0</v>
      </c>
      <c r="AB258" s="12">
        <v>0</v>
      </c>
      <c r="AC258" s="12">
        <v>0</v>
      </c>
      <c r="AD258" s="12">
        <v>0</v>
      </c>
      <c r="AE258" s="12">
        <v>0</v>
      </c>
      <c r="AF258" s="12">
        <v>0</v>
      </c>
      <c r="AG258" s="12">
        <v>0</v>
      </c>
      <c r="AH258" s="12">
        <v>0</v>
      </c>
      <c r="AI258" s="12">
        <v>0</v>
      </c>
      <c r="AJ258" s="12">
        <v>40.62444</v>
      </c>
      <c r="AK258" s="12">
        <v>13.75632</v>
      </c>
      <c r="AL258" s="12">
        <v>20.664</v>
      </c>
      <c r="AN258" s="15"/>
      <c r="AO258" s="15"/>
      <c r="AP258" s="15">
        <v>0.5752143413873734</v>
      </c>
      <c r="AQ258" s="15"/>
      <c r="AR258" s="15"/>
      <c r="AS258" s="15"/>
      <c r="AT258" s="15"/>
      <c r="AU258" s="15"/>
      <c r="AV258" s="15"/>
      <c r="AW258" s="15"/>
      <c r="AX258" s="15"/>
      <c r="AY258" s="15"/>
      <c r="AZ258" s="15"/>
      <c r="BA258" s="15"/>
      <c r="BB258" s="15"/>
      <c r="BC258" s="15">
        <v>66.056</v>
      </c>
      <c r="BD258" s="15">
        <v>22.368000000000002</v>
      </c>
      <c r="BE258" s="16">
        <v>33.6</v>
      </c>
    </row>
    <row r="259" spans="1:56" ht="15.75" customHeight="1">
      <c r="A259" s="19">
        <v>1801</v>
      </c>
      <c r="B259" s="27">
        <v>346.4</v>
      </c>
      <c r="C259" s="27"/>
      <c r="D259" s="27"/>
      <c r="E259" s="27"/>
      <c r="F259" s="27">
        <v>121.1</v>
      </c>
      <c r="G259" s="27">
        <v>88.1</v>
      </c>
      <c r="H259" s="27"/>
      <c r="I259" s="27">
        <v>78.5</v>
      </c>
      <c r="J259" s="27"/>
      <c r="K259" s="27"/>
      <c r="L259" s="27">
        <v>591</v>
      </c>
      <c r="M259" s="24"/>
      <c r="N259" s="24"/>
      <c r="O259" s="24"/>
      <c r="P259" s="24"/>
      <c r="Q259" s="24">
        <v>429.3</v>
      </c>
      <c r="R259" s="24"/>
      <c r="S259" s="24"/>
      <c r="T259" s="24"/>
      <c r="U259" s="12">
        <v>17.04288</v>
      </c>
      <c r="V259" s="12">
        <v>0</v>
      </c>
      <c r="W259" s="12">
        <v>0</v>
      </c>
      <c r="X259" s="12">
        <v>0</v>
      </c>
      <c r="Y259" s="12">
        <v>5.95812</v>
      </c>
      <c r="Z259" s="12">
        <v>4.3345199999999995</v>
      </c>
      <c r="AA259" s="12">
        <v>0</v>
      </c>
      <c r="AB259" s="12">
        <v>3.8622</v>
      </c>
      <c r="AC259" s="12">
        <v>0</v>
      </c>
      <c r="AD259" s="12">
        <v>0</v>
      </c>
      <c r="AE259" s="12">
        <v>29.0772</v>
      </c>
      <c r="AF259" s="12">
        <v>0</v>
      </c>
      <c r="AG259" s="12">
        <v>0</v>
      </c>
      <c r="AH259" s="12">
        <v>0</v>
      </c>
      <c r="AI259" s="12">
        <v>0</v>
      </c>
      <c r="AJ259" s="12">
        <v>21.121560000000002</v>
      </c>
      <c r="AK259" s="12">
        <v>0</v>
      </c>
      <c r="AL259" s="12">
        <v>0</v>
      </c>
      <c r="AN259" s="15">
        <v>0.6641808261886204</v>
      </c>
      <c r="AO259" s="15"/>
      <c r="AP259" s="15"/>
      <c r="AQ259" s="15"/>
      <c r="AR259" s="15">
        <v>4.643897116134061</v>
      </c>
      <c r="AS259" s="15">
        <v>3.378425565081839</v>
      </c>
      <c r="AT259" s="15"/>
      <c r="AU259" s="15">
        <v>3.010288386593921</v>
      </c>
      <c r="AV259" s="15"/>
      <c r="AW259" s="15"/>
      <c r="AX259" s="15">
        <v>2.266344505066251</v>
      </c>
      <c r="AY259" s="15"/>
      <c r="AZ259" s="15"/>
      <c r="BA259" s="15"/>
      <c r="BB259" s="15"/>
      <c r="BC259" s="15">
        <v>34.344</v>
      </c>
      <c r="BD259" s="15"/>
    </row>
    <row r="260" spans="1:56" ht="15.75" customHeight="1">
      <c r="A260" s="19">
        <v>1802</v>
      </c>
      <c r="B260" s="27"/>
      <c r="C260" s="27"/>
      <c r="D260" s="27"/>
      <c r="E260" s="27"/>
      <c r="F260" s="27"/>
      <c r="G260" s="27"/>
      <c r="H260" s="27"/>
      <c r="I260" s="27"/>
      <c r="J260" s="27"/>
      <c r="K260" s="27"/>
      <c r="L260" s="27"/>
      <c r="M260" s="24">
        <v>118</v>
      </c>
      <c r="N260" s="24"/>
      <c r="O260" s="24"/>
      <c r="P260" s="24">
        <v>115.88</v>
      </c>
      <c r="Q260" s="24"/>
      <c r="R260" s="24"/>
      <c r="S260" s="24"/>
      <c r="T260" s="24"/>
      <c r="U260" s="12">
        <v>0</v>
      </c>
      <c r="V260" s="12">
        <v>0</v>
      </c>
      <c r="W260" s="12">
        <v>0</v>
      </c>
      <c r="X260" s="12">
        <v>0</v>
      </c>
      <c r="Y260" s="12">
        <v>0</v>
      </c>
      <c r="Z260" s="12">
        <v>0</v>
      </c>
      <c r="AA260" s="12">
        <v>0</v>
      </c>
      <c r="AB260" s="12">
        <v>0</v>
      </c>
      <c r="AC260" s="12">
        <v>0</v>
      </c>
      <c r="AD260" s="12">
        <v>0</v>
      </c>
      <c r="AE260" s="12">
        <v>0</v>
      </c>
      <c r="AF260" s="12">
        <v>5.8056</v>
      </c>
      <c r="AG260" s="12">
        <v>0</v>
      </c>
      <c r="AH260" s="12">
        <v>0</v>
      </c>
      <c r="AI260" s="12">
        <v>5.701296</v>
      </c>
      <c r="AJ260" s="12">
        <v>0</v>
      </c>
      <c r="AK260" s="12">
        <v>0</v>
      </c>
      <c r="AL260" s="12">
        <v>0</v>
      </c>
      <c r="AN260" s="15"/>
      <c r="AO260" s="15"/>
      <c r="AP260" s="15"/>
      <c r="AQ260" s="15"/>
      <c r="AR260" s="15"/>
      <c r="AS260" s="15"/>
      <c r="AT260" s="15"/>
      <c r="AU260" s="15"/>
      <c r="AV260" s="15"/>
      <c r="AW260" s="15"/>
      <c r="AX260" s="15"/>
      <c r="AY260" s="15">
        <v>4.52501948558067</v>
      </c>
      <c r="AZ260" s="15"/>
      <c r="BA260" s="15"/>
      <c r="BB260" s="15">
        <v>4.443722525331255</v>
      </c>
      <c r="BC260" s="15"/>
      <c r="BD260" s="15"/>
    </row>
    <row r="261" spans="1:56" ht="15.75" customHeight="1">
      <c r="A261" s="19">
        <v>1803</v>
      </c>
      <c r="B261" s="27">
        <v>326.3</v>
      </c>
      <c r="C261" s="27">
        <v>342.5</v>
      </c>
      <c r="D261" s="27"/>
      <c r="E261" s="27"/>
      <c r="F261" s="27">
        <v>140.2</v>
      </c>
      <c r="G261" s="27">
        <v>107.3</v>
      </c>
      <c r="H261" s="27"/>
      <c r="I261" s="27">
        <v>95.2</v>
      </c>
      <c r="J261" s="27"/>
      <c r="K261" s="27"/>
      <c r="L261" s="27">
        <v>755.3</v>
      </c>
      <c r="M261" s="24"/>
      <c r="N261" s="24"/>
      <c r="O261" s="24">
        <v>3.31</v>
      </c>
      <c r="P261" s="24"/>
      <c r="Q261" s="24"/>
      <c r="R261" s="24"/>
      <c r="S261" s="24"/>
      <c r="T261" s="24"/>
      <c r="U261" s="12">
        <v>16.05396</v>
      </c>
      <c r="V261" s="12">
        <v>16.851</v>
      </c>
      <c r="W261" s="12">
        <v>0</v>
      </c>
      <c r="X261" s="12">
        <v>0</v>
      </c>
      <c r="Y261" s="12">
        <v>6.8978399999999995</v>
      </c>
      <c r="Z261" s="12">
        <v>5.27916</v>
      </c>
      <c r="AA261" s="12">
        <v>0</v>
      </c>
      <c r="AB261" s="12">
        <v>4.68384</v>
      </c>
      <c r="AC261" s="12">
        <v>0</v>
      </c>
      <c r="AD261" s="12">
        <v>0</v>
      </c>
      <c r="AE261" s="12">
        <v>37.160759999999996</v>
      </c>
      <c r="AF261" s="12">
        <v>0</v>
      </c>
      <c r="AG261" s="12">
        <v>0</v>
      </c>
      <c r="AH261" s="12">
        <v>0.162852</v>
      </c>
      <c r="AI261" s="12">
        <v>0</v>
      </c>
      <c r="AJ261" s="12">
        <v>0</v>
      </c>
      <c r="AK261" s="12">
        <v>0</v>
      </c>
      <c r="AL261" s="12">
        <v>0</v>
      </c>
      <c r="AN261" s="15">
        <v>0.6256414653156664</v>
      </c>
      <c r="AO261" s="15">
        <v>0.6567030397505845</v>
      </c>
      <c r="AP261" s="15"/>
      <c r="AQ261" s="15"/>
      <c r="AR261" s="15">
        <v>5.376336710833983</v>
      </c>
      <c r="AS261" s="15">
        <v>4.114699922057677</v>
      </c>
      <c r="AT261" s="15"/>
      <c r="AU261" s="15">
        <v>3.650693686671863</v>
      </c>
      <c r="AV261" s="15"/>
      <c r="AW261" s="15"/>
      <c r="AX261" s="15">
        <v>2.8963959469992204</v>
      </c>
      <c r="AY261" s="15"/>
      <c r="AZ261" s="15"/>
      <c r="BA261" s="15">
        <v>0.12693063133281374</v>
      </c>
      <c r="BB261" s="15"/>
      <c r="BC261" s="15"/>
      <c r="BD261" s="15"/>
    </row>
    <row r="262" spans="1:56" ht="15.75" customHeight="1">
      <c r="A262" s="19">
        <v>1804</v>
      </c>
      <c r="B262" s="27">
        <v>371.8</v>
      </c>
      <c r="C262" s="27"/>
      <c r="D262" s="27">
        <v>15</v>
      </c>
      <c r="E262" s="27"/>
      <c r="F262" s="27">
        <v>154.4</v>
      </c>
      <c r="G262" s="27">
        <v>103.3</v>
      </c>
      <c r="H262" s="27"/>
      <c r="I262" s="27">
        <v>115.3</v>
      </c>
      <c r="J262" s="27"/>
      <c r="K262" s="27">
        <v>459.5</v>
      </c>
      <c r="L262" s="27">
        <v>850.5</v>
      </c>
      <c r="M262" s="24">
        <v>106.5</v>
      </c>
      <c r="N262" s="24"/>
      <c r="O262" s="24">
        <v>3.31</v>
      </c>
      <c r="P262" s="24"/>
      <c r="Q262" s="24"/>
      <c r="R262" s="24"/>
      <c r="S262" s="24"/>
      <c r="T262" s="24"/>
      <c r="U262" s="12">
        <v>18.29256</v>
      </c>
      <c r="V262" s="12">
        <v>0</v>
      </c>
      <c r="W262" s="12">
        <v>0.738</v>
      </c>
      <c r="X262" s="12">
        <v>0</v>
      </c>
      <c r="Y262" s="12">
        <v>7.596480000000001</v>
      </c>
      <c r="Z262" s="12">
        <v>5.0823599999999995</v>
      </c>
      <c r="AA262" s="12">
        <v>0</v>
      </c>
      <c r="AB262" s="12">
        <v>5.67276</v>
      </c>
      <c r="AC262" s="12">
        <v>0</v>
      </c>
      <c r="AD262" s="12">
        <v>22.607400000000002</v>
      </c>
      <c r="AE262" s="12">
        <v>41.8446</v>
      </c>
      <c r="AF262" s="12">
        <v>5.2398</v>
      </c>
      <c r="AG262" s="12">
        <v>0</v>
      </c>
      <c r="AH262" s="12">
        <v>0.162852</v>
      </c>
      <c r="AI262" s="12">
        <v>0</v>
      </c>
      <c r="AJ262" s="12">
        <v>0</v>
      </c>
      <c r="AK262" s="12">
        <v>0</v>
      </c>
      <c r="AL262" s="12">
        <v>0</v>
      </c>
      <c r="AN262" s="15">
        <v>0.7128823070927515</v>
      </c>
      <c r="AO262" s="15"/>
      <c r="AP262" s="15">
        <v>0.5752143413873734</v>
      </c>
      <c r="AQ262" s="15"/>
      <c r="AR262" s="15">
        <v>5.920872954014031</v>
      </c>
      <c r="AS262" s="15">
        <v>3.961309431021044</v>
      </c>
      <c r="AT262" s="15"/>
      <c r="AU262" s="15">
        <v>4.421480904130943</v>
      </c>
      <c r="AV262" s="15"/>
      <c r="AW262" s="15">
        <v>17.620732657833205</v>
      </c>
      <c r="AX262" s="15">
        <v>3.2614653156664066</v>
      </c>
      <c r="AY262" s="15">
        <v>4.0840218238503505</v>
      </c>
      <c r="AZ262" s="15"/>
      <c r="BA262" s="15">
        <v>0.12693063133281374</v>
      </c>
      <c r="BB262" s="15"/>
      <c r="BC262" s="15"/>
      <c r="BD262" s="15"/>
    </row>
    <row r="263" spans="1:56" ht="15.75" customHeight="1">
      <c r="A263" s="19">
        <v>1805</v>
      </c>
      <c r="B263" s="27">
        <v>408.1</v>
      </c>
      <c r="C263" s="27">
        <v>680</v>
      </c>
      <c r="D263" s="27">
        <v>18.5</v>
      </c>
      <c r="E263" s="27"/>
      <c r="F263" s="27">
        <v>195.9</v>
      </c>
      <c r="G263" s="27">
        <v>118.9</v>
      </c>
      <c r="H263" s="27"/>
      <c r="I263" s="27">
        <v>129.8</v>
      </c>
      <c r="J263" s="27"/>
      <c r="K263" s="27">
        <v>660</v>
      </c>
      <c r="L263" s="27">
        <v>781.5</v>
      </c>
      <c r="M263" s="24">
        <v>116</v>
      </c>
      <c r="N263" s="24"/>
      <c r="O263" s="24">
        <v>11.12</v>
      </c>
      <c r="P263" s="24">
        <v>120</v>
      </c>
      <c r="Q263" s="24"/>
      <c r="R263" s="24"/>
      <c r="S263" s="24"/>
      <c r="T263" s="24"/>
      <c r="U263" s="12">
        <v>20.07852</v>
      </c>
      <c r="V263" s="12">
        <v>33.456</v>
      </c>
      <c r="W263" s="12">
        <v>0.9102</v>
      </c>
      <c r="X263" s="12">
        <v>0</v>
      </c>
      <c r="Y263" s="12">
        <v>9.63828</v>
      </c>
      <c r="Z263" s="12">
        <v>5.849880000000001</v>
      </c>
      <c r="AA263" s="12">
        <v>0</v>
      </c>
      <c r="AB263" s="12">
        <v>6.38616</v>
      </c>
      <c r="AC263" s="12">
        <v>0</v>
      </c>
      <c r="AD263" s="12">
        <v>32.472</v>
      </c>
      <c r="AE263" s="12">
        <v>38.4498</v>
      </c>
      <c r="AF263" s="12">
        <v>5.7072</v>
      </c>
      <c r="AG263" s="12">
        <v>0</v>
      </c>
      <c r="AH263" s="12">
        <v>0.5471039999999999</v>
      </c>
      <c r="AI263" s="12">
        <v>5.904</v>
      </c>
      <c r="AJ263" s="12">
        <v>0</v>
      </c>
      <c r="AK263" s="12">
        <v>0</v>
      </c>
      <c r="AL263" s="12">
        <v>0</v>
      </c>
      <c r="AN263" s="15">
        <v>0.7824832424006236</v>
      </c>
      <c r="AO263" s="15">
        <v>1.3038191738113798</v>
      </c>
      <c r="AP263" s="15">
        <v>0.7094310210444271</v>
      </c>
      <c r="AQ263" s="15"/>
      <c r="AR263" s="15">
        <v>7.512299298519096</v>
      </c>
      <c r="AS263" s="15">
        <v>4.559532346063913</v>
      </c>
      <c r="AT263" s="15"/>
      <c r="AU263" s="15">
        <v>4.977521434138738</v>
      </c>
      <c r="AV263" s="15"/>
      <c r="AW263" s="15">
        <v>25.30943102104443</v>
      </c>
      <c r="AX263" s="15">
        <v>2.9968667186282154</v>
      </c>
      <c r="AY263" s="15">
        <v>4.448324240062354</v>
      </c>
      <c r="AZ263" s="15"/>
      <c r="BA263" s="15">
        <v>0.42642556508183943</v>
      </c>
      <c r="BB263" s="15">
        <v>4.601714731098987</v>
      </c>
      <c r="BC263" s="15"/>
      <c r="BD263" s="15"/>
    </row>
    <row r="264" spans="1:56" ht="15.75" customHeight="1">
      <c r="A264" s="19">
        <v>1806</v>
      </c>
      <c r="B264" s="27"/>
      <c r="C264" s="27"/>
      <c r="D264" s="27"/>
      <c r="E264" s="27"/>
      <c r="F264" s="27"/>
      <c r="G264" s="27"/>
      <c r="H264" s="27"/>
      <c r="I264" s="27"/>
      <c r="J264" s="27"/>
      <c r="K264" s="27">
        <v>967.1880123442679</v>
      </c>
      <c r="L264" s="27"/>
      <c r="M264" s="24">
        <v>137.14</v>
      </c>
      <c r="N264" s="24"/>
      <c r="O264" s="24"/>
      <c r="P264" s="24"/>
      <c r="Q264" s="24"/>
      <c r="R264" s="24"/>
      <c r="S264" s="24"/>
      <c r="T264" s="24"/>
      <c r="U264" s="12">
        <v>0</v>
      </c>
      <c r="V264" s="12">
        <v>0</v>
      </c>
      <c r="W264" s="12">
        <v>0</v>
      </c>
      <c r="X264" s="12">
        <v>0</v>
      </c>
      <c r="Y264" s="12">
        <v>0</v>
      </c>
      <c r="Z264" s="12">
        <v>0</v>
      </c>
      <c r="AA264" s="12">
        <v>0</v>
      </c>
      <c r="AB264" s="12">
        <v>0</v>
      </c>
      <c r="AC264" s="12">
        <v>0</v>
      </c>
      <c r="AD264" s="12">
        <v>47.585650207337984</v>
      </c>
      <c r="AE264" s="12">
        <v>0</v>
      </c>
      <c r="AF264" s="12">
        <v>6.747287999999999</v>
      </c>
      <c r="AG264" s="12">
        <v>0</v>
      </c>
      <c r="AH264" s="12">
        <v>0</v>
      </c>
      <c r="AI264" s="12">
        <v>0</v>
      </c>
      <c r="AJ264" s="12">
        <v>0</v>
      </c>
      <c r="AK264" s="12">
        <v>0</v>
      </c>
      <c r="AL264" s="12">
        <v>0</v>
      </c>
      <c r="AN264" s="15"/>
      <c r="AO264" s="15"/>
      <c r="AP264" s="15"/>
      <c r="AQ264" s="15"/>
      <c r="AR264" s="15"/>
      <c r="AS264" s="15"/>
      <c r="AT264" s="15"/>
      <c r="AU264" s="15"/>
      <c r="AV264" s="15"/>
      <c r="AW264" s="15">
        <v>37.08936103455806</v>
      </c>
      <c r="AX264" s="15"/>
      <c r="AY264" s="15">
        <v>5.258992985190958</v>
      </c>
      <c r="AZ264" s="15"/>
      <c r="BA264" s="15"/>
      <c r="BB264" s="15"/>
      <c r="BC264" s="15"/>
      <c r="BD264" s="15"/>
    </row>
    <row r="265" spans="1:57" ht="15.75" customHeight="1">
      <c r="A265" s="19">
        <v>1807</v>
      </c>
      <c r="B265" s="27">
        <v>391</v>
      </c>
      <c r="C265" s="27"/>
      <c r="D265" s="27"/>
      <c r="E265" s="27"/>
      <c r="F265" s="27">
        <v>227.8</v>
      </c>
      <c r="G265" s="27">
        <v>135</v>
      </c>
      <c r="H265" s="27"/>
      <c r="I265" s="27">
        <v>145.8</v>
      </c>
      <c r="J265" s="27"/>
      <c r="K265" s="27">
        <v>1255.3</v>
      </c>
      <c r="L265" s="27">
        <v>464.8</v>
      </c>
      <c r="M265" s="24">
        <v>153.83</v>
      </c>
      <c r="N265" s="24"/>
      <c r="O265" s="24"/>
      <c r="P265" s="24"/>
      <c r="Q265" s="24">
        <v>1067.9</v>
      </c>
      <c r="R265" s="24">
        <v>189.9</v>
      </c>
      <c r="S265" s="24">
        <v>300</v>
      </c>
      <c r="T265" s="24"/>
      <c r="U265" s="12">
        <v>19.2372</v>
      </c>
      <c r="V265" s="12">
        <v>0</v>
      </c>
      <c r="W265" s="12">
        <v>0</v>
      </c>
      <c r="X265" s="12">
        <v>0</v>
      </c>
      <c r="Y265" s="12">
        <v>11.20776</v>
      </c>
      <c r="Z265" s="12">
        <v>6.642</v>
      </c>
      <c r="AA265" s="12">
        <v>0</v>
      </c>
      <c r="AB265" s="12">
        <v>7.173360000000001</v>
      </c>
      <c r="AC265" s="12">
        <v>0</v>
      </c>
      <c r="AD265" s="12">
        <v>61.76076</v>
      </c>
      <c r="AE265" s="12">
        <v>22.86816</v>
      </c>
      <c r="AF265" s="12">
        <v>7.568436000000001</v>
      </c>
      <c r="AG265" s="12">
        <v>0</v>
      </c>
      <c r="AH265" s="12">
        <v>0</v>
      </c>
      <c r="AI265" s="12">
        <v>0</v>
      </c>
      <c r="AJ265" s="12">
        <v>52.54068</v>
      </c>
      <c r="AK265" s="12">
        <v>9.34308</v>
      </c>
      <c r="AL265" s="12">
        <v>14.76</v>
      </c>
      <c r="AN265" s="15">
        <v>0.7496960249415433</v>
      </c>
      <c r="AO265" s="15"/>
      <c r="AP265" s="15"/>
      <c r="AQ265" s="15"/>
      <c r="AR265" s="15">
        <v>8.735588464536244</v>
      </c>
      <c r="AS265" s="15">
        <v>5.17692907248636</v>
      </c>
      <c r="AT265" s="15"/>
      <c r="AU265" s="15">
        <v>5.59108339828527</v>
      </c>
      <c r="AV265" s="15"/>
      <c r="AW265" s="15">
        <v>48.13777084957132</v>
      </c>
      <c r="AX265" s="15">
        <v>1.7823975058456742</v>
      </c>
      <c r="AY265" s="15">
        <v>5.899014809041311</v>
      </c>
      <c r="AZ265" s="15"/>
      <c r="BA265" s="15"/>
      <c r="BB265" s="15"/>
      <c r="BC265" s="15">
        <v>85.432</v>
      </c>
      <c r="BD265" s="15">
        <v>15.192</v>
      </c>
      <c r="BE265" s="16">
        <v>24</v>
      </c>
    </row>
    <row r="266" spans="1:56" ht="15.75" customHeight="1">
      <c r="A266" s="19">
        <v>1808</v>
      </c>
      <c r="B266" s="27">
        <v>360.3</v>
      </c>
      <c r="C266" s="27"/>
      <c r="D266" s="27">
        <v>18.46</v>
      </c>
      <c r="E266" s="27"/>
      <c r="F266" s="27">
        <v>232</v>
      </c>
      <c r="G266" s="27">
        <v>108</v>
      </c>
      <c r="H266" s="27"/>
      <c r="I266" s="27">
        <v>181</v>
      </c>
      <c r="J266" s="27"/>
      <c r="K266" s="27">
        <v>1019.15</v>
      </c>
      <c r="L266" s="27">
        <v>540</v>
      </c>
      <c r="M266" s="24">
        <v>153.33</v>
      </c>
      <c r="N266" s="24"/>
      <c r="O266" s="24">
        <v>4</v>
      </c>
      <c r="P266" s="24"/>
      <c r="Q266" s="24"/>
      <c r="R266" s="24"/>
      <c r="S266" s="24"/>
      <c r="T266" s="24"/>
      <c r="U266" s="12">
        <v>17.726760000000002</v>
      </c>
      <c r="V266" s="12">
        <v>0</v>
      </c>
      <c r="W266" s="12">
        <v>0.908232</v>
      </c>
      <c r="X266" s="12">
        <v>0</v>
      </c>
      <c r="Y266" s="12">
        <v>11.4144</v>
      </c>
      <c r="Z266" s="12">
        <v>5.3136</v>
      </c>
      <c r="AA266" s="12">
        <v>0</v>
      </c>
      <c r="AB266" s="12">
        <v>8.9052</v>
      </c>
      <c r="AC266" s="12">
        <v>0</v>
      </c>
      <c r="AD266" s="12">
        <v>50.142179999999996</v>
      </c>
      <c r="AE266" s="12">
        <v>26.568</v>
      </c>
      <c r="AF266" s="12">
        <v>7.543836000000001</v>
      </c>
      <c r="AG266" s="12">
        <v>0</v>
      </c>
      <c r="AH266" s="12">
        <v>0.1968</v>
      </c>
      <c r="AI266" s="12">
        <v>0</v>
      </c>
      <c r="AJ266" s="12">
        <v>0</v>
      </c>
      <c r="AK266" s="12">
        <v>0</v>
      </c>
      <c r="AL266" s="12">
        <v>0</v>
      </c>
      <c r="AN266" s="15">
        <v>0.6908324240062355</v>
      </c>
      <c r="AO266" s="15"/>
      <c r="AP266" s="15">
        <v>0.7078971161340609</v>
      </c>
      <c r="AQ266" s="15"/>
      <c r="AR266" s="15">
        <v>8.896648480124709</v>
      </c>
      <c r="AS266" s="15">
        <v>4.141543257989088</v>
      </c>
      <c r="AT266" s="15"/>
      <c r="AU266" s="15">
        <v>6.940919719407639</v>
      </c>
      <c r="AV266" s="15"/>
      <c r="AW266" s="15">
        <v>39.081979734996104</v>
      </c>
      <c r="AX266" s="15">
        <v>2.070771628994544</v>
      </c>
      <c r="AY266" s="15">
        <v>5.879840997661732</v>
      </c>
      <c r="AZ266" s="15"/>
      <c r="BA266" s="15">
        <v>0.1533904910366329</v>
      </c>
      <c r="BB266" s="15"/>
      <c r="BC266" s="15"/>
      <c r="BD266" s="15"/>
    </row>
    <row r="267" spans="1:56" ht="15.75" customHeight="1">
      <c r="A267" s="19">
        <v>1809</v>
      </c>
      <c r="B267" s="27"/>
      <c r="C267" s="27"/>
      <c r="D267" s="27">
        <v>24</v>
      </c>
      <c r="E267" s="27"/>
      <c r="F267" s="27">
        <v>240.2</v>
      </c>
      <c r="G267" s="27">
        <v>108</v>
      </c>
      <c r="H267" s="27"/>
      <c r="I267" s="27"/>
      <c r="J267" s="27"/>
      <c r="K267" s="27">
        <v>909</v>
      </c>
      <c r="L267" s="27"/>
      <c r="M267" s="24">
        <v>134.27</v>
      </c>
      <c r="N267" s="24"/>
      <c r="O267" s="24">
        <v>4</v>
      </c>
      <c r="P267" s="24"/>
      <c r="Q267" s="24"/>
      <c r="R267" s="24">
        <v>174.3</v>
      </c>
      <c r="S267" s="24"/>
      <c r="T267" s="24"/>
      <c r="U267" s="12">
        <v>0</v>
      </c>
      <c r="V267" s="12">
        <v>0</v>
      </c>
      <c r="W267" s="12">
        <v>0.8832</v>
      </c>
      <c r="X267" s="12">
        <v>0</v>
      </c>
      <c r="Y267" s="12">
        <v>8.83936</v>
      </c>
      <c r="Z267" s="12">
        <v>3.9744</v>
      </c>
      <c r="AA267" s="12">
        <v>0</v>
      </c>
      <c r="AB267" s="12">
        <v>0</v>
      </c>
      <c r="AC267" s="12">
        <v>0</v>
      </c>
      <c r="AD267" s="12">
        <v>33.4512</v>
      </c>
      <c r="AE267" s="12">
        <v>0</v>
      </c>
      <c r="AF267" s="12">
        <v>4.941136</v>
      </c>
      <c r="AG267" s="12">
        <v>0</v>
      </c>
      <c r="AH267" s="12">
        <v>0.1472</v>
      </c>
      <c r="AI267" s="12">
        <v>0</v>
      </c>
      <c r="AJ267" s="12">
        <v>0</v>
      </c>
      <c r="AK267" s="12">
        <v>6.41424</v>
      </c>
      <c r="AL267" s="12">
        <v>0</v>
      </c>
      <c r="AN267" s="15"/>
      <c r="AO267" s="15"/>
      <c r="AP267" s="15">
        <v>0.6883865939204988</v>
      </c>
      <c r="AQ267" s="15"/>
      <c r="AR267" s="15">
        <v>6.8896024941543255</v>
      </c>
      <c r="AS267" s="15">
        <v>3.0977396726422453</v>
      </c>
      <c r="AT267" s="15"/>
      <c r="AU267" s="15"/>
      <c r="AV267" s="15"/>
      <c r="AW267" s="15">
        <v>26.072642244738894</v>
      </c>
      <c r="AX267" s="15"/>
      <c r="AY267" s="15">
        <v>3.8512361652377245</v>
      </c>
      <c r="AZ267" s="15"/>
      <c r="BA267" s="15">
        <v>0.11473109898674981</v>
      </c>
      <c r="BB267" s="15"/>
      <c r="BC267" s="15"/>
      <c r="BD267" s="15">
        <v>10.429658536585366</v>
      </c>
    </row>
    <row r="268" spans="1:57" ht="15.75" customHeight="1">
      <c r="A268" s="19">
        <v>1810</v>
      </c>
      <c r="B268" s="27">
        <v>544.9</v>
      </c>
      <c r="C268" s="27">
        <v>1241</v>
      </c>
      <c r="D268" s="27">
        <v>41.6</v>
      </c>
      <c r="E268" s="27"/>
      <c r="F268" s="27">
        <v>224.3</v>
      </c>
      <c r="G268" s="27">
        <v>110</v>
      </c>
      <c r="H268" s="27"/>
      <c r="I268" s="27">
        <v>117</v>
      </c>
      <c r="J268" s="27"/>
      <c r="K268" s="27">
        <v>870</v>
      </c>
      <c r="L268" s="27">
        <v>699.9</v>
      </c>
      <c r="M268" s="24">
        <v>126.09</v>
      </c>
      <c r="N268" s="24"/>
      <c r="O268" s="24">
        <v>4</v>
      </c>
      <c r="P268" s="24"/>
      <c r="Q268" s="24">
        <v>751.7</v>
      </c>
      <c r="R268" s="24">
        <v>174</v>
      </c>
      <c r="S268" s="24">
        <v>385</v>
      </c>
      <c r="T268" s="24"/>
      <c r="U268" s="12">
        <v>17.00088</v>
      </c>
      <c r="V268" s="12">
        <v>38.7192</v>
      </c>
      <c r="W268" s="12">
        <v>1.29792</v>
      </c>
      <c r="X268" s="12">
        <v>0</v>
      </c>
      <c r="Y268" s="12">
        <v>6.99816</v>
      </c>
      <c r="Z268" s="12">
        <v>3.432</v>
      </c>
      <c r="AA268" s="12">
        <v>0</v>
      </c>
      <c r="AB268" s="12">
        <v>3.6504</v>
      </c>
      <c r="AC268" s="12">
        <v>0</v>
      </c>
      <c r="AD268" s="12">
        <v>27.144</v>
      </c>
      <c r="AE268" s="12">
        <v>21.836879999999997</v>
      </c>
      <c r="AF268" s="12">
        <v>3.934008</v>
      </c>
      <c r="AG268" s="12">
        <v>0</v>
      </c>
      <c r="AH268" s="12">
        <v>0.1248</v>
      </c>
      <c r="AI268" s="12">
        <v>0</v>
      </c>
      <c r="AJ268" s="12">
        <v>23.45304</v>
      </c>
      <c r="AK268" s="12">
        <v>5.4288</v>
      </c>
      <c r="AL268" s="12">
        <v>12.011999999999999</v>
      </c>
      <c r="AN268" s="15">
        <v>0.6625440374123148</v>
      </c>
      <c r="AO268" s="15">
        <v>1.5089321901792674</v>
      </c>
      <c r="AP268" s="15">
        <v>1.0116289945440375</v>
      </c>
      <c r="AQ268" s="15"/>
      <c r="AR268" s="15">
        <v>5.454528448947779</v>
      </c>
      <c r="AS268" s="15">
        <v>2.67498051441933</v>
      </c>
      <c r="AT268" s="15"/>
      <c r="AU268" s="15">
        <v>2.8452065471551053</v>
      </c>
      <c r="AV268" s="15"/>
      <c r="AW268" s="15">
        <v>21.156664068589244</v>
      </c>
      <c r="AX268" s="15">
        <v>1.7020171473109897</v>
      </c>
      <c r="AY268" s="15">
        <v>3.0662572096648484</v>
      </c>
      <c r="AZ268" s="15"/>
      <c r="BA268" s="15">
        <v>0.09727201870615744</v>
      </c>
      <c r="BB268" s="15"/>
      <c r="BC268" s="15">
        <v>38.135024390243906</v>
      </c>
      <c r="BD268" s="15">
        <v>8.827317073170732</v>
      </c>
      <c r="BE268" s="16">
        <v>19.53170731707317</v>
      </c>
    </row>
    <row r="269" spans="1:56" ht="15.75" customHeight="1">
      <c r="A269" s="19">
        <v>1811</v>
      </c>
      <c r="B269" s="27"/>
      <c r="C269" s="27"/>
      <c r="D269" s="27"/>
      <c r="E269" s="27"/>
      <c r="F269" s="27"/>
      <c r="G269" s="27">
        <v>156</v>
      </c>
      <c r="H269" s="27"/>
      <c r="I269" s="27">
        <v>225</v>
      </c>
      <c r="J269" s="27"/>
      <c r="K269" s="27">
        <v>1054.32</v>
      </c>
      <c r="L269" s="27">
        <v>840</v>
      </c>
      <c r="M269" s="24">
        <v>131.13</v>
      </c>
      <c r="N269" s="24"/>
      <c r="O269" s="24">
        <v>5.4</v>
      </c>
      <c r="P269" s="24">
        <v>162.94</v>
      </c>
      <c r="Q269" s="24">
        <v>807.3</v>
      </c>
      <c r="R269" s="24"/>
      <c r="S269" s="24"/>
      <c r="T269" s="24"/>
      <c r="U269" s="12">
        <v>0</v>
      </c>
      <c r="V269" s="12">
        <v>0</v>
      </c>
      <c r="W269" s="12">
        <v>0</v>
      </c>
      <c r="X269" s="12">
        <v>0</v>
      </c>
      <c r="Y269" s="12">
        <v>0</v>
      </c>
      <c r="Z269" s="12">
        <v>4.8671999999999995</v>
      </c>
      <c r="AA269" s="12">
        <v>0</v>
      </c>
      <c r="AB269" s="12">
        <v>7.02</v>
      </c>
      <c r="AC269" s="12">
        <v>0</v>
      </c>
      <c r="AD269" s="12">
        <v>32.894783999999994</v>
      </c>
      <c r="AE269" s="12">
        <v>26.208</v>
      </c>
      <c r="AF269" s="12">
        <v>4.091256</v>
      </c>
      <c r="AG269" s="12">
        <v>0</v>
      </c>
      <c r="AH269" s="12">
        <v>0.16848</v>
      </c>
      <c r="AI269" s="12">
        <v>5.083728</v>
      </c>
      <c r="AJ269" s="12">
        <v>25.187759999999997</v>
      </c>
      <c r="AK269" s="12">
        <v>0</v>
      </c>
      <c r="AL269" s="12">
        <v>0</v>
      </c>
      <c r="AN269" s="15"/>
      <c r="AO269" s="15"/>
      <c r="AP269" s="15"/>
      <c r="AQ269" s="15"/>
      <c r="AR269" s="15"/>
      <c r="AS269" s="15">
        <v>3.79360872954014</v>
      </c>
      <c r="AT269" s="15"/>
      <c r="AU269" s="15">
        <v>5.471551052221356</v>
      </c>
      <c r="AV269" s="15"/>
      <c r="AW269" s="15">
        <v>25.638958690568977</v>
      </c>
      <c r="AX269" s="15">
        <v>2.0427123928293063</v>
      </c>
      <c r="AY269" s="15">
        <v>3.1888199532346064</v>
      </c>
      <c r="AZ269" s="15"/>
      <c r="BA269" s="15">
        <v>0.13131722525331255</v>
      </c>
      <c r="BB269" s="15">
        <v>3.9623756819953235</v>
      </c>
      <c r="BC269" s="15">
        <v>40.95570731707317</v>
      </c>
      <c r="BD269" s="15"/>
    </row>
    <row r="270" spans="1:56" ht="15.75" customHeight="1">
      <c r="A270" s="19">
        <v>1812</v>
      </c>
      <c r="B270" s="27">
        <v>780</v>
      </c>
      <c r="C270" s="27"/>
      <c r="D270" s="27">
        <v>34.4</v>
      </c>
      <c r="E270" s="27"/>
      <c r="F270" s="27">
        <v>187.5</v>
      </c>
      <c r="G270" s="27">
        <v>202.7</v>
      </c>
      <c r="H270" s="27"/>
      <c r="I270" s="27">
        <v>131.7</v>
      </c>
      <c r="J270" s="27"/>
      <c r="K270" s="27">
        <v>892.22</v>
      </c>
      <c r="L270" s="27">
        <v>1497.2</v>
      </c>
      <c r="M270" s="24">
        <v>165.32</v>
      </c>
      <c r="N270" s="24"/>
      <c r="O270" s="24">
        <v>4.645</v>
      </c>
      <c r="P270" s="24"/>
      <c r="Q270" s="24"/>
      <c r="R270" s="24"/>
      <c r="S270" s="24"/>
      <c r="T270" s="24"/>
      <c r="U270" s="12">
        <v>24.336</v>
      </c>
      <c r="V270" s="12">
        <v>0</v>
      </c>
      <c r="W270" s="12">
        <v>1.07328</v>
      </c>
      <c r="X270" s="12">
        <v>0</v>
      </c>
      <c r="Y270" s="12">
        <v>5.85</v>
      </c>
      <c r="Z270" s="12">
        <v>6.32424</v>
      </c>
      <c r="AA270" s="12">
        <v>0</v>
      </c>
      <c r="AB270" s="12">
        <v>4.109039999999999</v>
      </c>
      <c r="AC270" s="12">
        <v>0</v>
      </c>
      <c r="AD270" s="12">
        <v>27.837264</v>
      </c>
      <c r="AE270" s="12">
        <v>46.71264</v>
      </c>
      <c r="AF270" s="12">
        <v>5.157984</v>
      </c>
      <c r="AG270" s="12">
        <v>0</v>
      </c>
      <c r="AH270" s="12">
        <v>0.14492399999999997</v>
      </c>
      <c r="AI270" s="12">
        <v>0</v>
      </c>
      <c r="AJ270" s="12">
        <v>0</v>
      </c>
      <c r="AK270" s="12">
        <v>0</v>
      </c>
      <c r="AL270" s="12">
        <v>0</v>
      </c>
      <c r="AN270" s="15">
        <v>0.948402182385035</v>
      </c>
      <c r="AO270" s="15"/>
      <c r="AP270" s="15">
        <v>0.8365393608729541</v>
      </c>
      <c r="AQ270" s="15"/>
      <c r="AR270" s="15">
        <v>4.55962587685113</v>
      </c>
      <c r="AS270" s="15">
        <v>4.929259547934529</v>
      </c>
      <c r="AT270" s="15"/>
      <c r="AU270" s="15">
        <v>3.2026812159002334</v>
      </c>
      <c r="AV270" s="15"/>
      <c r="AW270" s="15">
        <v>21.69701013250195</v>
      </c>
      <c r="AX270" s="15">
        <v>3.640891660171473</v>
      </c>
      <c r="AY270" s="15">
        <v>4.020252533125487</v>
      </c>
      <c r="AZ270" s="15"/>
      <c r="BA270" s="15">
        <v>0.11295713172252532</v>
      </c>
      <c r="BB270" s="15"/>
      <c r="BC270" s="15"/>
      <c r="BD270" s="15"/>
    </row>
    <row r="271" spans="1:56" ht="15.75" customHeight="1">
      <c r="A271" s="19">
        <v>1813</v>
      </c>
      <c r="B271" s="27">
        <v>887.6</v>
      </c>
      <c r="C271" s="27"/>
      <c r="D271" s="27"/>
      <c r="E271" s="27"/>
      <c r="F271" s="27">
        <v>199.6</v>
      </c>
      <c r="G271" s="27">
        <v>181.1</v>
      </c>
      <c r="H271" s="27"/>
      <c r="I271" s="27">
        <v>145.6</v>
      </c>
      <c r="J271" s="27"/>
      <c r="K271" s="27">
        <v>676.09</v>
      </c>
      <c r="L271" s="27">
        <v>866.9</v>
      </c>
      <c r="M271" s="24">
        <v>197.74</v>
      </c>
      <c r="N271" s="24"/>
      <c r="O271" s="24">
        <v>3.41</v>
      </c>
      <c r="P271" s="24"/>
      <c r="Q271" s="24"/>
      <c r="R271" s="24"/>
      <c r="S271" s="24"/>
      <c r="T271" s="24"/>
      <c r="U271" s="12">
        <v>27.69312</v>
      </c>
      <c r="V271" s="12">
        <v>0</v>
      </c>
      <c r="W271" s="12">
        <v>0</v>
      </c>
      <c r="X271" s="12">
        <v>0</v>
      </c>
      <c r="Y271" s="12">
        <v>6.227519999999999</v>
      </c>
      <c r="Z271" s="12">
        <v>5.65032</v>
      </c>
      <c r="AA271" s="12">
        <v>0</v>
      </c>
      <c r="AB271" s="12">
        <v>4.542719999999999</v>
      </c>
      <c r="AC271" s="12">
        <v>0</v>
      </c>
      <c r="AD271" s="12">
        <v>21.094008</v>
      </c>
      <c r="AE271" s="12">
        <v>27.047279999999997</v>
      </c>
      <c r="AF271" s="12">
        <v>6.169488</v>
      </c>
      <c r="AG271" s="12">
        <v>0</v>
      </c>
      <c r="AH271" s="12">
        <v>0.106392</v>
      </c>
      <c r="AI271" s="12">
        <v>0</v>
      </c>
      <c r="AJ271" s="12">
        <v>0</v>
      </c>
      <c r="AK271" s="12">
        <v>0</v>
      </c>
      <c r="AL271" s="12">
        <v>0</v>
      </c>
      <c r="AN271" s="15">
        <v>1.0792330475448169</v>
      </c>
      <c r="AO271" s="15"/>
      <c r="AP271" s="15"/>
      <c r="AQ271" s="15"/>
      <c r="AR271" s="15">
        <v>4.853873733437256</v>
      </c>
      <c r="AS271" s="15">
        <v>4.403990646921279</v>
      </c>
      <c r="AT271" s="15"/>
      <c r="AU271" s="15">
        <v>3.5407014809041306</v>
      </c>
      <c r="AV271" s="15"/>
      <c r="AW271" s="15">
        <v>16.441159781761495</v>
      </c>
      <c r="AX271" s="15">
        <v>2.108127825409197</v>
      </c>
      <c r="AY271" s="15">
        <v>4.808642244738894</v>
      </c>
      <c r="AZ271" s="15"/>
      <c r="BA271" s="15">
        <v>0.08292439594699923</v>
      </c>
      <c r="BB271" s="15"/>
      <c r="BC271" s="15"/>
      <c r="BD271" s="15"/>
    </row>
    <row r="272" spans="1:56" ht="15.75" customHeight="1">
      <c r="A272" s="19">
        <v>1814</v>
      </c>
      <c r="B272" s="27">
        <v>750</v>
      </c>
      <c r="C272" s="27"/>
      <c r="D272" s="27"/>
      <c r="E272" s="27">
        <v>750</v>
      </c>
      <c r="F272" s="27">
        <v>198.7</v>
      </c>
      <c r="G272" s="27">
        <v>150.8</v>
      </c>
      <c r="H272" s="27">
        <v>94.6</v>
      </c>
      <c r="I272" s="27">
        <v>152.5</v>
      </c>
      <c r="J272" s="27"/>
      <c r="K272" s="27">
        <v>681.69</v>
      </c>
      <c r="L272" s="27">
        <v>1411.5</v>
      </c>
      <c r="M272" s="24">
        <v>155.9</v>
      </c>
      <c r="N272" s="24"/>
      <c r="O272" s="24"/>
      <c r="P272" s="24">
        <v>241.26</v>
      </c>
      <c r="Q272" s="24"/>
      <c r="R272" s="24"/>
      <c r="S272" s="24"/>
      <c r="T272" s="24"/>
      <c r="U272" s="12">
        <v>23.4</v>
      </c>
      <c r="V272" s="12">
        <v>0</v>
      </c>
      <c r="W272" s="12">
        <v>0</v>
      </c>
      <c r="X272" s="12">
        <v>23.4</v>
      </c>
      <c r="Y272" s="12">
        <v>6.199439999999999</v>
      </c>
      <c r="Z272" s="12">
        <v>4.70496</v>
      </c>
      <c r="AA272" s="12">
        <v>2.9515199999999995</v>
      </c>
      <c r="AB272" s="12">
        <v>4.758</v>
      </c>
      <c r="AC272" s="12">
        <v>0</v>
      </c>
      <c r="AD272" s="12">
        <v>21.268728</v>
      </c>
      <c r="AE272" s="12">
        <v>44.038799999999995</v>
      </c>
      <c r="AF272" s="12">
        <v>4.8640799999999995</v>
      </c>
      <c r="AG272" s="12">
        <v>0</v>
      </c>
      <c r="AH272" s="12">
        <v>0</v>
      </c>
      <c r="AI272" s="12">
        <v>7.527311999999999</v>
      </c>
      <c r="AJ272" s="12">
        <v>0</v>
      </c>
      <c r="AK272" s="12">
        <v>0</v>
      </c>
      <c r="AL272" s="12">
        <v>0</v>
      </c>
      <c r="AN272" s="15">
        <v>0.911925175370226</v>
      </c>
      <c r="AO272" s="15"/>
      <c r="AP272" s="15"/>
      <c r="AQ272" s="15">
        <v>1.823850350740452</v>
      </c>
      <c r="AR272" s="15">
        <v>4.83198752922837</v>
      </c>
      <c r="AS272" s="15">
        <v>3.6671551052221356</v>
      </c>
      <c r="AT272" s="15">
        <v>2.3004832424006234</v>
      </c>
      <c r="AU272" s="15">
        <v>3.708495713172253</v>
      </c>
      <c r="AV272" s="15"/>
      <c r="AW272" s="15">
        <v>16.577340607950116</v>
      </c>
      <c r="AX272" s="15">
        <v>3.4324863600935305</v>
      </c>
      <c r="AY272" s="15">
        <v>3.791176929072486</v>
      </c>
      <c r="AZ272" s="15"/>
      <c r="BA272" s="15"/>
      <c r="BB272" s="15">
        <v>5.866961808261886</v>
      </c>
      <c r="BC272" s="15"/>
      <c r="BD272" s="15"/>
    </row>
    <row r="273" spans="1:56" ht="15.75" customHeight="1">
      <c r="A273" s="19">
        <v>1815</v>
      </c>
      <c r="B273" s="27">
        <v>886.9</v>
      </c>
      <c r="C273" s="27"/>
      <c r="D273" s="27">
        <v>33.3</v>
      </c>
      <c r="E273" s="27">
        <v>750</v>
      </c>
      <c r="F273" s="27">
        <v>208.2</v>
      </c>
      <c r="G273" s="27">
        <v>158</v>
      </c>
      <c r="H273" s="27">
        <v>97.8</v>
      </c>
      <c r="I273" s="27">
        <v>157.9</v>
      </c>
      <c r="J273" s="27"/>
      <c r="K273" s="27">
        <v>675</v>
      </c>
      <c r="L273" s="27">
        <v>1078.6</v>
      </c>
      <c r="M273" s="24">
        <v>185.9</v>
      </c>
      <c r="N273" s="24"/>
      <c r="O273" s="24"/>
      <c r="P273" s="24">
        <v>195</v>
      </c>
      <c r="Q273" s="24"/>
      <c r="R273" s="24">
        <v>177</v>
      </c>
      <c r="S273" s="24"/>
      <c r="T273" s="24"/>
      <c r="U273" s="12">
        <v>27.67128</v>
      </c>
      <c r="V273" s="12">
        <v>0</v>
      </c>
      <c r="W273" s="12">
        <v>1.0389599999999999</v>
      </c>
      <c r="X273" s="12">
        <v>23.4</v>
      </c>
      <c r="Y273" s="12">
        <v>6.495839999999999</v>
      </c>
      <c r="Z273" s="12">
        <v>4.9296</v>
      </c>
      <c r="AA273" s="12">
        <v>3.05136</v>
      </c>
      <c r="AB273" s="12">
        <v>4.92648</v>
      </c>
      <c r="AC273" s="12">
        <v>0</v>
      </c>
      <c r="AD273" s="12">
        <v>21.06</v>
      </c>
      <c r="AE273" s="12">
        <v>33.652319999999996</v>
      </c>
      <c r="AF273" s="12">
        <v>5.80008</v>
      </c>
      <c r="AG273" s="12">
        <v>0</v>
      </c>
      <c r="AH273" s="12">
        <v>0</v>
      </c>
      <c r="AI273" s="12">
        <v>6.084</v>
      </c>
      <c r="AJ273" s="12">
        <v>0</v>
      </c>
      <c r="AK273" s="12">
        <v>5.522399999999999</v>
      </c>
      <c r="AL273" s="12">
        <v>0</v>
      </c>
      <c r="AN273" s="15">
        <v>1.078381917381138</v>
      </c>
      <c r="AO273" s="15"/>
      <c r="AP273" s="15">
        <v>0.8097895557287607</v>
      </c>
      <c r="AQ273" s="15">
        <v>1.823850350740452</v>
      </c>
      <c r="AR273" s="15">
        <v>5.063008573655495</v>
      </c>
      <c r="AS273" s="15">
        <v>3.842244738893219</v>
      </c>
      <c r="AT273" s="15">
        <v>2.3783008573655495</v>
      </c>
      <c r="AU273" s="15">
        <v>3.839812938425565</v>
      </c>
      <c r="AV273" s="15"/>
      <c r="AW273" s="15">
        <v>16.41465315666407</v>
      </c>
      <c r="AX273" s="15">
        <v>2.622939984411535</v>
      </c>
      <c r="AY273" s="15">
        <v>4.520717069368668</v>
      </c>
      <c r="AZ273" s="15"/>
      <c r="BA273" s="15"/>
      <c r="BB273" s="15">
        <v>4.742010911925175</v>
      </c>
      <c r="BC273" s="15"/>
      <c r="BD273" s="15">
        <v>8.97951219512195</v>
      </c>
    </row>
    <row r="274" spans="1:56" ht="15.75" customHeight="1">
      <c r="A274" s="19">
        <v>1816</v>
      </c>
      <c r="B274" s="27">
        <v>826</v>
      </c>
      <c r="C274" s="27"/>
      <c r="D274" s="27"/>
      <c r="E274" s="27"/>
      <c r="F274" s="27">
        <v>240</v>
      </c>
      <c r="G274" s="27">
        <v>168.2</v>
      </c>
      <c r="H274" s="27">
        <v>100</v>
      </c>
      <c r="I274" s="27">
        <v>168.5</v>
      </c>
      <c r="J274" s="27"/>
      <c r="K274" s="27">
        <v>675</v>
      </c>
      <c r="L274" s="27">
        <v>1080</v>
      </c>
      <c r="M274" s="24">
        <v>191.96</v>
      </c>
      <c r="N274" s="24"/>
      <c r="O274" s="24"/>
      <c r="P274" s="24"/>
      <c r="Q274" s="24">
        <v>720</v>
      </c>
      <c r="R274" s="24">
        <v>192.7</v>
      </c>
      <c r="S274" s="24"/>
      <c r="T274" s="24"/>
      <c r="U274" s="12">
        <v>25.7712</v>
      </c>
      <c r="V274" s="12">
        <v>0</v>
      </c>
      <c r="W274" s="12">
        <v>0</v>
      </c>
      <c r="X274" s="12">
        <v>0</v>
      </c>
      <c r="Y274" s="12">
        <v>7.4879999999999995</v>
      </c>
      <c r="Z274" s="12">
        <v>5.247839999999999</v>
      </c>
      <c r="AA274" s="12">
        <v>3.12</v>
      </c>
      <c r="AB274" s="12">
        <v>5.2572</v>
      </c>
      <c r="AC274" s="12">
        <v>0</v>
      </c>
      <c r="AD274" s="12">
        <v>21.06</v>
      </c>
      <c r="AE274" s="12">
        <v>33.696</v>
      </c>
      <c r="AF274" s="12">
        <v>5.989152</v>
      </c>
      <c r="AG274" s="12">
        <v>0</v>
      </c>
      <c r="AH274" s="12">
        <v>0</v>
      </c>
      <c r="AI274" s="12">
        <v>0</v>
      </c>
      <c r="AJ274" s="12">
        <v>22.464</v>
      </c>
      <c r="AK274" s="12">
        <v>6.012239999999999</v>
      </c>
      <c r="AL274" s="12">
        <v>0</v>
      </c>
      <c r="AN274" s="15">
        <v>1.0043335931410755</v>
      </c>
      <c r="AO274" s="15"/>
      <c r="AP274" s="15"/>
      <c r="AQ274" s="15"/>
      <c r="AR274" s="15">
        <v>5.836321122369447</v>
      </c>
      <c r="AS274" s="15">
        <v>4.09028838659392</v>
      </c>
      <c r="AT274" s="15">
        <v>2.431800467653936</v>
      </c>
      <c r="AU274" s="15">
        <v>4.097583787996883</v>
      </c>
      <c r="AV274" s="15"/>
      <c r="AW274" s="15">
        <v>16.41465315666407</v>
      </c>
      <c r="AX274" s="15">
        <v>2.6263445050662506</v>
      </c>
      <c r="AY274" s="15">
        <v>4.668084177708496</v>
      </c>
      <c r="AZ274" s="15"/>
      <c r="BA274" s="15"/>
      <c r="BB274" s="15"/>
      <c r="BC274" s="15">
        <v>36.52682926829268</v>
      </c>
      <c r="BD274" s="15">
        <v>9.776</v>
      </c>
    </row>
    <row r="275" spans="1:56" ht="15.75" customHeight="1">
      <c r="A275" s="19">
        <v>1817</v>
      </c>
      <c r="B275" s="27"/>
      <c r="C275" s="27"/>
      <c r="D275" s="27"/>
      <c r="E275" s="27">
        <v>780</v>
      </c>
      <c r="F275" s="27">
        <v>210</v>
      </c>
      <c r="G275" s="27"/>
      <c r="H275" s="27">
        <v>89.3</v>
      </c>
      <c r="I275" s="27">
        <v>170.3</v>
      </c>
      <c r="J275" s="27"/>
      <c r="K275" s="27">
        <v>675</v>
      </c>
      <c r="L275" s="27"/>
      <c r="M275" s="24">
        <v>198</v>
      </c>
      <c r="N275" s="24"/>
      <c r="O275" s="24">
        <v>3.32</v>
      </c>
      <c r="P275" s="24"/>
      <c r="Q275" s="24">
        <v>1920</v>
      </c>
      <c r="R275" s="24">
        <v>193.3</v>
      </c>
      <c r="S275" s="24"/>
      <c r="T275" s="24"/>
      <c r="U275" s="12">
        <v>0</v>
      </c>
      <c r="V275" s="12">
        <v>0</v>
      </c>
      <c r="W275" s="12">
        <v>0</v>
      </c>
      <c r="X275" s="12">
        <v>24.336</v>
      </c>
      <c r="Y275" s="12">
        <v>6.552</v>
      </c>
      <c r="Z275" s="12">
        <v>0</v>
      </c>
      <c r="AA275" s="12">
        <v>2.7861599999999997</v>
      </c>
      <c r="AB275" s="12">
        <v>5.31336</v>
      </c>
      <c r="AC275" s="12">
        <v>0</v>
      </c>
      <c r="AD275" s="12">
        <v>21.06</v>
      </c>
      <c r="AE275" s="12">
        <v>0</v>
      </c>
      <c r="AF275" s="12">
        <v>6.1776</v>
      </c>
      <c r="AG275" s="12">
        <v>0</v>
      </c>
      <c r="AH275" s="12">
        <v>0.103584</v>
      </c>
      <c r="AI275" s="12">
        <v>0</v>
      </c>
      <c r="AJ275" s="12">
        <v>59.903999999999996</v>
      </c>
      <c r="AK275" s="12">
        <v>6.03096</v>
      </c>
      <c r="AL275" s="12">
        <v>0</v>
      </c>
      <c r="AN275" s="15"/>
      <c r="AO275" s="15"/>
      <c r="AP275" s="15"/>
      <c r="AQ275" s="15">
        <v>1.89680436477007</v>
      </c>
      <c r="AR275" s="15">
        <v>5.106780982073266</v>
      </c>
      <c r="AS275" s="15"/>
      <c r="AT275" s="15">
        <v>2.171597817614965</v>
      </c>
      <c r="AU275" s="15">
        <v>4.1413561964146535</v>
      </c>
      <c r="AV275" s="15"/>
      <c r="AW275" s="15">
        <v>16.41465315666407</v>
      </c>
      <c r="AX275" s="15"/>
      <c r="AY275" s="15">
        <v>4.8149649259547935</v>
      </c>
      <c r="AZ275" s="15"/>
      <c r="BA275" s="15">
        <v>0.08073577552611068</v>
      </c>
      <c r="BB275" s="15"/>
      <c r="BC275" s="15">
        <v>97.40487804878049</v>
      </c>
      <c r="BD275" s="15">
        <v>9.806439024390244</v>
      </c>
    </row>
    <row r="276" spans="1:56" ht="15.75" customHeight="1">
      <c r="A276" s="19">
        <v>1818</v>
      </c>
      <c r="B276" s="27"/>
      <c r="C276" s="27"/>
      <c r="D276" s="27"/>
      <c r="E276" s="27">
        <v>742.7</v>
      </c>
      <c r="F276" s="27"/>
      <c r="G276" s="27"/>
      <c r="H276" s="27">
        <v>112.4</v>
      </c>
      <c r="I276" s="27">
        <v>173.3</v>
      </c>
      <c r="J276" s="27"/>
      <c r="K276" s="27">
        <v>675</v>
      </c>
      <c r="L276" s="27"/>
      <c r="M276" s="24">
        <v>174.7</v>
      </c>
      <c r="N276" s="24"/>
      <c r="O276" s="24">
        <v>3.32</v>
      </c>
      <c r="P276" s="24"/>
      <c r="Q276" s="24"/>
      <c r="R276" s="24"/>
      <c r="S276" s="24"/>
      <c r="T276" s="24"/>
      <c r="U276" s="12">
        <v>0</v>
      </c>
      <c r="V276" s="12">
        <v>0</v>
      </c>
      <c r="W276" s="12">
        <v>0</v>
      </c>
      <c r="X276" s="12">
        <v>27.35611666666667</v>
      </c>
      <c r="Y276" s="12">
        <v>0</v>
      </c>
      <c r="Z276" s="12">
        <v>0</v>
      </c>
      <c r="AA276" s="12">
        <v>4.140066666666667</v>
      </c>
      <c r="AB276" s="12">
        <v>6.383216666666668</v>
      </c>
      <c r="AC276" s="12">
        <v>0</v>
      </c>
      <c r="AD276" s="12">
        <v>24.8625</v>
      </c>
      <c r="AE276" s="12">
        <v>0</v>
      </c>
      <c r="AF276" s="12">
        <v>6.434783333333334</v>
      </c>
      <c r="AG276" s="12">
        <v>0</v>
      </c>
      <c r="AH276" s="12">
        <v>0.12228666666666667</v>
      </c>
      <c r="AI276" s="12">
        <v>0</v>
      </c>
      <c r="AJ276" s="12">
        <v>0</v>
      </c>
      <c r="AK276" s="12">
        <v>0</v>
      </c>
      <c r="AL276" s="12">
        <v>0</v>
      </c>
      <c r="AN276" s="15"/>
      <c r="AO276" s="15"/>
      <c r="AP276" s="15"/>
      <c r="AQ276" s="15">
        <v>2.1321992725383216</v>
      </c>
      <c r="AR276" s="15"/>
      <c r="AS276" s="15"/>
      <c r="AT276" s="15">
        <v>3.226864120550793</v>
      </c>
      <c r="AU276" s="15">
        <v>4.975227331774488</v>
      </c>
      <c r="AV276" s="15"/>
      <c r="AW276" s="15">
        <v>19.378409976617306</v>
      </c>
      <c r="AX276" s="15"/>
      <c r="AY276" s="15">
        <v>5.015419589503768</v>
      </c>
      <c r="AZ276" s="15"/>
      <c r="BA276" s="15">
        <v>0.09531306832943623</v>
      </c>
      <c r="BB276" s="15"/>
      <c r="BC276" s="15"/>
      <c r="BD276" s="15"/>
    </row>
    <row r="277" spans="1:56" ht="15.75" customHeight="1">
      <c r="A277" s="19">
        <v>1819</v>
      </c>
      <c r="B277" s="27"/>
      <c r="C277" s="27"/>
      <c r="D277" s="27">
        <v>30</v>
      </c>
      <c r="E277" s="27"/>
      <c r="F277" s="27">
        <v>227.6</v>
      </c>
      <c r="G277" s="27"/>
      <c r="H277" s="27">
        <v>111.4</v>
      </c>
      <c r="I277" s="27"/>
      <c r="J277" s="27"/>
      <c r="K277" s="27">
        <v>900</v>
      </c>
      <c r="L277" s="27"/>
      <c r="M277" s="24">
        <v>174</v>
      </c>
      <c r="N277" s="24"/>
      <c r="O277" s="24"/>
      <c r="P277" s="24"/>
      <c r="Q277" s="24"/>
      <c r="R277" s="24"/>
      <c r="S277" s="24"/>
      <c r="T277" s="24"/>
      <c r="U277" s="12">
        <v>0</v>
      </c>
      <c r="V277" s="12">
        <v>0</v>
      </c>
      <c r="W277" s="12">
        <v>1.105</v>
      </c>
      <c r="X277" s="12">
        <v>0</v>
      </c>
      <c r="Y277" s="12">
        <v>8.383266666666668</v>
      </c>
      <c r="Z277" s="12">
        <v>0</v>
      </c>
      <c r="AA277" s="12">
        <v>4.103233333333334</v>
      </c>
      <c r="AB277" s="12">
        <v>0</v>
      </c>
      <c r="AC277" s="12">
        <v>0</v>
      </c>
      <c r="AD277" s="12">
        <v>33.15</v>
      </c>
      <c r="AE277" s="12">
        <v>0</v>
      </c>
      <c r="AF277" s="12">
        <v>6.409000000000001</v>
      </c>
      <c r="AG277" s="12">
        <v>0</v>
      </c>
      <c r="AH277" s="12">
        <v>0</v>
      </c>
      <c r="AI277" s="12">
        <v>0</v>
      </c>
      <c r="AJ277" s="12">
        <v>0</v>
      </c>
      <c r="AK277" s="12">
        <v>0</v>
      </c>
      <c r="AL277" s="12">
        <v>0</v>
      </c>
      <c r="AN277" s="15"/>
      <c r="AO277" s="15"/>
      <c r="AP277" s="15">
        <v>0.8612626656274357</v>
      </c>
      <c r="AQ277" s="15"/>
      <c r="AR277" s="15">
        <v>6.5341127565601465</v>
      </c>
      <c r="AS277" s="15"/>
      <c r="AT277" s="15">
        <v>3.198155365029878</v>
      </c>
      <c r="AU277" s="15"/>
      <c r="AV277" s="15"/>
      <c r="AW277" s="15">
        <v>25.837879968823078</v>
      </c>
      <c r="AX277" s="15"/>
      <c r="AY277" s="15">
        <v>4.995323460639128</v>
      </c>
      <c r="AZ277" s="15"/>
      <c r="BA277" s="15"/>
      <c r="BB277" s="15"/>
      <c r="BC277" s="15"/>
      <c r="BD277" s="15"/>
    </row>
    <row r="278" spans="1:56" ht="15.75" customHeight="1">
      <c r="A278" s="19">
        <v>1820</v>
      </c>
      <c r="B278" s="27">
        <v>484.5</v>
      </c>
      <c r="C278" s="27"/>
      <c r="D278" s="27">
        <v>14.6</v>
      </c>
      <c r="E278" s="27">
        <v>739.8</v>
      </c>
      <c r="F278" s="27">
        <v>228.9</v>
      </c>
      <c r="G278" s="27"/>
      <c r="H278" s="27">
        <v>120</v>
      </c>
      <c r="I278" s="27">
        <v>169.6</v>
      </c>
      <c r="J278" s="27"/>
      <c r="K278" s="27"/>
      <c r="L278" s="27"/>
      <c r="M278" s="24"/>
      <c r="N278" s="24"/>
      <c r="O278" s="24"/>
      <c r="P278" s="24"/>
      <c r="Q278" s="24">
        <v>720</v>
      </c>
      <c r="R278" s="24">
        <v>177</v>
      </c>
      <c r="S278" s="24"/>
      <c r="T278" s="24"/>
      <c r="U278" s="12">
        <v>11.9187</v>
      </c>
      <c r="V278" s="12">
        <v>0</v>
      </c>
      <c r="W278" s="12">
        <v>0.35916</v>
      </c>
      <c r="X278" s="12">
        <v>18.19908</v>
      </c>
      <c r="Y278" s="12">
        <v>5.63094</v>
      </c>
      <c r="Z278" s="12">
        <v>0</v>
      </c>
      <c r="AA278" s="12">
        <v>2.952</v>
      </c>
      <c r="AB278" s="12">
        <v>4.17216</v>
      </c>
      <c r="AC278" s="12">
        <v>0</v>
      </c>
      <c r="AD278" s="12">
        <v>0</v>
      </c>
      <c r="AE278" s="12">
        <v>0</v>
      </c>
      <c r="AF278" s="12">
        <v>0</v>
      </c>
      <c r="AG278" s="12">
        <v>0</v>
      </c>
      <c r="AH278" s="12">
        <v>0</v>
      </c>
      <c r="AI278" s="12">
        <v>0</v>
      </c>
      <c r="AJ278" s="12">
        <v>17.712</v>
      </c>
      <c r="AK278" s="12">
        <v>4.3542</v>
      </c>
      <c r="AL278" s="12">
        <v>0</v>
      </c>
      <c r="AN278" s="15">
        <v>0.46448558067030393</v>
      </c>
      <c r="AO278" s="15"/>
      <c r="AP278" s="15">
        <v>0.279937646141855</v>
      </c>
      <c r="AQ278" s="15">
        <v>1.4184785658612626</v>
      </c>
      <c r="AR278" s="15">
        <v>4.388885424785658</v>
      </c>
      <c r="AS278" s="15"/>
      <c r="AT278" s="15">
        <v>2.3008573655494935</v>
      </c>
      <c r="AU278" s="15">
        <v>3.2518784099766176</v>
      </c>
      <c r="AV278" s="15"/>
      <c r="AW278" s="15"/>
      <c r="AX278" s="15"/>
      <c r="AY278" s="15">
        <v>0</v>
      </c>
      <c r="AZ278" s="15"/>
      <c r="BA278" s="15"/>
      <c r="BB278" s="15"/>
      <c r="BC278" s="15">
        <v>28.8</v>
      </c>
      <c r="BD278" s="15">
        <v>7.08</v>
      </c>
    </row>
    <row r="279" spans="1:56" ht="15.75" customHeight="1">
      <c r="A279" s="19">
        <v>1821</v>
      </c>
      <c r="B279" s="27">
        <v>690</v>
      </c>
      <c r="C279" s="27"/>
      <c r="D279" s="27"/>
      <c r="E279" s="27">
        <v>743.7</v>
      </c>
      <c r="F279" s="27">
        <v>262.5</v>
      </c>
      <c r="G279" s="27"/>
      <c r="H279" s="27">
        <v>116.5</v>
      </c>
      <c r="I279" s="27">
        <v>171.3</v>
      </c>
      <c r="J279" s="27"/>
      <c r="K279" s="27">
        <v>1379.8261410211878</v>
      </c>
      <c r="L279" s="27"/>
      <c r="M279" s="24">
        <v>274.23</v>
      </c>
      <c r="N279" s="24"/>
      <c r="O279" s="24">
        <v>3.73</v>
      </c>
      <c r="P279" s="24">
        <v>186</v>
      </c>
      <c r="Q279" s="24"/>
      <c r="R279" s="24">
        <v>285.2</v>
      </c>
      <c r="S279" s="24"/>
      <c r="T279" s="24"/>
      <c r="U279" s="12">
        <v>16.974</v>
      </c>
      <c r="V279" s="12">
        <v>0</v>
      </c>
      <c r="W279" s="12">
        <v>0</v>
      </c>
      <c r="X279" s="12">
        <v>18.29502</v>
      </c>
      <c r="Y279" s="12">
        <v>6.4575</v>
      </c>
      <c r="Z279" s="12">
        <v>0</v>
      </c>
      <c r="AA279" s="12">
        <v>2.8659</v>
      </c>
      <c r="AB279" s="12">
        <v>4.21398</v>
      </c>
      <c r="AC279" s="12">
        <v>0</v>
      </c>
      <c r="AD279" s="12">
        <v>33.94372306912122</v>
      </c>
      <c r="AE279" s="12">
        <v>0</v>
      </c>
      <c r="AF279" s="12">
        <v>6.7460580000000006</v>
      </c>
      <c r="AG279" s="12">
        <v>0</v>
      </c>
      <c r="AH279" s="12">
        <v>0.091758</v>
      </c>
      <c r="AI279" s="12">
        <v>4.5756</v>
      </c>
      <c r="AJ279" s="12">
        <v>0</v>
      </c>
      <c r="AK279" s="12">
        <v>7.0159199999999995</v>
      </c>
      <c r="AL279" s="12">
        <v>0</v>
      </c>
      <c r="AN279" s="15">
        <v>0.6614964925954794</v>
      </c>
      <c r="AO279" s="15"/>
      <c r="AP279" s="15"/>
      <c r="AQ279" s="15">
        <v>1.4259563522992986</v>
      </c>
      <c r="AR279" s="15">
        <v>5.033125487139517</v>
      </c>
      <c r="AS279" s="15"/>
      <c r="AT279" s="15">
        <v>2.2337490257209667</v>
      </c>
      <c r="AU279" s="15">
        <v>3.284473889321902</v>
      </c>
      <c r="AV279" s="15"/>
      <c r="AW279" s="15">
        <v>26.456526164552784</v>
      </c>
      <c r="AX279" s="15"/>
      <c r="AY279" s="15">
        <v>5.2580342946219805</v>
      </c>
      <c r="AZ279" s="15"/>
      <c r="BA279" s="15">
        <v>0.0715183164458301</v>
      </c>
      <c r="BB279" s="15">
        <v>3.566328916601715</v>
      </c>
      <c r="BC279" s="15"/>
      <c r="BD279" s="15">
        <v>11.408</v>
      </c>
    </row>
    <row r="280" spans="1:56" ht="15.75" customHeight="1">
      <c r="A280" s="19">
        <v>1822</v>
      </c>
      <c r="B280" s="27">
        <v>930</v>
      </c>
      <c r="C280" s="27"/>
      <c r="D280" s="27"/>
      <c r="E280" s="27">
        <v>741.6</v>
      </c>
      <c r="F280" s="27">
        <v>277.1</v>
      </c>
      <c r="G280" s="27"/>
      <c r="H280" s="27">
        <v>120</v>
      </c>
      <c r="I280" s="27">
        <v>182.9</v>
      </c>
      <c r="J280" s="27"/>
      <c r="K280" s="27">
        <v>1380</v>
      </c>
      <c r="L280" s="27"/>
      <c r="M280" s="24">
        <v>271.5</v>
      </c>
      <c r="N280" s="24"/>
      <c r="O280" s="24">
        <v>3.73</v>
      </c>
      <c r="P280" s="24"/>
      <c r="Q280" s="24"/>
      <c r="R280" s="24"/>
      <c r="S280" s="24"/>
      <c r="T280" s="24"/>
      <c r="U280" s="12">
        <v>17.949</v>
      </c>
      <c r="V280" s="12">
        <v>0</v>
      </c>
      <c r="W280" s="12">
        <v>0</v>
      </c>
      <c r="X280" s="12">
        <v>14.312880000000002</v>
      </c>
      <c r="Y280" s="12">
        <v>5.3480300000000005</v>
      </c>
      <c r="Z280" s="12">
        <v>0</v>
      </c>
      <c r="AA280" s="12">
        <v>2.3160000000000003</v>
      </c>
      <c r="AB280" s="12">
        <v>3.5299700000000005</v>
      </c>
      <c r="AC280" s="12">
        <v>0</v>
      </c>
      <c r="AD280" s="12">
        <v>26.634</v>
      </c>
      <c r="AE280" s="12">
        <v>0</v>
      </c>
      <c r="AF280" s="12">
        <v>5.23995</v>
      </c>
      <c r="AG280" s="12">
        <v>0</v>
      </c>
      <c r="AH280" s="12">
        <v>0.071989</v>
      </c>
      <c r="AI280" s="12">
        <v>0</v>
      </c>
      <c r="AJ280" s="12">
        <v>0</v>
      </c>
      <c r="AK280" s="12">
        <v>0</v>
      </c>
      <c r="AL280" s="12">
        <v>0</v>
      </c>
      <c r="AN280" s="15">
        <v>0.6994933749025721</v>
      </c>
      <c r="AO280" s="15"/>
      <c r="AP280" s="15"/>
      <c r="AQ280" s="15">
        <v>1.1155791114575215</v>
      </c>
      <c r="AR280" s="15">
        <v>4.168378799688232</v>
      </c>
      <c r="AS280" s="15"/>
      <c r="AT280" s="15">
        <v>1.8051441932969605</v>
      </c>
      <c r="AU280" s="15">
        <v>2.7513406079501173</v>
      </c>
      <c r="AV280" s="15"/>
      <c r="AW280" s="15">
        <v>20.759158222915044</v>
      </c>
      <c r="AX280" s="15"/>
      <c r="AY280" s="15">
        <v>4.084138737334373</v>
      </c>
      <c r="AZ280" s="15"/>
      <c r="BA280" s="15">
        <v>0.056109898674980514</v>
      </c>
      <c r="BB280" s="15"/>
      <c r="BC280" s="15"/>
      <c r="BD280" s="15">
        <v>0</v>
      </c>
    </row>
    <row r="281" spans="1:56" ht="15.75" customHeight="1">
      <c r="A281" s="19">
        <v>1823</v>
      </c>
      <c r="B281" s="27">
        <v>835.7</v>
      </c>
      <c r="C281" s="27"/>
      <c r="D281" s="27"/>
      <c r="E281" s="27">
        <v>744.4</v>
      </c>
      <c r="F281" s="27">
        <v>291.6</v>
      </c>
      <c r="G281" s="27">
        <v>155.5</v>
      </c>
      <c r="H281" s="27">
        <v>120</v>
      </c>
      <c r="I281" s="27">
        <v>218.1</v>
      </c>
      <c r="J281" s="27"/>
      <c r="K281" s="27">
        <v>1020</v>
      </c>
      <c r="L281" s="27"/>
      <c r="M281" s="24">
        <v>276.67</v>
      </c>
      <c r="N281" s="24"/>
      <c r="O281" s="24"/>
      <c r="P281" s="24"/>
      <c r="Q281" s="24"/>
      <c r="R281" s="24"/>
      <c r="S281" s="24"/>
      <c r="T281" s="24"/>
      <c r="U281" s="12">
        <v>16.12901</v>
      </c>
      <c r="V281" s="12">
        <v>0</v>
      </c>
      <c r="W281" s="12">
        <v>0</v>
      </c>
      <c r="X281" s="12">
        <v>14.36692</v>
      </c>
      <c r="Y281" s="12">
        <v>5.627880000000001</v>
      </c>
      <c r="Z281" s="12">
        <v>3.00115</v>
      </c>
      <c r="AA281" s="12">
        <v>2.3160000000000003</v>
      </c>
      <c r="AB281" s="12">
        <v>4.2093300000000005</v>
      </c>
      <c r="AC281" s="12">
        <v>0</v>
      </c>
      <c r="AD281" s="12">
        <v>19.686</v>
      </c>
      <c r="AE281" s="12">
        <v>0</v>
      </c>
      <c r="AF281" s="12">
        <v>5.3397310000000004</v>
      </c>
      <c r="AG281" s="12">
        <v>0</v>
      </c>
      <c r="AH281" s="12">
        <v>0</v>
      </c>
      <c r="AI281" s="12">
        <v>0</v>
      </c>
      <c r="AJ281" s="12">
        <v>0</v>
      </c>
      <c r="AK281" s="12">
        <v>0</v>
      </c>
      <c r="AL281" s="12">
        <v>0</v>
      </c>
      <c r="AN281" s="15">
        <v>0.6285662509742791</v>
      </c>
      <c r="AO281" s="15"/>
      <c r="AP281" s="15"/>
      <c r="AQ281" s="15">
        <v>1.1197911145752144</v>
      </c>
      <c r="AR281" s="15">
        <v>4.386500389711615</v>
      </c>
      <c r="AS281" s="15">
        <v>2.339166017147311</v>
      </c>
      <c r="AT281" s="15">
        <v>1.8051441932969605</v>
      </c>
      <c r="AU281" s="15">
        <v>3.280849571317226</v>
      </c>
      <c r="AV281" s="15"/>
      <c r="AW281" s="15">
        <v>15.343725643024163</v>
      </c>
      <c r="AX281" s="15"/>
      <c r="AY281" s="15">
        <v>4.161910366328917</v>
      </c>
      <c r="AZ281" s="15"/>
      <c r="BA281" s="15"/>
      <c r="BB281" s="15"/>
      <c r="BC281" s="15"/>
      <c r="BD281" s="15">
        <v>0</v>
      </c>
    </row>
    <row r="282" spans="1:56" ht="15.75" customHeight="1">
      <c r="A282" s="19">
        <v>1824</v>
      </c>
      <c r="B282" s="27">
        <v>810</v>
      </c>
      <c r="C282" s="27"/>
      <c r="D282" s="27">
        <v>23.71</v>
      </c>
      <c r="E282" s="27">
        <v>731.8</v>
      </c>
      <c r="F282" s="27">
        <v>281.9</v>
      </c>
      <c r="G282" s="27">
        <v>146.4</v>
      </c>
      <c r="H282" s="27">
        <v>116.2</v>
      </c>
      <c r="I282" s="27">
        <v>200.5</v>
      </c>
      <c r="J282" s="27"/>
      <c r="K282" s="27"/>
      <c r="L282" s="27"/>
      <c r="M282" s="24"/>
      <c r="N282" s="24"/>
      <c r="O282" s="24"/>
      <c r="P282" s="24"/>
      <c r="Q282" s="24"/>
      <c r="R282" s="24">
        <v>180</v>
      </c>
      <c r="S282" s="24"/>
      <c r="T282" s="24"/>
      <c r="U282" s="12">
        <v>15.633000000000001</v>
      </c>
      <c r="V282" s="12">
        <v>0</v>
      </c>
      <c r="W282" s="12">
        <v>0.45760300000000004</v>
      </c>
      <c r="X282" s="12">
        <v>14.12374</v>
      </c>
      <c r="Y282" s="12">
        <v>5.44067</v>
      </c>
      <c r="Z282" s="12">
        <v>2.8255200000000005</v>
      </c>
      <c r="AA282" s="12">
        <v>2.2426600000000003</v>
      </c>
      <c r="AB282" s="12">
        <v>3.86965</v>
      </c>
      <c r="AC282" s="12">
        <v>0</v>
      </c>
      <c r="AD282" s="12">
        <v>0</v>
      </c>
      <c r="AE282" s="12">
        <v>0</v>
      </c>
      <c r="AF282" s="12">
        <v>0</v>
      </c>
      <c r="AG282" s="12">
        <v>0</v>
      </c>
      <c r="AH282" s="12">
        <v>0</v>
      </c>
      <c r="AI282" s="12">
        <v>0</v>
      </c>
      <c r="AJ282" s="12">
        <v>0</v>
      </c>
      <c r="AK282" s="12">
        <v>3.474</v>
      </c>
      <c r="AL282" s="12">
        <v>0</v>
      </c>
      <c r="AN282" s="15">
        <v>0.6092361652377242</v>
      </c>
      <c r="AO282" s="15"/>
      <c r="AP282" s="15">
        <v>0.3566664068589244</v>
      </c>
      <c r="AQ282" s="15">
        <v>1.1008371005455961</v>
      </c>
      <c r="AR282" s="15">
        <v>4.240584567420109</v>
      </c>
      <c r="AS282" s="15">
        <v>2.202275915822292</v>
      </c>
      <c r="AT282" s="15">
        <v>1.747981293842557</v>
      </c>
      <c r="AU282" s="15">
        <v>3.016095089633671</v>
      </c>
      <c r="AV282" s="15"/>
      <c r="AW282" s="15"/>
      <c r="AX282" s="15"/>
      <c r="AY282" s="15"/>
      <c r="AZ282" s="15"/>
      <c r="BA282" s="15"/>
      <c r="BB282" s="15"/>
      <c r="BC282" s="15"/>
      <c r="BD282" s="15">
        <v>5.648780487804879</v>
      </c>
    </row>
    <row r="283" spans="1:56" ht="15.75" customHeight="1">
      <c r="A283" s="19">
        <v>1825</v>
      </c>
      <c r="B283" s="27">
        <v>766.4</v>
      </c>
      <c r="C283" s="27"/>
      <c r="D283" s="27">
        <v>28.4</v>
      </c>
      <c r="E283" s="27">
        <v>726</v>
      </c>
      <c r="F283" s="27">
        <v>280</v>
      </c>
      <c r="G283" s="27">
        <v>146.2</v>
      </c>
      <c r="H283" s="27">
        <v>112.9</v>
      </c>
      <c r="I283" s="27">
        <v>194.7</v>
      </c>
      <c r="J283" s="27"/>
      <c r="K283" s="27"/>
      <c r="L283" s="27"/>
      <c r="M283" s="24"/>
      <c r="N283" s="24"/>
      <c r="O283" s="24"/>
      <c r="P283" s="24"/>
      <c r="Q283" s="24"/>
      <c r="R283" s="24">
        <v>197.2</v>
      </c>
      <c r="S283" s="24"/>
      <c r="T283" s="24"/>
      <c r="U283" s="12">
        <v>14.79152</v>
      </c>
      <c r="V283" s="12">
        <v>0</v>
      </c>
      <c r="W283" s="12">
        <v>0.54812</v>
      </c>
      <c r="X283" s="12">
        <v>14.011800000000001</v>
      </c>
      <c r="Y283" s="12">
        <v>5.404</v>
      </c>
      <c r="Z283" s="12">
        <v>2.82166</v>
      </c>
      <c r="AA283" s="12">
        <v>2.17897</v>
      </c>
      <c r="AB283" s="12">
        <v>3.75771</v>
      </c>
      <c r="AC283" s="12">
        <v>0</v>
      </c>
      <c r="AD283" s="12">
        <v>0</v>
      </c>
      <c r="AE283" s="12">
        <v>0</v>
      </c>
      <c r="AF283" s="12">
        <v>0</v>
      </c>
      <c r="AG283" s="12">
        <v>0</v>
      </c>
      <c r="AH283" s="12">
        <v>0</v>
      </c>
      <c r="AI283" s="12">
        <v>0</v>
      </c>
      <c r="AJ283" s="12">
        <v>0</v>
      </c>
      <c r="AK283" s="12">
        <v>3.8059600000000002</v>
      </c>
      <c r="AL283" s="12">
        <v>0</v>
      </c>
      <c r="AN283" s="15">
        <v>0.5764427123928293</v>
      </c>
      <c r="AO283" s="15"/>
      <c r="AP283" s="15">
        <v>0.42721745908028064</v>
      </c>
      <c r="AQ283" s="15">
        <v>1.092112236944661</v>
      </c>
      <c r="AR283" s="15">
        <v>4.212003117692907</v>
      </c>
      <c r="AS283" s="15">
        <v>2.1992673421667965</v>
      </c>
      <c r="AT283" s="15">
        <v>1.6983398285268902</v>
      </c>
      <c r="AU283" s="15">
        <v>2.928846453624318</v>
      </c>
      <c r="AV283" s="15"/>
      <c r="AW283" s="15"/>
      <c r="AX283" s="15"/>
      <c r="AY283" s="15"/>
      <c r="AZ283" s="15"/>
      <c r="BA283" s="15"/>
      <c r="BB283" s="15"/>
      <c r="BC283" s="15"/>
      <c r="BD283" s="15">
        <v>6.188552845528456</v>
      </c>
    </row>
    <row r="284" spans="1:57" ht="15.75" customHeight="1">
      <c r="A284" s="19">
        <v>1826</v>
      </c>
      <c r="B284" s="27"/>
      <c r="C284" s="27"/>
      <c r="D284" s="27">
        <v>26.66</v>
      </c>
      <c r="E284" s="27">
        <v>1001.9</v>
      </c>
      <c r="F284" s="27">
        <v>298.9</v>
      </c>
      <c r="G284" s="27">
        <v>148</v>
      </c>
      <c r="H284" s="27"/>
      <c r="I284" s="27">
        <v>215</v>
      </c>
      <c r="J284" s="27">
        <v>600</v>
      </c>
      <c r="K284" s="27">
        <v>1288.36</v>
      </c>
      <c r="L284" s="27"/>
      <c r="M284" s="24"/>
      <c r="N284" s="24"/>
      <c r="O284" s="24"/>
      <c r="P284" s="24">
        <v>325.05</v>
      </c>
      <c r="Q284" s="24">
        <v>991.5</v>
      </c>
      <c r="R284" s="24">
        <v>174</v>
      </c>
      <c r="S284" s="24">
        <v>420</v>
      </c>
      <c r="T284" s="24"/>
      <c r="U284" s="12">
        <v>0</v>
      </c>
      <c r="V284" s="12">
        <v>0</v>
      </c>
      <c r="W284" s="12">
        <v>0.514538</v>
      </c>
      <c r="X284" s="12">
        <v>19.33667</v>
      </c>
      <c r="Y284" s="12">
        <v>5.76877</v>
      </c>
      <c r="Z284" s="12">
        <v>2.8564000000000003</v>
      </c>
      <c r="AA284" s="12">
        <v>0</v>
      </c>
      <c r="AB284" s="12">
        <v>4.149500000000001</v>
      </c>
      <c r="AC284" s="12">
        <v>11.58</v>
      </c>
      <c r="AD284" s="12">
        <v>24.865348</v>
      </c>
      <c r="AE284" s="12">
        <v>0</v>
      </c>
      <c r="AF284" s="12">
        <v>0</v>
      </c>
      <c r="AG284" s="12">
        <v>0</v>
      </c>
      <c r="AH284" s="12">
        <v>0</v>
      </c>
      <c r="AI284" s="12">
        <v>6.273465000000001</v>
      </c>
      <c r="AJ284" s="12">
        <v>19.13595</v>
      </c>
      <c r="AK284" s="12">
        <v>3.3582</v>
      </c>
      <c r="AL284" s="12">
        <v>8.106</v>
      </c>
      <c r="AN284" s="15"/>
      <c r="AO284" s="15"/>
      <c r="AP284" s="15">
        <v>0.4010428682774747</v>
      </c>
      <c r="AQ284" s="15">
        <v>1.507144972720187</v>
      </c>
      <c r="AR284" s="15">
        <v>4.4963133281371785</v>
      </c>
      <c r="AS284" s="15">
        <v>2.226344505066251</v>
      </c>
      <c r="AT284" s="15"/>
      <c r="AU284" s="15">
        <v>3.2342166796570546</v>
      </c>
      <c r="AV284" s="15">
        <v>9.025720966484801</v>
      </c>
      <c r="AW284" s="15">
        <v>19.380629773967264</v>
      </c>
      <c r="AX284" s="15"/>
      <c r="AY284" s="15"/>
      <c r="AZ284" s="15"/>
      <c r="BA284" s="15"/>
      <c r="BB284" s="15">
        <v>4.889684333593142</v>
      </c>
      <c r="BC284" s="15">
        <v>31.11536585365854</v>
      </c>
      <c r="BD284" s="15">
        <v>5.460487804878049</v>
      </c>
      <c r="BE284" s="16">
        <v>13.180487804878048</v>
      </c>
    </row>
    <row r="285" spans="1:57" ht="15.75" customHeight="1">
      <c r="A285" s="19">
        <v>1827</v>
      </c>
      <c r="B285" s="27">
        <v>1783.5</v>
      </c>
      <c r="C285" s="27"/>
      <c r="D285" s="27">
        <v>39.99</v>
      </c>
      <c r="E285" s="27">
        <v>1242.1</v>
      </c>
      <c r="F285" s="27">
        <v>313</v>
      </c>
      <c r="G285" s="27">
        <v>147.6</v>
      </c>
      <c r="H285" s="27"/>
      <c r="I285" s="27">
        <v>221.5</v>
      </c>
      <c r="J285" s="27">
        <v>600</v>
      </c>
      <c r="K285" s="27">
        <v>1045.49</v>
      </c>
      <c r="L285" s="27">
        <v>1440</v>
      </c>
      <c r="M285" s="24"/>
      <c r="N285" s="24"/>
      <c r="O285" s="24"/>
      <c r="P285" s="24"/>
      <c r="Q285" s="24"/>
      <c r="R285" s="24">
        <v>176.9</v>
      </c>
      <c r="S285" s="24">
        <v>420</v>
      </c>
      <c r="T285" s="24"/>
      <c r="U285" s="12">
        <v>34.42155</v>
      </c>
      <c r="V285" s="12">
        <v>0</v>
      </c>
      <c r="W285" s="12">
        <v>0.7718070000000001</v>
      </c>
      <c r="X285" s="12">
        <v>23.97253</v>
      </c>
      <c r="Y285" s="12">
        <v>6.040900000000001</v>
      </c>
      <c r="Z285" s="12">
        <v>2.84868</v>
      </c>
      <c r="AA285" s="12">
        <v>0</v>
      </c>
      <c r="AB285" s="12">
        <v>4.2749500000000005</v>
      </c>
      <c r="AC285" s="12">
        <v>11.58</v>
      </c>
      <c r="AD285" s="12">
        <v>20.177957000000003</v>
      </c>
      <c r="AE285" s="12">
        <v>27.792</v>
      </c>
      <c r="AF285" s="12">
        <v>0</v>
      </c>
      <c r="AG285" s="12">
        <v>0</v>
      </c>
      <c r="AH285" s="12">
        <v>0</v>
      </c>
      <c r="AI285" s="12"/>
      <c r="AJ285" s="12">
        <v>0</v>
      </c>
      <c r="AK285" s="12">
        <v>3.4141700000000004</v>
      </c>
      <c r="AL285" s="12">
        <v>8.106</v>
      </c>
      <c r="AN285" s="15">
        <v>1.3414477786438037</v>
      </c>
      <c r="AO285" s="15"/>
      <c r="AP285" s="15">
        <v>0.6015643024162122</v>
      </c>
      <c r="AQ285" s="15">
        <v>1.8684746687451286</v>
      </c>
      <c r="AR285" s="15">
        <v>4.7084177708495725</v>
      </c>
      <c r="AS285" s="15">
        <v>2.220327357755261</v>
      </c>
      <c r="AT285" s="15"/>
      <c r="AU285" s="15">
        <v>3.3319953234606396</v>
      </c>
      <c r="AV285" s="15">
        <v>9.025720966484801</v>
      </c>
      <c r="AW285" s="15">
        <v>15.727168355416994</v>
      </c>
      <c r="AX285" s="15">
        <v>2.1661730319563524</v>
      </c>
      <c r="AY285" s="15"/>
      <c r="AZ285" s="15"/>
      <c r="BA285" s="15"/>
      <c r="BB285" s="15"/>
      <c r="BC285" s="15"/>
      <c r="BD285" s="15">
        <v>5.55149593495935</v>
      </c>
      <c r="BE285" s="16">
        <v>13.180487804878048</v>
      </c>
    </row>
    <row r="286" spans="1:56" ht="15.75" customHeight="1">
      <c r="A286" s="19">
        <v>1828</v>
      </c>
      <c r="B286" s="27">
        <v>1979.6</v>
      </c>
      <c r="C286" s="27"/>
      <c r="D286" s="27">
        <v>53.3</v>
      </c>
      <c r="E286" s="27"/>
      <c r="F286" s="27">
        <v>720</v>
      </c>
      <c r="G286" s="27">
        <v>171</v>
      </c>
      <c r="H286" s="27"/>
      <c r="I286" s="27"/>
      <c r="J286" s="27"/>
      <c r="K286" s="27"/>
      <c r="L286" s="27">
        <v>1560</v>
      </c>
      <c r="M286" s="24"/>
      <c r="N286" s="24"/>
      <c r="O286" s="24">
        <v>3.77</v>
      </c>
      <c r="P286" s="24"/>
      <c r="Q286" s="24"/>
      <c r="R286" s="24"/>
      <c r="S286" s="24"/>
      <c r="T286" s="24"/>
      <c r="U286" s="12">
        <v>24.34908</v>
      </c>
      <c r="V286" s="12">
        <v>0</v>
      </c>
      <c r="W286" s="12">
        <v>0.65559</v>
      </c>
      <c r="X286" s="12">
        <v>0</v>
      </c>
      <c r="Y286" s="12">
        <v>8.856</v>
      </c>
      <c r="Z286" s="12">
        <v>2.1033</v>
      </c>
      <c r="AA286" s="12">
        <v>0</v>
      </c>
      <c r="AB286" s="12">
        <v>0</v>
      </c>
      <c r="AC286" s="12">
        <v>0</v>
      </c>
      <c r="AD286" s="12">
        <v>0</v>
      </c>
      <c r="AE286" s="12">
        <v>19.188</v>
      </c>
      <c r="AF286" s="12">
        <v>0</v>
      </c>
      <c r="AG286" s="12">
        <v>0</v>
      </c>
      <c r="AH286" s="12">
        <v>0.046371</v>
      </c>
      <c r="AI286" s="12"/>
      <c r="AJ286" s="12">
        <v>0</v>
      </c>
      <c r="AK286" s="12">
        <v>0</v>
      </c>
      <c r="AL286" s="12"/>
      <c r="AN286" s="15">
        <v>0.9489119251753703</v>
      </c>
      <c r="AO286" s="15"/>
      <c r="AP286" s="15">
        <v>0.5109820732657834</v>
      </c>
      <c r="AQ286" s="15"/>
      <c r="AR286" s="15">
        <v>6.9025720966484805</v>
      </c>
      <c r="AS286" s="15">
        <v>1.6393608729540141</v>
      </c>
      <c r="AT286" s="15"/>
      <c r="AU286" s="15"/>
      <c r="AV286" s="15"/>
      <c r="AW286" s="15"/>
      <c r="AX286" s="15">
        <v>1.4955572876071705</v>
      </c>
      <c r="AY286" s="15"/>
      <c r="AZ286" s="15"/>
      <c r="BA286" s="15">
        <v>0.03614263445050663</v>
      </c>
      <c r="BB286" s="15"/>
      <c r="BC286" s="15"/>
      <c r="BD286" s="15"/>
    </row>
    <row r="287" spans="1:56" ht="15.75" customHeight="1">
      <c r="A287" s="19">
        <v>1829</v>
      </c>
      <c r="B287" s="27">
        <v>1666.2</v>
      </c>
      <c r="C287" s="27"/>
      <c r="D287" s="27">
        <v>53.3</v>
      </c>
      <c r="E287" s="27">
        <v>1563.6</v>
      </c>
      <c r="F287" s="27">
        <v>400.5</v>
      </c>
      <c r="G287" s="27">
        <v>192</v>
      </c>
      <c r="H287" s="27">
        <v>195</v>
      </c>
      <c r="I287" s="27">
        <v>230.4</v>
      </c>
      <c r="J287" s="27"/>
      <c r="K287" s="27"/>
      <c r="L287" s="27">
        <v>1560</v>
      </c>
      <c r="M287" s="24"/>
      <c r="N287" s="24"/>
      <c r="O287" s="24">
        <v>3.77</v>
      </c>
      <c r="P287" s="24"/>
      <c r="Q287" s="24">
        <v>720</v>
      </c>
      <c r="R287" s="24">
        <v>177</v>
      </c>
      <c r="S287" s="24"/>
      <c r="T287" s="24"/>
      <c r="U287" s="12">
        <v>9.997200000000001</v>
      </c>
      <c r="V287" s="12">
        <v>0</v>
      </c>
      <c r="W287" s="12">
        <v>0.3198</v>
      </c>
      <c r="X287" s="12">
        <v>9.381599999999999</v>
      </c>
      <c r="Y287" s="12">
        <v>2.403</v>
      </c>
      <c r="Z287" s="12">
        <v>1.1520000000000001</v>
      </c>
      <c r="AA287" s="12">
        <v>1.17</v>
      </c>
      <c r="AB287" s="12">
        <v>1.3824</v>
      </c>
      <c r="AC287" s="12">
        <v>0</v>
      </c>
      <c r="AD287" s="12">
        <v>0</v>
      </c>
      <c r="AE287" s="12">
        <v>9.36</v>
      </c>
      <c r="AF287" s="12">
        <v>0</v>
      </c>
      <c r="AG287" s="12">
        <v>0</v>
      </c>
      <c r="AH287" s="12">
        <v>0.02262</v>
      </c>
      <c r="AI287" s="12"/>
      <c r="AJ287" s="12">
        <v>4.32</v>
      </c>
      <c r="AK287" s="12">
        <v>1.062</v>
      </c>
      <c r="AL287" s="12"/>
      <c r="AN287" s="15">
        <v>0.38960249415432585</v>
      </c>
      <c r="AO287" s="15"/>
      <c r="AP287" s="15">
        <v>0.24925954793452845</v>
      </c>
      <c r="AQ287" s="15">
        <v>0.731223694466095</v>
      </c>
      <c r="AR287" s="15">
        <v>1.8729540140296181</v>
      </c>
      <c r="AS287" s="15">
        <v>0.8978955572876073</v>
      </c>
      <c r="AT287" s="15">
        <v>0.911925175370226</v>
      </c>
      <c r="AU287" s="15">
        <v>1.0774746687451286</v>
      </c>
      <c r="AV287" s="15"/>
      <c r="AW287" s="15"/>
      <c r="AX287" s="15">
        <v>0.7295401402961808</v>
      </c>
      <c r="AY287" s="15"/>
      <c r="AZ287" s="15"/>
      <c r="BA287" s="15">
        <v>0.01763055339049104</v>
      </c>
      <c r="BB287" s="15"/>
      <c r="BC287" s="15">
        <v>7.02439024390244</v>
      </c>
      <c r="BD287" s="15">
        <v>1.7268292682926831</v>
      </c>
    </row>
    <row r="288" spans="1:56" ht="15.75" customHeight="1">
      <c r="A288" s="19">
        <v>1830</v>
      </c>
      <c r="B288" s="27">
        <v>1556</v>
      </c>
      <c r="C288" s="27"/>
      <c r="D288" s="27"/>
      <c r="E288" s="27">
        <v>1533.5</v>
      </c>
      <c r="F288" s="27">
        <v>400.5</v>
      </c>
      <c r="G288" s="27">
        <v>237.6</v>
      </c>
      <c r="H288" s="27">
        <v>195</v>
      </c>
      <c r="I288" s="27">
        <v>237</v>
      </c>
      <c r="J288" s="27"/>
      <c r="K288" s="27">
        <v>866.0612496375761</v>
      </c>
      <c r="L288" s="27"/>
      <c r="M288" s="29">
        <f>129.66*3</f>
        <v>388.98</v>
      </c>
      <c r="N288" s="24">
        <v>830.15</v>
      </c>
      <c r="O288" s="24">
        <v>13.57</v>
      </c>
      <c r="P288" s="24"/>
      <c r="Q288" s="24"/>
      <c r="R288" s="24">
        <v>180</v>
      </c>
      <c r="S288" s="24"/>
      <c r="T288" s="24"/>
      <c r="U288" s="12">
        <v>9.336</v>
      </c>
      <c r="V288" s="12">
        <v>0</v>
      </c>
      <c r="W288" s="12">
        <v>0</v>
      </c>
      <c r="X288" s="12">
        <v>9.201</v>
      </c>
      <c r="Y288" s="12">
        <v>2.403</v>
      </c>
      <c r="Z288" s="12">
        <v>1.4256</v>
      </c>
      <c r="AA288" s="12">
        <v>1.17</v>
      </c>
      <c r="AB288" s="12">
        <v>1.422</v>
      </c>
      <c r="AC288" s="12">
        <v>0</v>
      </c>
      <c r="AD288" s="12">
        <v>5.196367497825457</v>
      </c>
      <c r="AE288" s="12">
        <v>0</v>
      </c>
      <c r="AF288" s="12">
        <v>2.33388</v>
      </c>
      <c r="AG288" s="12">
        <v>4.9809</v>
      </c>
      <c r="AH288" s="12">
        <v>0.08142</v>
      </c>
      <c r="AI288" s="12"/>
      <c r="AJ288" s="12">
        <v>0</v>
      </c>
      <c r="AK288" s="12">
        <v>1.08</v>
      </c>
      <c r="AL288" s="12"/>
      <c r="AN288" s="15">
        <v>0.3638347622759158</v>
      </c>
      <c r="AO288" s="15"/>
      <c r="AP288" s="15"/>
      <c r="AQ288" s="15">
        <v>0.7171473109898675</v>
      </c>
      <c r="AR288" s="15">
        <v>1.8729540140296181</v>
      </c>
      <c r="AS288" s="15">
        <v>1.1111457521434138</v>
      </c>
      <c r="AT288" s="15">
        <v>0.911925175370226</v>
      </c>
      <c r="AU288" s="15">
        <v>1.1083398285268902</v>
      </c>
      <c r="AV288" s="15"/>
      <c r="AW288" s="15">
        <v>4.050169522856942</v>
      </c>
      <c r="AX288" s="15"/>
      <c r="AY288" s="15">
        <v>1.8190802805923618</v>
      </c>
      <c r="AZ288" s="15">
        <v>0.02097221052631579</v>
      </c>
      <c r="BA288" s="15">
        <v>0.063460639127046</v>
      </c>
      <c r="BB288" s="15"/>
      <c r="BC288" s="15"/>
      <c r="BD288" s="15">
        <v>1.75609756097561</v>
      </c>
    </row>
    <row r="289" spans="1:56" ht="15.75" customHeight="1">
      <c r="A289" s="19">
        <v>1831</v>
      </c>
      <c r="B289" s="27">
        <v>1627.6</v>
      </c>
      <c r="C289" s="27"/>
      <c r="D289" s="27"/>
      <c r="E289" s="27">
        <v>1454.4</v>
      </c>
      <c r="F289" s="27">
        <v>808.9</v>
      </c>
      <c r="G289" s="27">
        <v>302.5</v>
      </c>
      <c r="H289" s="27"/>
      <c r="I289" s="27">
        <v>196.4</v>
      </c>
      <c r="J289" s="27">
        <v>704.6</v>
      </c>
      <c r="K289" s="27">
        <v>914.5206883162726</v>
      </c>
      <c r="L289" s="27"/>
      <c r="M289" s="29">
        <f>93.77*3</f>
        <v>281.31</v>
      </c>
      <c r="N289" s="24">
        <v>1316.9</v>
      </c>
      <c r="O289" s="24">
        <v>13.15</v>
      </c>
      <c r="P289" s="24"/>
      <c r="Q289" s="24"/>
      <c r="R289" s="24"/>
      <c r="S289" s="24"/>
      <c r="T289" s="24"/>
      <c r="U289" s="12">
        <v>7.1885666666666665</v>
      </c>
      <c r="V289" s="12">
        <v>0</v>
      </c>
      <c r="W289" s="12">
        <v>0</v>
      </c>
      <c r="X289" s="12">
        <v>6.4236</v>
      </c>
      <c r="Y289" s="12">
        <v>3.5726416666666667</v>
      </c>
      <c r="Z289" s="12">
        <v>1.3360416666666668</v>
      </c>
      <c r="AA289" s="12">
        <v>0</v>
      </c>
      <c r="AB289" s="12">
        <v>0.8674333333333334</v>
      </c>
      <c r="AC289" s="12">
        <v>3.1119833333333338</v>
      </c>
      <c r="AD289" s="12">
        <v>4.039133040063538</v>
      </c>
      <c r="AE289" s="12">
        <v>0</v>
      </c>
      <c r="AF289" s="12">
        <v>1.2424525</v>
      </c>
      <c r="AG289" s="12">
        <v>5.816308333333334</v>
      </c>
      <c r="AH289" s="12">
        <v>0.05807916666666667</v>
      </c>
      <c r="AI289" s="12"/>
      <c r="AJ289" s="12"/>
      <c r="AK289" s="12"/>
      <c r="AL289" s="12"/>
      <c r="AN289" s="15">
        <v>0.280146791374383</v>
      </c>
      <c r="AO289" s="15"/>
      <c r="AP289" s="15"/>
      <c r="AQ289" s="15">
        <v>0.5006703039750585</v>
      </c>
      <c r="AR289" s="15">
        <v>2.7845998960769034</v>
      </c>
      <c r="AS289" s="15">
        <v>1.0413419069888283</v>
      </c>
      <c r="AT289" s="15"/>
      <c r="AU289" s="15">
        <v>0.6760976877110939</v>
      </c>
      <c r="AV289" s="15">
        <v>2.425552091452326</v>
      </c>
      <c r="AW289" s="15">
        <v>3.1481941076099282</v>
      </c>
      <c r="AX289" s="15"/>
      <c r="AY289" s="15">
        <v>0.968396336710834</v>
      </c>
      <c r="AZ289" s="15">
        <v>0.024489719298245616</v>
      </c>
      <c r="BA289" s="15">
        <v>0.045268251493894525</v>
      </c>
      <c r="BB289" s="15"/>
      <c r="BC289" s="15"/>
      <c r="BD289" s="15"/>
    </row>
    <row r="290" spans="1:56" ht="15.75" customHeight="1">
      <c r="A290" s="19">
        <v>1832</v>
      </c>
      <c r="B290" s="27">
        <v>1497.8</v>
      </c>
      <c r="C290" s="27"/>
      <c r="D290" s="27"/>
      <c r="E290" s="27">
        <v>2040.1</v>
      </c>
      <c r="F290" s="27">
        <v>664.1</v>
      </c>
      <c r="G290" s="27">
        <v>317.4</v>
      </c>
      <c r="H290" s="27">
        <v>242.5</v>
      </c>
      <c r="I290" s="27">
        <v>238.8</v>
      </c>
      <c r="J290" s="27"/>
      <c r="K290" s="27">
        <v>1014.0254461371055</v>
      </c>
      <c r="L290" s="27"/>
      <c r="M290" s="29">
        <f>143.77*3</f>
        <v>431.31000000000006</v>
      </c>
      <c r="N290" s="24"/>
      <c r="O290" s="24"/>
      <c r="P290" s="24"/>
      <c r="Q290" s="24"/>
      <c r="R290" s="24"/>
      <c r="S290" s="24"/>
      <c r="T290" s="24"/>
      <c r="U290" s="12">
        <v>11.732766666666665</v>
      </c>
      <c r="V290" s="12">
        <v>0</v>
      </c>
      <c r="W290" s="12">
        <v>0</v>
      </c>
      <c r="X290" s="12">
        <v>15.980783333333331</v>
      </c>
      <c r="Y290" s="12">
        <v>5.202116666666666</v>
      </c>
      <c r="Z290" s="12">
        <v>2.4862999999999995</v>
      </c>
      <c r="AA290" s="12">
        <v>1.8995833333333332</v>
      </c>
      <c r="AB290" s="12">
        <v>1.8706</v>
      </c>
      <c r="AC290" s="12">
        <v>0</v>
      </c>
      <c r="AD290" s="12">
        <v>7.943199328073993</v>
      </c>
      <c r="AE290" s="12">
        <v>0</v>
      </c>
      <c r="AF290" s="12">
        <v>3.3785950000000002</v>
      </c>
      <c r="AG290" s="12"/>
      <c r="AH290" s="12"/>
      <c r="AI290" s="12"/>
      <c r="AJ290" s="12"/>
      <c r="AK290" s="12"/>
      <c r="AL290" s="12"/>
      <c r="AN290" s="15">
        <v>0.45723954273837353</v>
      </c>
      <c r="AO290" s="15"/>
      <c r="AP290" s="15"/>
      <c r="AQ290" s="15">
        <v>1.2455793712652636</v>
      </c>
      <c r="AR290" s="15">
        <v>4.054650558586646</v>
      </c>
      <c r="AS290" s="15">
        <v>1.9378799688230706</v>
      </c>
      <c r="AT290" s="15">
        <v>1.4805793712652637</v>
      </c>
      <c r="AU290" s="15">
        <v>1.4579890880748247</v>
      </c>
      <c r="AV290" s="15"/>
      <c r="AW290" s="15">
        <v>6.191114051499605</v>
      </c>
      <c r="AX290" s="15"/>
      <c r="AY290" s="15">
        <v>2.6333554169914266</v>
      </c>
      <c r="AZ290" s="15"/>
      <c r="BA290" s="15"/>
      <c r="BB290" s="15"/>
      <c r="BC290" s="15"/>
      <c r="BD290" s="15"/>
    </row>
    <row r="291" spans="1:56" ht="15.75" customHeight="1">
      <c r="A291" s="19">
        <v>1833</v>
      </c>
      <c r="B291" s="27">
        <v>1411.8</v>
      </c>
      <c r="C291" s="27"/>
      <c r="D291" s="27">
        <v>68.6</v>
      </c>
      <c r="E291" s="27">
        <v>2069.3</v>
      </c>
      <c r="F291" s="27">
        <v>647.9</v>
      </c>
      <c r="G291" s="27">
        <v>325.1</v>
      </c>
      <c r="H291" s="27">
        <v>242.5</v>
      </c>
      <c r="I291" s="27">
        <v>246</v>
      </c>
      <c r="J291" s="27"/>
      <c r="K291" s="27">
        <v>1320</v>
      </c>
      <c r="L291" s="27"/>
      <c r="M291" s="29">
        <v>336</v>
      </c>
      <c r="N291" s="24">
        <v>777.7</v>
      </c>
      <c r="O291" s="24">
        <v>25</v>
      </c>
      <c r="P291" s="24"/>
      <c r="Q291" s="24"/>
      <c r="R291" s="24"/>
      <c r="S291" s="24"/>
      <c r="T291" s="24"/>
      <c r="U291" s="12">
        <v>11.059099999999999</v>
      </c>
      <c r="V291" s="12">
        <v>0</v>
      </c>
      <c r="W291" s="12">
        <v>0.5373666666666665</v>
      </c>
      <c r="X291" s="12">
        <v>16.209516666666666</v>
      </c>
      <c r="Y291" s="12">
        <v>5.075216666666666</v>
      </c>
      <c r="Z291" s="12">
        <v>2.5466166666666665</v>
      </c>
      <c r="AA291" s="12">
        <v>1.8995833333333332</v>
      </c>
      <c r="AB291" s="12">
        <v>1.9269999999999998</v>
      </c>
      <c r="AC291" s="12">
        <v>0</v>
      </c>
      <c r="AD291" s="12">
        <v>10.34</v>
      </c>
      <c r="AE291" s="12">
        <v>0</v>
      </c>
      <c r="AF291" s="12">
        <v>2.6319999999999997</v>
      </c>
      <c r="AG291" s="12">
        <v>6.091983333333333</v>
      </c>
      <c r="AH291" s="12">
        <v>0.19583333333333333</v>
      </c>
      <c r="AI291" s="12"/>
      <c r="AJ291" s="12"/>
      <c r="AK291" s="12"/>
      <c r="AL291" s="12"/>
      <c r="AN291" s="15">
        <v>0.4309859703819173</v>
      </c>
      <c r="AO291" s="15"/>
      <c r="AP291" s="15">
        <v>0.4188360613146271</v>
      </c>
      <c r="AQ291" s="15">
        <v>1.2634073785398805</v>
      </c>
      <c r="AR291" s="15">
        <v>3.9557417511041826</v>
      </c>
      <c r="AS291" s="15">
        <v>1.9848921797869576</v>
      </c>
      <c r="AT291" s="15">
        <v>1.4805793712652637</v>
      </c>
      <c r="AU291" s="15">
        <v>1.5019485580670304</v>
      </c>
      <c r="AV291" s="15"/>
      <c r="AW291" s="15">
        <v>8.059236165237724</v>
      </c>
      <c r="AX291" s="15"/>
      <c r="AY291" s="15">
        <v>2.0514419329696025</v>
      </c>
      <c r="AZ291" s="15">
        <v>0.02565045614035088</v>
      </c>
      <c r="BA291" s="15">
        <v>0.1526370485840478</v>
      </c>
      <c r="BB291" s="15"/>
      <c r="BC291" s="15"/>
      <c r="BD291" s="15"/>
    </row>
    <row r="292" spans="1:56" ht="15.75" customHeight="1">
      <c r="A292" s="19">
        <v>1834</v>
      </c>
      <c r="B292" s="27">
        <v>1387.8</v>
      </c>
      <c r="C292" s="27"/>
      <c r="D292" s="27"/>
      <c r="E292" s="27"/>
      <c r="F292" s="27"/>
      <c r="G292" s="27">
        <v>330</v>
      </c>
      <c r="H292" s="27"/>
      <c r="I292" s="27">
        <v>327.5</v>
      </c>
      <c r="J292" s="27"/>
      <c r="K292" s="27">
        <v>1021.5</v>
      </c>
      <c r="L292" s="27"/>
      <c r="M292" s="29">
        <f>111.66*3</f>
        <v>334.98</v>
      </c>
      <c r="N292" s="24">
        <v>803.525</v>
      </c>
      <c r="O292" s="24">
        <v>25</v>
      </c>
      <c r="P292" s="24"/>
      <c r="Q292" s="24">
        <v>3000</v>
      </c>
      <c r="R292" s="24"/>
      <c r="S292" s="24"/>
      <c r="T292" s="24"/>
      <c r="U292" s="12">
        <v>10.871099999999998</v>
      </c>
      <c r="V292" s="12">
        <v>0</v>
      </c>
      <c r="W292" s="12">
        <v>0</v>
      </c>
      <c r="X292" s="12">
        <v>0</v>
      </c>
      <c r="Y292" s="12">
        <v>0</v>
      </c>
      <c r="Z292" s="12">
        <v>2.585</v>
      </c>
      <c r="AA292" s="12">
        <v>0</v>
      </c>
      <c r="AB292" s="12">
        <v>2.5654166666666667</v>
      </c>
      <c r="AC292" s="12">
        <v>0</v>
      </c>
      <c r="AD292" s="12">
        <v>8.00175</v>
      </c>
      <c r="AE292" s="12">
        <v>0</v>
      </c>
      <c r="AF292" s="12">
        <v>2.62401</v>
      </c>
      <c r="AG292" s="12">
        <v>6.294279166666666</v>
      </c>
      <c r="AH292" s="12">
        <v>0.19583333333333333</v>
      </c>
      <c r="AI292" s="12"/>
      <c r="AJ292" s="12">
        <v>23.5</v>
      </c>
      <c r="AK292" s="12"/>
      <c r="AL292" s="12"/>
      <c r="AN292" s="15">
        <v>0.423659392049883</v>
      </c>
      <c r="AO292" s="15"/>
      <c r="AP292" s="15"/>
      <c r="AQ292" s="15"/>
      <c r="AR292" s="15"/>
      <c r="AS292" s="15">
        <v>2.014809041309431</v>
      </c>
      <c r="AT292" s="15"/>
      <c r="AU292" s="15">
        <v>1.9995453364510263</v>
      </c>
      <c r="AV292" s="15"/>
      <c r="AW292" s="15">
        <v>6.236749805144194</v>
      </c>
      <c r="AX292" s="15"/>
      <c r="AY292" s="15">
        <v>2.0452143413873736</v>
      </c>
      <c r="AZ292" s="15">
        <v>0.026502228070175434</v>
      </c>
      <c r="BA292" s="15">
        <v>0.1526370485840478</v>
      </c>
      <c r="BB292" s="15"/>
      <c r="BC292" s="15">
        <v>38.21138211382114</v>
      </c>
      <c r="BD292" s="15"/>
    </row>
    <row r="293" spans="1:57" ht="15.75" customHeight="1">
      <c r="A293" s="19">
        <v>1835</v>
      </c>
      <c r="B293" s="27">
        <v>987.3</v>
      </c>
      <c r="C293" s="27"/>
      <c r="D293" s="27"/>
      <c r="E293" s="27">
        <v>2750</v>
      </c>
      <c r="F293" s="27">
        <v>826.8</v>
      </c>
      <c r="G293" s="27">
        <v>344.1</v>
      </c>
      <c r="H293" s="27"/>
      <c r="I293" s="27">
        <v>338.7</v>
      </c>
      <c r="J293" s="27"/>
      <c r="K293" s="27">
        <v>1039.44</v>
      </c>
      <c r="L293" s="27"/>
      <c r="M293" s="24"/>
      <c r="N293" s="24">
        <v>882.52</v>
      </c>
      <c r="O293" s="24"/>
      <c r="P293" s="24"/>
      <c r="Q293" s="24"/>
      <c r="R293" s="24"/>
      <c r="S293" s="24">
        <v>4441.1</v>
      </c>
      <c r="T293" s="24"/>
      <c r="U293" s="12">
        <v>7.7338499999999994</v>
      </c>
      <c r="V293" s="12">
        <v>0</v>
      </c>
      <c r="W293" s="12">
        <v>0</v>
      </c>
      <c r="X293" s="12">
        <v>21.541666666666664</v>
      </c>
      <c r="Y293" s="12">
        <v>6.4765999999999995</v>
      </c>
      <c r="Z293" s="12">
        <v>2.69545</v>
      </c>
      <c r="AA293" s="12">
        <v>0</v>
      </c>
      <c r="AB293" s="12">
        <v>2.6531499999999997</v>
      </c>
      <c r="AC293" s="12">
        <v>0</v>
      </c>
      <c r="AD293" s="12">
        <v>8.14228</v>
      </c>
      <c r="AE293" s="12">
        <v>0</v>
      </c>
      <c r="AF293" s="12">
        <v>0</v>
      </c>
      <c r="AG293" s="12">
        <v>6.913073333333332</v>
      </c>
      <c r="AH293" s="12"/>
      <c r="AI293" s="12"/>
      <c r="AJ293" s="12"/>
      <c r="AK293" s="12"/>
      <c r="AL293" s="12">
        <v>34.78861666666667</v>
      </c>
      <c r="AN293" s="15">
        <v>0.3013971161340608</v>
      </c>
      <c r="AO293" s="15"/>
      <c r="AP293" s="15"/>
      <c r="AQ293" s="15">
        <v>1.6790075344245257</v>
      </c>
      <c r="AR293" s="15">
        <v>5.048012470771629</v>
      </c>
      <c r="AS293" s="15">
        <v>2.1008963367108344</v>
      </c>
      <c r="AT293" s="15"/>
      <c r="AU293" s="15">
        <v>2.0679267342166794</v>
      </c>
      <c r="AV293" s="15"/>
      <c r="AW293" s="15">
        <v>6.346282151208106</v>
      </c>
      <c r="AX293" s="15"/>
      <c r="AY293" s="15"/>
      <c r="AZ293" s="15">
        <v>0.02910767719298245</v>
      </c>
      <c r="BA293" s="15"/>
      <c r="BB293" s="15"/>
      <c r="BC293" s="15"/>
      <c r="BD293" s="15"/>
      <c r="BE293" s="16">
        <v>56.56685636856369</v>
      </c>
    </row>
    <row r="294" spans="1:57" ht="15.75" customHeight="1">
      <c r="A294" s="19">
        <v>1836</v>
      </c>
      <c r="B294" s="27">
        <v>987.3</v>
      </c>
      <c r="C294" s="27"/>
      <c r="D294" s="27"/>
      <c r="E294" s="27">
        <v>2379.2</v>
      </c>
      <c r="F294" s="27"/>
      <c r="G294" s="27">
        <v>330</v>
      </c>
      <c r="H294" s="27"/>
      <c r="I294" s="27">
        <v>312.1</v>
      </c>
      <c r="J294" s="27"/>
      <c r="K294" s="27">
        <v>997.2</v>
      </c>
      <c r="L294" s="27"/>
      <c r="M294" s="29">
        <f>144.81*3</f>
        <v>434.43</v>
      </c>
      <c r="N294" s="24">
        <v>924.83</v>
      </c>
      <c r="O294" s="24">
        <v>18.28</v>
      </c>
      <c r="P294" s="24">
        <v>457.77</v>
      </c>
      <c r="Q294" s="24"/>
      <c r="R294" s="24"/>
      <c r="S294" s="24">
        <v>4800</v>
      </c>
      <c r="T294" s="24"/>
      <c r="U294" s="12">
        <v>7.7338499999999994</v>
      </c>
      <c r="V294" s="12">
        <v>0</v>
      </c>
      <c r="W294" s="12">
        <v>0</v>
      </c>
      <c r="X294" s="12">
        <v>18.637066666666662</v>
      </c>
      <c r="Y294" s="12">
        <v>0</v>
      </c>
      <c r="Z294" s="12">
        <v>2.585</v>
      </c>
      <c r="AA294" s="12">
        <v>0</v>
      </c>
      <c r="AB294" s="12">
        <v>2.4447833333333335</v>
      </c>
      <c r="AC294" s="12">
        <v>0</v>
      </c>
      <c r="AD294" s="12">
        <v>7.8114</v>
      </c>
      <c r="AE294" s="12">
        <v>0</v>
      </c>
      <c r="AF294" s="12">
        <v>3.403035</v>
      </c>
      <c r="AG294" s="12">
        <v>7.244501666666666</v>
      </c>
      <c r="AH294" s="12">
        <v>0.14319333333333334</v>
      </c>
      <c r="AI294" s="12">
        <v>3.5858649999999996</v>
      </c>
      <c r="AJ294" s="12"/>
      <c r="AK294" s="12"/>
      <c r="AL294" s="12">
        <v>37.6</v>
      </c>
      <c r="AN294" s="15">
        <v>0.3013971161340608</v>
      </c>
      <c r="AO294" s="15"/>
      <c r="AP294" s="15"/>
      <c r="AQ294" s="15">
        <v>1.4526162639646658</v>
      </c>
      <c r="AR294" s="15"/>
      <c r="AS294" s="15">
        <v>2.014809041309431</v>
      </c>
      <c r="AT294" s="15"/>
      <c r="AU294" s="15">
        <v>1.905520914523253</v>
      </c>
      <c r="AV294" s="15"/>
      <c r="AW294" s="15">
        <v>6.088386593920499</v>
      </c>
      <c r="AX294" s="15"/>
      <c r="AY294" s="15">
        <v>2.6524045206547155</v>
      </c>
      <c r="AZ294" s="15">
        <v>0.0305031649122807</v>
      </c>
      <c r="BA294" s="15">
        <v>0.11160820992465577</v>
      </c>
      <c r="BB294" s="15">
        <v>2.7949064692127825</v>
      </c>
      <c r="BC294" s="15"/>
      <c r="BD294" s="15"/>
      <c r="BE294" s="16">
        <v>61.138211382113816</v>
      </c>
    </row>
    <row r="295" spans="1:57" ht="15.75" customHeight="1">
      <c r="A295" s="19">
        <v>1837</v>
      </c>
      <c r="B295" s="27"/>
      <c r="C295" s="27"/>
      <c r="D295" s="27"/>
      <c r="E295" s="27">
        <v>3000</v>
      </c>
      <c r="F295" s="27">
        <v>600</v>
      </c>
      <c r="G295" s="27"/>
      <c r="H295" s="27">
        <v>600</v>
      </c>
      <c r="I295" s="27">
        <v>480</v>
      </c>
      <c r="J295" s="27"/>
      <c r="K295" s="27">
        <v>1072.47</v>
      </c>
      <c r="L295" s="27">
        <v>2400</v>
      </c>
      <c r="M295" s="29">
        <f>161.61*3</f>
        <v>484.83000000000004</v>
      </c>
      <c r="N295" s="24">
        <v>952.75</v>
      </c>
      <c r="O295" s="24">
        <v>19.81</v>
      </c>
      <c r="P295" s="24">
        <v>353.89</v>
      </c>
      <c r="Q295" s="24"/>
      <c r="R295" s="24">
        <v>2437.9</v>
      </c>
      <c r="S295" s="24">
        <v>5151.2</v>
      </c>
      <c r="T295" s="24"/>
      <c r="U295" s="12">
        <v>0</v>
      </c>
      <c r="V295" s="12">
        <v>0</v>
      </c>
      <c r="W295" s="12">
        <v>0</v>
      </c>
      <c r="X295" s="12">
        <v>23.5</v>
      </c>
      <c r="Y295" s="12">
        <v>4.7</v>
      </c>
      <c r="Z295" s="12">
        <v>0</v>
      </c>
      <c r="AA295" s="12">
        <v>4.7</v>
      </c>
      <c r="AB295" s="12">
        <v>3.76</v>
      </c>
      <c r="AC295" s="12">
        <v>0</v>
      </c>
      <c r="AD295" s="12">
        <v>8.401015</v>
      </c>
      <c r="AE295" s="12">
        <v>18.8</v>
      </c>
      <c r="AF295" s="12">
        <v>3.797835</v>
      </c>
      <c r="AG295" s="12">
        <v>7.463208333333333</v>
      </c>
      <c r="AH295" s="12">
        <v>0.1551783333333333</v>
      </c>
      <c r="AI295" s="12">
        <v>2.772138333333333</v>
      </c>
      <c r="AJ295" s="12">
        <v>0</v>
      </c>
      <c r="AK295" s="12">
        <v>19.096883333333334</v>
      </c>
      <c r="AL295" s="12">
        <v>40.35106666666666</v>
      </c>
      <c r="AN295" s="15"/>
      <c r="AO295" s="15"/>
      <c r="AP295" s="15"/>
      <c r="AQ295" s="15">
        <v>1.8316445830085737</v>
      </c>
      <c r="AR295" s="15">
        <v>3.663289166017147</v>
      </c>
      <c r="AS295" s="15"/>
      <c r="AT295" s="15">
        <v>3.663289166017147</v>
      </c>
      <c r="AU295" s="15">
        <v>2.930631332813718</v>
      </c>
      <c r="AV295" s="15"/>
      <c r="AW295" s="15">
        <v>6.54794621979735</v>
      </c>
      <c r="AX295" s="15">
        <v>1.4653156664068587</v>
      </c>
      <c r="AY295" s="15">
        <v>2.960120810600156</v>
      </c>
      <c r="AZ295" s="15">
        <v>0.0314240350877193</v>
      </c>
      <c r="BA295" s="15">
        <v>0.12094959729799946</v>
      </c>
      <c r="BB295" s="15">
        <v>2.160669004936347</v>
      </c>
      <c r="BC295" s="15"/>
      <c r="BD295" s="15">
        <v>31.051842818428188</v>
      </c>
      <c r="BE295" s="16">
        <v>65.61149051490514</v>
      </c>
    </row>
    <row r="296" spans="1:57" ht="15.75" customHeight="1">
      <c r="A296" s="19">
        <v>1838</v>
      </c>
      <c r="B296" s="27"/>
      <c r="C296" s="27"/>
      <c r="D296" s="27"/>
      <c r="E296" s="27">
        <v>2610</v>
      </c>
      <c r="F296" s="27"/>
      <c r="G296" s="27">
        <v>578</v>
      </c>
      <c r="H296" s="27"/>
      <c r="I296" s="27">
        <v>386.7</v>
      </c>
      <c r="J296" s="27"/>
      <c r="K296" s="27">
        <v>971.82</v>
      </c>
      <c r="L296" s="27"/>
      <c r="M296" s="29">
        <v>540</v>
      </c>
      <c r="N296" s="24">
        <v>921.515</v>
      </c>
      <c r="O296" s="24">
        <v>24.39</v>
      </c>
      <c r="P296" s="24">
        <v>391.41</v>
      </c>
      <c r="Q296" s="24">
        <v>8040</v>
      </c>
      <c r="R296" s="24"/>
      <c r="S296" s="24">
        <v>3850.3</v>
      </c>
      <c r="T296" s="24"/>
      <c r="U296" s="12">
        <v>0</v>
      </c>
      <c r="V296" s="12">
        <v>0</v>
      </c>
      <c r="W296" s="12">
        <v>0</v>
      </c>
      <c r="X296" s="12">
        <v>20.445</v>
      </c>
      <c r="Y296" s="12">
        <v>0</v>
      </c>
      <c r="Z296" s="12">
        <v>4.527666666666667</v>
      </c>
      <c r="AA296" s="12">
        <v>0</v>
      </c>
      <c r="AB296" s="12">
        <v>3.0291499999999996</v>
      </c>
      <c r="AC296" s="12">
        <v>0</v>
      </c>
      <c r="AD296" s="12">
        <v>7.61259</v>
      </c>
      <c r="AE296" s="12"/>
      <c r="AF296" s="12">
        <v>4.23</v>
      </c>
      <c r="AG296" s="12">
        <v>7.218534166666666</v>
      </c>
      <c r="AH296" s="12">
        <v>0.191055</v>
      </c>
      <c r="AI296" s="12">
        <v>3.066045</v>
      </c>
      <c r="AJ296" s="12">
        <v>62.98</v>
      </c>
      <c r="AK296" s="12"/>
      <c r="AL296" s="12">
        <v>30.16068333333333</v>
      </c>
      <c r="AN296" s="15"/>
      <c r="AO296" s="15"/>
      <c r="AP296" s="15"/>
      <c r="AQ296" s="15">
        <v>1.593530787217459</v>
      </c>
      <c r="AR296" s="15"/>
      <c r="AS296" s="15">
        <v>3.5289685632631853</v>
      </c>
      <c r="AT296" s="15"/>
      <c r="AU296" s="15">
        <v>2.360989867498051</v>
      </c>
      <c r="AV296" s="15"/>
      <c r="AW296" s="15">
        <v>5.9334294621979735</v>
      </c>
      <c r="AX296" s="15"/>
      <c r="AY296" s="15">
        <v>3.2969602494154326</v>
      </c>
      <c r="AZ296" s="15">
        <v>0.030393828070175436</v>
      </c>
      <c r="BA296" s="15">
        <v>0.14891270459859704</v>
      </c>
      <c r="BB296" s="15">
        <v>2.3897466874512863</v>
      </c>
      <c r="BC296" s="15">
        <v>102.40650406504065</v>
      </c>
      <c r="BD296" s="15"/>
      <c r="BE296" s="16">
        <v>49.04176151761517</v>
      </c>
    </row>
    <row r="297" spans="1:56" ht="15.75" customHeight="1">
      <c r="A297" s="19">
        <v>1839</v>
      </c>
      <c r="B297" s="27"/>
      <c r="C297" s="27"/>
      <c r="D297" s="27"/>
      <c r="E297" s="27">
        <v>2700</v>
      </c>
      <c r="F297" s="27">
        <v>630.4</v>
      </c>
      <c r="G297" s="27">
        <v>590.7</v>
      </c>
      <c r="H297" s="27"/>
      <c r="I297" s="27">
        <v>333.6</v>
      </c>
      <c r="J297" s="27"/>
      <c r="K297" s="27">
        <v>1114.23</v>
      </c>
      <c r="L297" s="27"/>
      <c r="M297" s="29">
        <v>540</v>
      </c>
      <c r="N297" s="24">
        <v>886.79</v>
      </c>
      <c r="O297" s="24"/>
      <c r="P297" s="24"/>
      <c r="Q297" s="24">
        <v>2228.6</v>
      </c>
      <c r="R297" s="24"/>
      <c r="S297" s="24"/>
      <c r="T297" s="24"/>
      <c r="U297" s="12">
        <v>0</v>
      </c>
      <c r="V297" s="12">
        <v>0</v>
      </c>
      <c r="W297" s="12">
        <v>0</v>
      </c>
      <c r="X297" s="12">
        <v>21.15</v>
      </c>
      <c r="Y297" s="12">
        <v>4.938133333333333</v>
      </c>
      <c r="Z297" s="12">
        <v>4.62715</v>
      </c>
      <c r="AA297" s="12">
        <v>0</v>
      </c>
      <c r="AB297" s="12">
        <v>2.6132</v>
      </c>
      <c r="AC297" s="12">
        <v>0</v>
      </c>
      <c r="AD297" s="12">
        <v>8.728135</v>
      </c>
      <c r="AE297" s="12"/>
      <c r="AF297" s="12">
        <v>4.23</v>
      </c>
      <c r="AG297" s="12">
        <v>6.946521666666666</v>
      </c>
      <c r="AH297" s="12"/>
      <c r="AI297" s="12"/>
      <c r="AJ297" s="12">
        <v>17.457366666666665</v>
      </c>
      <c r="AK297" s="12"/>
      <c r="AL297" s="12"/>
      <c r="AN297" s="15"/>
      <c r="AO297" s="15"/>
      <c r="AP297" s="15"/>
      <c r="AQ297" s="15">
        <v>1.648480124707716</v>
      </c>
      <c r="AR297" s="15">
        <v>3.8488958170953493</v>
      </c>
      <c r="AS297" s="15">
        <v>3.606508183943882</v>
      </c>
      <c r="AT297" s="15"/>
      <c r="AU297" s="15">
        <v>2.036788776305534</v>
      </c>
      <c r="AV297" s="15"/>
      <c r="AW297" s="15">
        <v>6.802911145752144</v>
      </c>
      <c r="AX297" s="15"/>
      <c r="AY297" s="15">
        <v>3.2969602494154326</v>
      </c>
      <c r="AZ297" s="15">
        <v>0.02924851228070175</v>
      </c>
      <c r="BA297" s="15"/>
      <c r="BB297" s="15"/>
      <c r="BC297" s="15">
        <v>28.385962059620596</v>
      </c>
      <c r="BD297" s="15"/>
    </row>
    <row r="298" spans="1:56" ht="15.75" customHeight="1">
      <c r="A298" s="19">
        <v>1840</v>
      </c>
      <c r="B298" s="27"/>
      <c r="C298" s="27"/>
      <c r="D298" s="27"/>
      <c r="E298" s="27">
        <v>2715</v>
      </c>
      <c r="F298" s="27"/>
      <c r="G298" s="27">
        <v>521</v>
      </c>
      <c r="H298" s="27"/>
      <c r="I298" s="27">
        <v>354.5</v>
      </c>
      <c r="J298" s="27"/>
      <c r="K298" s="27">
        <v>1422.2770304818093</v>
      </c>
      <c r="L298" s="27"/>
      <c r="M298" s="24">
        <v>544.91</v>
      </c>
      <c r="N298" s="24">
        <v>1440</v>
      </c>
      <c r="O298" s="24">
        <v>30</v>
      </c>
      <c r="P298" s="24"/>
      <c r="Q298" s="24"/>
      <c r="R298" s="24">
        <v>179.8</v>
      </c>
      <c r="S298" s="24"/>
      <c r="T298" s="24"/>
      <c r="U298" s="12">
        <v>0</v>
      </c>
      <c r="V298" s="12">
        <v>0</v>
      </c>
      <c r="W298" s="12">
        <v>0</v>
      </c>
      <c r="X298" s="12">
        <v>21.2675</v>
      </c>
      <c r="Y298" s="12">
        <v>0</v>
      </c>
      <c r="Z298" s="12">
        <v>4.081166666666666</v>
      </c>
      <c r="AA298" s="12">
        <v>0</v>
      </c>
      <c r="AB298" s="12">
        <v>2.7769166666666663</v>
      </c>
      <c r="AC298" s="12">
        <v>0</v>
      </c>
      <c r="AD298" s="12">
        <v>11.141170072107506</v>
      </c>
      <c r="AE298" s="12"/>
      <c r="AF298" s="12">
        <v>4.268461666666666</v>
      </c>
      <c r="AG298" s="12">
        <v>11.28</v>
      </c>
      <c r="AH298" s="12">
        <v>0.235</v>
      </c>
      <c r="AI298" s="12"/>
      <c r="AJ298" s="12"/>
      <c r="AK298" s="12">
        <v>1.4084333333333334</v>
      </c>
      <c r="AL298" s="12"/>
      <c r="AN298" s="15"/>
      <c r="AO298" s="15"/>
      <c r="AP298" s="15"/>
      <c r="AQ298" s="15">
        <v>1.657638347622759</v>
      </c>
      <c r="AR298" s="15"/>
      <c r="AS298" s="15">
        <v>3.1809560924915563</v>
      </c>
      <c r="AT298" s="15"/>
      <c r="AU298" s="15">
        <v>2.1643933489217977</v>
      </c>
      <c r="AV298" s="15"/>
      <c r="AW298" s="15">
        <v>8.683686728065087</v>
      </c>
      <c r="AX298" s="15"/>
      <c r="AY298" s="15">
        <v>3.3269381657573396</v>
      </c>
      <c r="AZ298" s="15">
        <v>0.04749473684210526</v>
      </c>
      <c r="BA298" s="15">
        <v>0.18316445830085737</v>
      </c>
      <c r="BB298" s="15"/>
      <c r="BC298" s="15"/>
      <c r="BD298" s="15">
        <v>2.2901355013550138</v>
      </c>
    </row>
    <row r="299" spans="1:56" ht="15.75" customHeight="1">
      <c r="A299" s="19">
        <v>1841</v>
      </c>
      <c r="B299" s="27"/>
      <c r="C299" s="27"/>
      <c r="D299" s="27"/>
      <c r="E299" s="27">
        <v>2824</v>
      </c>
      <c r="F299" s="27"/>
      <c r="G299" s="27">
        <v>801</v>
      </c>
      <c r="H299" s="27"/>
      <c r="I299" s="27">
        <v>327.1</v>
      </c>
      <c r="J299" s="27"/>
      <c r="K299" s="27">
        <v>1598.2392055930484</v>
      </c>
      <c r="L299" s="27"/>
      <c r="M299" s="29">
        <v>602.35</v>
      </c>
      <c r="N299" s="24"/>
      <c r="O299" s="24"/>
      <c r="P299" s="24"/>
      <c r="Q299" s="24">
        <v>3840</v>
      </c>
      <c r="R299" s="24"/>
      <c r="S299" s="24"/>
      <c r="T299" s="24"/>
      <c r="U299" s="12">
        <v>0</v>
      </c>
      <c r="V299" s="12">
        <v>0</v>
      </c>
      <c r="W299" s="12">
        <v>0</v>
      </c>
      <c r="X299" s="12">
        <v>22.121333333333332</v>
      </c>
      <c r="Y299" s="12">
        <v>0</v>
      </c>
      <c r="Z299" s="12">
        <v>6.2745</v>
      </c>
      <c r="AA299" s="12">
        <v>0</v>
      </c>
      <c r="AB299" s="12">
        <v>2.5622833333333332</v>
      </c>
      <c r="AC299" s="12">
        <v>0</v>
      </c>
      <c r="AD299" s="12">
        <v>12.519540443812211</v>
      </c>
      <c r="AE299" s="12"/>
      <c r="AF299" s="12">
        <v>4.7184083333333335</v>
      </c>
      <c r="AG299" s="12"/>
      <c r="AH299" s="12"/>
      <c r="AI299" s="12"/>
      <c r="AJ299" s="12">
        <v>30.08</v>
      </c>
      <c r="AK299" s="12"/>
      <c r="AL299" s="12"/>
      <c r="AN299" s="15"/>
      <c r="AO299" s="15"/>
      <c r="AP299" s="15"/>
      <c r="AQ299" s="15">
        <v>1.7241881008054039</v>
      </c>
      <c r="AR299" s="15"/>
      <c r="AS299" s="15">
        <v>4.890491036632892</v>
      </c>
      <c r="AT299" s="15"/>
      <c r="AU299" s="15">
        <v>1.9971031436736815</v>
      </c>
      <c r="AV299" s="15"/>
      <c r="AW299" s="15">
        <v>9.758020610921443</v>
      </c>
      <c r="AX299" s="15"/>
      <c r="AY299" s="15">
        <v>3.677637048584048</v>
      </c>
      <c r="AZ299" s="15"/>
      <c r="BA299" s="15"/>
      <c r="BB299" s="15"/>
      <c r="BC299" s="15">
        <v>48.91056910569105</v>
      </c>
      <c r="BD299" s="15"/>
    </row>
    <row r="300" spans="1:56" ht="15.75" customHeight="1">
      <c r="A300" s="19">
        <v>1842</v>
      </c>
      <c r="B300" s="27"/>
      <c r="C300" s="27"/>
      <c r="D300" s="27"/>
      <c r="E300" s="27">
        <v>2814</v>
      </c>
      <c r="F300" s="27"/>
      <c r="G300" s="27">
        <v>751.9</v>
      </c>
      <c r="H300" s="27"/>
      <c r="I300" s="27">
        <v>393.4</v>
      </c>
      <c r="J300" s="27"/>
      <c r="K300" s="27">
        <v>1250.5460346964064</v>
      </c>
      <c r="L300" s="27"/>
      <c r="M300" s="29">
        <f>215.33*3</f>
        <v>645.99</v>
      </c>
      <c r="N300" s="24"/>
      <c r="O300" s="24"/>
      <c r="P300" s="24"/>
      <c r="Q300" s="24"/>
      <c r="R300" s="24"/>
      <c r="S300" s="24"/>
      <c r="T300" s="24"/>
      <c r="U300" s="12">
        <v>0</v>
      </c>
      <c r="V300" s="12">
        <v>0</v>
      </c>
      <c r="W300" s="12">
        <v>0</v>
      </c>
      <c r="X300" s="12">
        <v>22.043</v>
      </c>
      <c r="Y300" s="12">
        <v>0</v>
      </c>
      <c r="Z300" s="12">
        <v>5.889883333333333</v>
      </c>
      <c r="AA300" s="12">
        <v>0</v>
      </c>
      <c r="AB300" s="12">
        <v>3.081633333333333</v>
      </c>
      <c r="AC300" s="12">
        <v>0</v>
      </c>
      <c r="AD300" s="12">
        <v>9.795943938455183</v>
      </c>
      <c r="AE300" s="12"/>
      <c r="AF300" s="12">
        <v>5.060255</v>
      </c>
      <c r="AG300" s="12"/>
      <c r="AH300" s="12"/>
      <c r="AI300" s="12"/>
      <c r="AJ300" s="12"/>
      <c r="AK300" s="12"/>
      <c r="AL300" s="12"/>
      <c r="AN300" s="15"/>
      <c r="AO300" s="15"/>
      <c r="AP300" s="15"/>
      <c r="AQ300" s="15">
        <v>1.718082618862042</v>
      </c>
      <c r="AR300" s="15"/>
      <c r="AS300" s="15">
        <v>4.590711873213822</v>
      </c>
      <c r="AT300" s="15"/>
      <c r="AU300" s="15">
        <v>2.401896596518576</v>
      </c>
      <c r="AV300" s="15"/>
      <c r="AW300" s="15">
        <v>7.635186234181749</v>
      </c>
      <c r="AX300" s="15"/>
      <c r="AY300" s="15">
        <v>3.944080280592362</v>
      </c>
      <c r="AZ300" s="15"/>
      <c r="BA300" s="15"/>
      <c r="BB300" s="15"/>
      <c r="BC300" s="15"/>
      <c r="BD300" s="15"/>
    </row>
    <row r="301" spans="1:56" ht="15.75" customHeight="1">
      <c r="A301" s="19">
        <v>1843</v>
      </c>
      <c r="B301" s="27"/>
      <c r="C301" s="27"/>
      <c r="D301" s="27"/>
      <c r="E301" s="27">
        <v>2832</v>
      </c>
      <c r="F301" s="27"/>
      <c r="G301" s="27">
        <v>643.6</v>
      </c>
      <c r="H301" s="27"/>
      <c r="I301" s="27"/>
      <c r="J301" s="27"/>
      <c r="K301" s="27">
        <v>1003.8</v>
      </c>
      <c r="L301" s="27"/>
      <c r="M301" s="29">
        <f>168.04*3</f>
        <v>504.12</v>
      </c>
      <c r="N301" s="24"/>
      <c r="O301" s="24"/>
      <c r="P301" s="24"/>
      <c r="Q301" s="24"/>
      <c r="R301" s="24"/>
      <c r="S301" s="24"/>
      <c r="T301" s="24"/>
      <c r="U301" s="12">
        <v>0</v>
      </c>
      <c r="V301" s="12">
        <v>0</v>
      </c>
      <c r="W301" s="12">
        <v>0</v>
      </c>
      <c r="X301" s="12">
        <v>22.183999999999997</v>
      </c>
      <c r="Y301" s="12">
        <v>0</v>
      </c>
      <c r="Z301" s="12">
        <v>5.041533333333333</v>
      </c>
      <c r="AA301" s="12">
        <v>0</v>
      </c>
      <c r="AB301" s="12">
        <v>0</v>
      </c>
      <c r="AC301" s="12">
        <v>0</v>
      </c>
      <c r="AD301" s="12">
        <v>7.863099999999999</v>
      </c>
      <c r="AE301" s="12"/>
      <c r="AF301" s="12">
        <v>3.94894</v>
      </c>
      <c r="AG301" s="12"/>
      <c r="AH301" s="12"/>
      <c r="AI301" s="12"/>
      <c r="AJ301" s="12">
        <v>0</v>
      </c>
      <c r="AK301" s="12"/>
      <c r="AL301" s="12"/>
      <c r="AN301" s="15"/>
      <c r="AO301" s="15"/>
      <c r="AP301" s="15"/>
      <c r="AQ301" s="15">
        <v>1.7290724863600933</v>
      </c>
      <c r="AR301" s="15"/>
      <c r="AS301" s="15">
        <v>3.9294881787477265</v>
      </c>
      <c r="AT301" s="15"/>
      <c r="AU301" s="15"/>
      <c r="AV301" s="15"/>
      <c r="AW301" s="15">
        <v>6.128682774746688</v>
      </c>
      <c r="AX301" s="15"/>
      <c r="AY301" s="15">
        <v>3.0778955572876074</v>
      </c>
      <c r="AZ301" s="15"/>
      <c r="BA301" s="15"/>
      <c r="BB301" s="15"/>
      <c r="BC301" s="15">
        <v>0</v>
      </c>
      <c r="BD301" s="15"/>
    </row>
    <row r="302" spans="1:56" ht="15.75" customHeight="1">
      <c r="A302" s="19">
        <v>1844</v>
      </c>
      <c r="B302" s="27">
        <v>1733.7</v>
      </c>
      <c r="C302" s="27"/>
      <c r="D302" s="27"/>
      <c r="E302" s="27">
        <v>0</v>
      </c>
      <c r="F302" s="27"/>
      <c r="G302" s="27">
        <v>618.8</v>
      </c>
      <c r="H302" s="27"/>
      <c r="I302" s="27">
        <v>358.6</v>
      </c>
      <c r="J302" s="27">
        <v>585</v>
      </c>
      <c r="K302" s="27">
        <v>1025.28</v>
      </c>
      <c r="L302" s="27"/>
      <c r="M302" s="29">
        <f>151.38*3</f>
        <v>454.14</v>
      </c>
      <c r="N302" s="24"/>
      <c r="O302" s="24"/>
      <c r="P302" s="24"/>
      <c r="Q302" s="24">
        <v>3240</v>
      </c>
      <c r="R302" s="24"/>
      <c r="S302" s="24"/>
      <c r="T302" s="24"/>
      <c r="U302" s="12">
        <v>14.389710000000001</v>
      </c>
      <c r="V302" s="12">
        <v>0</v>
      </c>
      <c r="W302" s="12">
        <v>0</v>
      </c>
      <c r="X302" s="12">
        <v>0</v>
      </c>
      <c r="Y302" s="12">
        <v>0</v>
      </c>
      <c r="Z302" s="12">
        <v>5.1360399999999995</v>
      </c>
      <c r="AA302" s="12">
        <v>0</v>
      </c>
      <c r="AB302" s="12">
        <v>2.9763800000000002</v>
      </c>
      <c r="AC302" s="12">
        <v>4.8555</v>
      </c>
      <c r="AD302" s="12">
        <v>8.509824</v>
      </c>
      <c r="AE302" s="12"/>
      <c r="AF302" s="12">
        <v>3.769362</v>
      </c>
      <c r="AG302" s="12"/>
      <c r="AH302" s="12"/>
      <c r="AI302" s="12"/>
      <c r="AJ302" s="12">
        <v>26.892</v>
      </c>
      <c r="AK302" s="12"/>
      <c r="AL302" s="12"/>
      <c r="AN302" s="15">
        <v>0.5607837100545596</v>
      </c>
      <c r="AO302" s="15"/>
      <c r="AP302" s="15"/>
      <c r="AQ302" s="15"/>
      <c r="AR302" s="15"/>
      <c r="AS302" s="15">
        <v>4.003148869836321</v>
      </c>
      <c r="AT302" s="15"/>
      <c r="AU302" s="15">
        <v>2.319859703819174</v>
      </c>
      <c r="AV302" s="15">
        <v>3.784489477786438</v>
      </c>
      <c r="AW302" s="15">
        <v>6.632754481683555</v>
      </c>
      <c r="AX302" s="15"/>
      <c r="AY302" s="15">
        <v>2.9379282930631336</v>
      </c>
      <c r="AZ302" s="15"/>
      <c r="BA302" s="15"/>
      <c r="BB302" s="15"/>
      <c r="BC302" s="15">
        <v>43.72682926829268</v>
      </c>
      <c r="BD302" s="15"/>
    </row>
    <row r="303" spans="1:56" ht="15.75" customHeight="1">
      <c r="A303" s="19">
        <v>1845</v>
      </c>
      <c r="B303" s="27">
        <v>1975.3</v>
      </c>
      <c r="C303" s="27"/>
      <c r="D303" s="27"/>
      <c r="E303" s="27">
        <v>2607</v>
      </c>
      <c r="F303" s="27"/>
      <c r="G303" s="27">
        <v>580.2</v>
      </c>
      <c r="H303" s="27"/>
      <c r="I303" s="27">
        <v>367.5</v>
      </c>
      <c r="J303" s="27">
        <v>681</v>
      </c>
      <c r="K303" s="27">
        <v>1007.4</v>
      </c>
      <c r="L303" s="27"/>
      <c r="M303" s="29">
        <f>148.92*3</f>
        <v>446.76</v>
      </c>
      <c r="N303" s="24"/>
      <c r="O303" s="24">
        <v>25.26</v>
      </c>
      <c r="P303" s="24"/>
      <c r="Q303" s="24">
        <v>2640</v>
      </c>
      <c r="R303" s="24"/>
      <c r="S303" s="24"/>
      <c r="T303" s="24"/>
      <c r="U303" s="12">
        <v>16.39499</v>
      </c>
      <c r="V303" s="12">
        <v>0</v>
      </c>
      <c r="W303" s="12">
        <v>0</v>
      </c>
      <c r="X303" s="12">
        <v>21.6381</v>
      </c>
      <c r="Y303" s="12">
        <v>0</v>
      </c>
      <c r="Z303" s="12">
        <v>4.81566</v>
      </c>
      <c r="AA303" s="12">
        <v>0</v>
      </c>
      <c r="AB303" s="12">
        <v>3.05025</v>
      </c>
      <c r="AC303" s="12">
        <v>5.6523</v>
      </c>
      <c r="AD303" s="12">
        <v>8.36142</v>
      </c>
      <c r="AE303" s="12"/>
      <c r="AF303" s="12">
        <v>3.708108</v>
      </c>
      <c r="AG303" s="12"/>
      <c r="AH303" s="12">
        <v>0.209658</v>
      </c>
      <c r="AI303" s="12"/>
      <c r="AJ303" s="12">
        <v>21.912</v>
      </c>
      <c r="AK303" s="12"/>
      <c r="AL303" s="12"/>
      <c r="AN303" s="15">
        <v>0.638931800467654</v>
      </c>
      <c r="AO303" s="15"/>
      <c r="AP303" s="15"/>
      <c r="AQ303" s="15">
        <v>1.6865237724084179</v>
      </c>
      <c r="AR303" s="15"/>
      <c r="AS303" s="15">
        <v>3.7534372564302423</v>
      </c>
      <c r="AT303" s="15"/>
      <c r="AU303" s="15">
        <v>2.3774356975837883</v>
      </c>
      <c r="AV303" s="15">
        <v>4.405533904910367</v>
      </c>
      <c r="AW303" s="15">
        <v>6.517084957131724</v>
      </c>
      <c r="AX303" s="15"/>
      <c r="AY303" s="15">
        <v>2.8901855027279817</v>
      </c>
      <c r="AZ303" s="15"/>
      <c r="BA303" s="15">
        <v>0.16341231488698366</v>
      </c>
      <c r="BB303" s="15"/>
      <c r="BC303" s="15">
        <v>35.62926829268292</v>
      </c>
      <c r="BD303" s="15"/>
    </row>
    <row r="304" spans="1:56" ht="15.75" customHeight="1">
      <c r="A304" s="19">
        <v>1846</v>
      </c>
      <c r="B304" s="27"/>
      <c r="C304" s="27"/>
      <c r="D304" s="27"/>
      <c r="E304" s="27">
        <v>2741</v>
      </c>
      <c r="F304" s="27"/>
      <c r="G304" s="27">
        <v>555.2</v>
      </c>
      <c r="H304" s="27"/>
      <c r="I304" s="27"/>
      <c r="J304" s="27">
        <v>744.6</v>
      </c>
      <c r="K304" s="27">
        <v>955.59</v>
      </c>
      <c r="L304" s="27"/>
      <c r="M304" s="29">
        <f>153.55*3</f>
        <v>460.65000000000003</v>
      </c>
      <c r="N304" s="24"/>
      <c r="O304" s="24">
        <v>26.23</v>
      </c>
      <c r="P304" s="24"/>
      <c r="Q304" s="24"/>
      <c r="R304" s="24"/>
      <c r="S304" s="24"/>
      <c r="T304" s="24"/>
      <c r="U304" s="12">
        <v>0</v>
      </c>
      <c r="V304" s="12">
        <v>0</v>
      </c>
      <c r="W304" s="12">
        <v>0</v>
      </c>
      <c r="X304" s="12">
        <v>22.7503</v>
      </c>
      <c r="Y304" s="12">
        <v>0</v>
      </c>
      <c r="Z304" s="12">
        <v>4.608160000000001</v>
      </c>
      <c r="AA304" s="12">
        <v>0</v>
      </c>
      <c r="AB304" s="12">
        <v>0</v>
      </c>
      <c r="AC304" s="12">
        <v>6.18018</v>
      </c>
      <c r="AD304" s="12">
        <v>7.9313970000000005</v>
      </c>
      <c r="AE304" s="12"/>
      <c r="AF304" s="12">
        <v>3.8233950000000005</v>
      </c>
      <c r="AG304" s="12"/>
      <c r="AH304" s="12">
        <v>0.217709</v>
      </c>
      <c r="AI304" s="12"/>
      <c r="AJ304" s="12"/>
      <c r="AK304" s="12"/>
      <c r="AL304" s="12"/>
      <c r="AN304" s="15"/>
      <c r="AO304" s="15"/>
      <c r="AP304" s="15"/>
      <c r="AQ304" s="15">
        <v>1.773211223694466</v>
      </c>
      <c r="AR304" s="15"/>
      <c r="AS304" s="15">
        <v>3.5917069368667196</v>
      </c>
      <c r="AT304" s="15"/>
      <c r="AU304" s="15"/>
      <c r="AV304" s="15">
        <v>4.816975837879969</v>
      </c>
      <c r="AW304" s="15">
        <v>6.181915042868278</v>
      </c>
      <c r="AX304" s="15"/>
      <c r="AY304" s="15">
        <v>2.9800428682774753</v>
      </c>
      <c r="AZ304" s="15"/>
      <c r="BA304" s="15">
        <v>0.16968745128604834</v>
      </c>
      <c r="BB304" s="15"/>
      <c r="BC304" s="15"/>
      <c r="BD304" s="15"/>
    </row>
    <row r="305" spans="1:56" ht="15.75" customHeight="1">
      <c r="A305" s="19">
        <v>1847</v>
      </c>
      <c r="B305" s="27"/>
      <c r="C305" s="27"/>
      <c r="D305" s="27"/>
      <c r="E305" s="27">
        <v>2539</v>
      </c>
      <c r="F305" s="27"/>
      <c r="G305" s="27">
        <v>522</v>
      </c>
      <c r="H305" s="27"/>
      <c r="I305" s="27">
        <v>396</v>
      </c>
      <c r="J305" s="27">
        <v>501.4</v>
      </c>
      <c r="K305" s="27">
        <v>1007.88</v>
      </c>
      <c r="L305" s="27"/>
      <c r="M305" s="29">
        <f>167.24*3</f>
        <v>501.72</v>
      </c>
      <c r="N305" s="24"/>
      <c r="O305" s="24"/>
      <c r="P305" s="24"/>
      <c r="Q305" s="24"/>
      <c r="R305" s="24"/>
      <c r="S305" s="24"/>
      <c r="T305" s="24"/>
      <c r="U305" s="12">
        <v>0</v>
      </c>
      <c r="V305" s="12">
        <v>0</v>
      </c>
      <c r="W305" s="12">
        <v>0</v>
      </c>
      <c r="X305" s="12">
        <v>21.0737</v>
      </c>
      <c r="Y305" s="12">
        <v>0</v>
      </c>
      <c r="Z305" s="12">
        <v>4.3326</v>
      </c>
      <c r="AA305" s="12">
        <v>0</v>
      </c>
      <c r="AB305" s="12">
        <v>3.2868</v>
      </c>
      <c r="AC305" s="12">
        <v>4.16162</v>
      </c>
      <c r="AD305" s="12">
        <v>8.365404</v>
      </c>
      <c r="AE305" s="12"/>
      <c r="AF305" s="12">
        <v>4.164276</v>
      </c>
      <c r="AG305" s="12"/>
      <c r="AH305" s="12"/>
      <c r="AI305" s="12"/>
      <c r="AJ305" s="12"/>
      <c r="AK305" s="12"/>
      <c r="AL305" s="12"/>
      <c r="AN305" s="15"/>
      <c r="AO305" s="15"/>
      <c r="AP305" s="15"/>
      <c r="AQ305" s="15">
        <v>1.6425331254871394</v>
      </c>
      <c r="AR305" s="15"/>
      <c r="AS305" s="15">
        <v>3.3769290724863605</v>
      </c>
      <c r="AT305" s="15"/>
      <c r="AU305" s="15">
        <v>2.5618082618862044</v>
      </c>
      <c r="AV305" s="15">
        <v>3.2436632891660175</v>
      </c>
      <c r="AW305" s="15">
        <v>6.520190179267343</v>
      </c>
      <c r="AX305" s="15"/>
      <c r="AY305" s="15">
        <v>3.2457334372564306</v>
      </c>
      <c r="AZ305" s="15"/>
      <c r="BA305" s="15"/>
      <c r="BB305" s="15"/>
      <c r="BC305" s="15"/>
      <c r="BD305" s="15"/>
    </row>
    <row r="306" spans="1:56" ht="15.75" customHeight="1">
      <c r="A306" s="19">
        <v>1848</v>
      </c>
      <c r="B306" s="27"/>
      <c r="C306" s="27"/>
      <c r="D306" s="27"/>
      <c r="E306" s="27">
        <v>2472</v>
      </c>
      <c r="F306" s="27"/>
      <c r="G306" s="27"/>
      <c r="H306" s="27"/>
      <c r="I306" s="27"/>
      <c r="J306" s="27">
        <v>427.5</v>
      </c>
      <c r="K306" s="27"/>
      <c r="L306" s="27"/>
      <c r="M306" s="29">
        <f>158.09*3</f>
        <v>474.27</v>
      </c>
      <c r="N306" s="24"/>
      <c r="O306" s="24"/>
      <c r="P306" s="24"/>
      <c r="Q306" s="24">
        <v>2281.9</v>
      </c>
      <c r="R306" s="24"/>
      <c r="S306" s="24"/>
      <c r="T306" s="24"/>
      <c r="U306" s="12">
        <v>0</v>
      </c>
      <c r="V306" s="12">
        <v>0</v>
      </c>
      <c r="W306" s="12">
        <v>0</v>
      </c>
      <c r="X306" s="12">
        <v>20.5176</v>
      </c>
      <c r="Y306" s="12">
        <v>0</v>
      </c>
      <c r="Z306" s="12">
        <v>0</v>
      </c>
      <c r="AA306" s="12">
        <v>0</v>
      </c>
      <c r="AB306" s="12">
        <v>0</v>
      </c>
      <c r="AC306" s="12">
        <v>3.54825</v>
      </c>
      <c r="AD306" s="12">
        <v>0</v>
      </c>
      <c r="AE306" s="12"/>
      <c r="AF306" s="12">
        <v>3.936441</v>
      </c>
      <c r="AG306" s="12"/>
      <c r="AH306" s="12"/>
      <c r="AI306" s="12"/>
      <c r="AJ306" s="12">
        <v>18.93977</v>
      </c>
      <c r="AK306" s="12"/>
      <c r="AL306" s="12"/>
      <c r="AN306" s="15"/>
      <c r="AO306" s="15"/>
      <c r="AP306" s="15"/>
      <c r="AQ306" s="15">
        <v>1.5991893998441156</v>
      </c>
      <c r="AR306" s="15"/>
      <c r="AS306" s="15"/>
      <c r="AT306" s="15"/>
      <c r="AU306" s="15"/>
      <c r="AV306" s="15">
        <v>2.7655884645362434</v>
      </c>
      <c r="AW306" s="15"/>
      <c r="AX306" s="15"/>
      <c r="AY306" s="15">
        <v>3.068153546375682</v>
      </c>
      <c r="AZ306" s="15"/>
      <c r="BA306" s="15"/>
      <c r="BB306" s="15"/>
      <c r="BC306" s="15">
        <v>30.796373983739837</v>
      </c>
      <c r="BD306" s="15"/>
    </row>
    <row r="307" spans="1:56" ht="15.75" customHeight="1">
      <c r="A307" s="19">
        <v>1849</v>
      </c>
      <c r="B307" s="27"/>
      <c r="C307" s="27"/>
      <c r="D307" s="27"/>
      <c r="E307" s="27">
        <v>0</v>
      </c>
      <c r="F307" s="27"/>
      <c r="G307" s="27">
        <v>527.6</v>
      </c>
      <c r="H307" s="27"/>
      <c r="I307" s="27">
        <v>510</v>
      </c>
      <c r="J307" s="27">
        <v>429</v>
      </c>
      <c r="K307" s="27">
        <v>1050.09</v>
      </c>
      <c r="L307" s="27"/>
      <c r="M307" s="29">
        <f>140.48*3</f>
        <v>421.43999999999994</v>
      </c>
      <c r="N307" s="24"/>
      <c r="O307" s="24">
        <v>33</v>
      </c>
      <c r="P307" s="24"/>
      <c r="Q307" s="24">
        <v>1680</v>
      </c>
      <c r="R307" s="24"/>
      <c r="S307" s="24"/>
      <c r="T307" s="24"/>
      <c r="U307" s="12">
        <v>0</v>
      </c>
      <c r="V307" s="12">
        <v>0</v>
      </c>
      <c r="W307" s="12">
        <v>0</v>
      </c>
      <c r="X307" s="12">
        <v>0</v>
      </c>
      <c r="Y307" s="12">
        <v>0</v>
      </c>
      <c r="Z307" s="12">
        <v>4.37908</v>
      </c>
      <c r="AA307" s="12">
        <v>0</v>
      </c>
      <c r="AB307" s="12">
        <v>4.233</v>
      </c>
      <c r="AC307" s="12">
        <v>3.5607</v>
      </c>
      <c r="AD307" s="12">
        <v>8.715746999999999</v>
      </c>
      <c r="AE307" s="12"/>
      <c r="AF307" s="12">
        <v>3.4979519999999997</v>
      </c>
      <c r="AG307" s="12"/>
      <c r="AH307" s="12">
        <v>0.2739</v>
      </c>
      <c r="AI307" s="12"/>
      <c r="AJ307" s="12">
        <v>13.944</v>
      </c>
      <c r="AK307" s="12"/>
      <c r="AL307" s="12"/>
      <c r="AN307" s="15"/>
      <c r="AO307" s="15"/>
      <c r="AP307" s="15"/>
      <c r="AQ307" s="15"/>
      <c r="AR307" s="15"/>
      <c r="AS307" s="15">
        <v>3.4131566640685893</v>
      </c>
      <c r="AT307" s="15"/>
      <c r="AU307" s="15">
        <v>3.299298519095869</v>
      </c>
      <c r="AV307" s="15">
        <v>2.775292283710055</v>
      </c>
      <c r="AW307" s="15">
        <v>6.793255650818394</v>
      </c>
      <c r="AX307" s="15"/>
      <c r="AY307" s="15">
        <v>2.726385035074045</v>
      </c>
      <c r="AZ307" s="15"/>
      <c r="BA307" s="15">
        <v>0.21348402182385035</v>
      </c>
      <c r="BB307" s="15"/>
      <c r="BC307" s="15">
        <v>22.67317073170732</v>
      </c>
      <c r="BD307" s="15"/>
    </row>
    <row r="308" spans="1:56" ht="15.75" customHeight="1">
      <c r="A308" s="19">
        <v>1850</v>
      </c>
      <c r="B308" s="27"/>
      <c r="C308" s="27"/>
      <c r="D308" s="27"/>
      <c r="E308" s="27">
        <v>2218</v>
      </c>
      <c r="F308" s="27"/>
      <c r="G308" s="27">
        <v>626.9</v>
      </c>
      <c r="H308" s="27"/>
      <c r="I308" s="27"/>
      <c r="J308" s="27">
        <v>480</v>
      </c>
      <c r="K308" s="27">
        <v>1076.4990236307017</v>
      </c>
      <c r="L308" s="27"/>
      <c r="M308" s="29">
        <v>477.43</v>
      </c>
      <c r="N308" s="24"/>
      <c r="O308" s="24"/>
      <c r="P308" s="24"/>
      <c r="Q308" s="24"/>
      <c r="R308" s="24"/>
      <c r="S308" s="24"/>
      <c r="T308" s="24"/>
      <c r="U308" s="12">
        <v>0</v>
      </c>
      <c r="V308" s="12">
        <v>0</v>
      </c>
      <c r="W308" s="12">
        <v>0</v>
      </c>
      <c r="X308" s="12">
        <v>18.4094</v>
      </c>
      <c r="Y308" s="12">
        <v>0</v>
      </c>
      <c r="Z308" s="12">
        <v>5.20327</v>
      </c>
      <c r="AA308" s="12">
        <v>0</v>
      </c>
      <c r="AB308" s="12">
        <v>0</v>
      </c>
      <c r="AC308" s="12">
        <v>3.984</v>
      </c>
      <c r="AD308" s="12">
        <v>8.934941896134823</v>
      </c>
      <c r="AE308" s="12"/>
      <c r="AF308" s="12">
        <v>3.962669</v>
      </c>
      <c r="AG308" s="12"/>
      <c r="AH308" s="12"/>
      <c r="AI308" s="12"/>
      <c r="AJ308" s="12"/>
      <c r="AK308" s="12"/>
      <c r="AL308" s="12"/>
      <c r="AN308" s="15"/>
      <c r="AO308" s="15"/>
      <c r="AP308" s="15"/>
      <c r="AQ308" s="15">
        <v>1.434871395167576</v>
      </c>
      <c r="AR308" s="15"/>
      <c r="AS308" s="15">
        <v>4.055549493374903</v>
      </c>
      <c r="AT308" s="15"/>
      <c r="AU308" s="15"/>
      <c r="AV308" s="15">
        <v>3.1052221356196417</v>
      </c>
      <c r="AW308" s="15">
        <v>6.964101244064555</v>
      </c>
      <c r="AX308" s="15"/>
      <c r="AY308" s="15">
        <v>3.0885962587685114</v>
      </c>
      <c r="AZ308" s="15"/>
      <c r="BA308" s="15"/>
      <c r="BB308" s="15"/>
      <c r="BC308" s="15"/>
      <c r="BD308" s="15"/>
    </row>
    <row r="309" spans="1:56" ht="15.75" customHeight="1">
      <c r="A309" s="19">
        <v>1851</v>
      </c>
      <c r="B309" s="27">
        <v>2008.8</v>
      </c>
      <c r="C309" s="27"/>
      <c r="D309" s="27"/>
      <c r="E309" s="27">
        <v>2748</v>
      </c>
      <c r="F309" s="27"/>
      <c r="G309" s="27">
        <v>573.2</v>
      </c>
      <c r="H309" s="27"/>
      <c r="I309" s="27"/>
      <c r="J309" s="27">
        <v>423</v>
      </c>
      <c r="K309" s="27">
        <v>961.153300341578</v>
      </c>
      <c r="L309" s="27"/>
      <c r="M309" s="29">
        <v>493.62</v>
      </c>
      <c r="N309" s="24"/>
      <c r="O309" s="24"/>
      <c r="P309" s="24"/>
      <c r="Q309" s="24"/>
      <c r="R309" s="24"/>
      <c r="S309" s="24"/>
      <c r="T309" s="24"/>
      <c r="U309" s="12">
        <v>16.67304</v>
      </c>
      <c r="V309" s="12">
        <v>0</v>
      </c>
      <c r="W309" s="12">
        <v>0</v>
      </c>
      <c r="X309" s="12">
        <v>22.8084</v>
      </c>
      <c r="Y309" s="12">
        <v>0</v>
      </c>
      <c r="Z309" s="12">
        <v>4.757560000000001</v>
      </c>
      <c r="AA309" s="12">
        <v>0</v>
      </c>
      <c r="AB309" s="12">
        <v>0</v>
      </c>
      <c r="AC309" s="12">
        <v>3.5109</v>
      </c>
      <c r="AD309" s="12">
        <v>7.977572392835097</v>
      </c>
      <c r="AE309" s="12"/>
      <c r="AF309" s="12">
        <v>4.097046</v>
      </c>
      <c r="AG309" s="12"/>
      <c r="AH309" s="12"/>
      <c r="AI309" s="12"/>
      <c r="AJ309" s="12"/>
      <c r="AK309" s="12"/>
      <c r="AL309" s="12"/>
      <c r="AN309" s="15">
        <v>0.64976773187841</v>
      </c>
      <c r="AO309" s="15"/>
      <c r="AP309" s="15"/>
      <c r="AQ309" s="15">
        <v>1.7777396726422448</v>
      </c>
      <c r="AR309" s="15"/>
      <c r="AS309" s="15">
        <v>3.708152766952456</v>
      </c>
      <c r="AT309" s="15"/>
      <c r="AU309" s="15"/>
      <c r="AV309" s="15">
        <v>2.736477007014809</v>
      </c>
      <c r="AW309" s="15">
        <v>6.217905216551128</v>
      </c>
      <c r="AX309" s="15"/>
      <c r="AY309" s="15">
        <v>3.193332813717849</v>
      </c>
      <c r="AZ309" s="15"/>
      <c r="BA309" s="15"/>
      <c r="BB309" s="15"/>
      <c r="BC309" s="15"/>
      <c r="BD309" s="15"/>
    </row>
    <row r="310" spans="1:56" ht="15.75" customHeight="1">
      <c r="A310" s="19">
        <v>1852</v>
      </c>
      <c r="B310" s="27"/>
      <c r="C310" s="27"/>
      <c r="D310" s="27"/>
      <c r="E310" s="27">
        <v>2497</v>
      </c>
      <c r="F310" s="27"/>
      <c r="G310" s="27">
        <v>492</v>
      </c>
      <c r="H310" s="27"/>
      <c r="I310" s="27">
        <v>390.2</v>
      </c>
      <c r="J310" s="27">
        <v>553.9</v>
      </c>
      <c r="K310" s="27">
        <v>878.4736976522843</v>
      </c>
      <c r="L310" s="27"/>
      <c r="M310" s="29">
        <v>592.55</v>
      </c>
      <c r="N310" s="24"/>
      <c r="O310" s="24"/>
      <c r="P310" s="24"/>
      <c r="Q310" s="24">
        <v>6113.2</v>
      </c>
      <c r="R310" s="24"/>
      <c r="S310" s="24"/>
      <c r="T310" s="24"/>
      <c r="U310" s="12">
        <v>0</v>
      </c>
      <c r="V310" s="12">
        <v>0</v>
      </c>
      <c r="W310" s="12">
        <v>0</v>
      </c>
      <c r="X310" s="12">
        <v>20.7251</v>
      </c>
      <c r="Y310" s="12">
        <v>0</v>
      </c>
      <c r="Z310" s="12">
        <v>4.0836</v>
      </c>
      <c r="AA310" s="12">
        <v>0</v>
      </c>
      <c r="AB310" s="12">
        <v>3.23866</v>
      </c>
      <c r="AC310" s="12">
        <v>4.59737</v>
      </c>
      <c r="AD310" s="12">
        <v>7.291331690513959</v>
      </c>
      <c r="AE310" s="12"/>
      <c r="AF310" s="12">
        <v>4.918164999999999</v>
      </c>
      <c r="AG310" s="12"/>
      <c r="AH310" s="12"/>
      <c r="AI310" s="12"/>
      <c r="AJ310" s="12">
        <v>50.73956</v>
      </c>
      <c r="AK310" s="12"/>
      <c r="AL310" s="12"/>
      <c r="AN310" s="15"/>
      <c r="AO310" s="15"/>
      <c r="AP310" s="15"/>
      <c r="AQ310" s="15">
        <v>1.6153624318004678</v>
      </c>
      <c r="AR310" s="15"/>
      <c r="AS310" s="15">
        <v>3.1828526890101325</v>
      </c>
      <c r="AT310" s="15"/>
      <c r="AU310" s="15">
        <v>2.524286827747467</v>
      </c>
      <c r="AV310" s="15">
        <v>3.5832969602494154</v>
      </c>
      <c r="AW310" s="15">
        <v>5.683033273978145</v>
      </c>
      <c r="AX310" s="15"/>
      <c r="AY310" s="15">
        <v>3.8333320342946218</v>
      </c>
      <c r="AZ310" s="15"/>
      <c r="BA310" s="15"/>
      <c r="BB310" s="15"/>
      <c r="BC310" s="15">
        <v>82.50334959349593</v>
      </c>
      <c r="BD310" s="15"/>
    </row>
    <row r="311" spans="1:56" ht="15.75" customHeight="1">
      <c r="A311" s="19">
        <v>1853</v>
      </c>
      <c r="B311" s="27"/>
      <c r="C311" s="27"/>
      <c r="D311" s="27"/>
      <c r="E311" s="27">
        <v>2850</v>
      </c>
      <c r="F311" s="27"/>
      <c r="G311" s="27"/>
      <c r="H311" s="27"/>
      <c r="I311" s="27">
        <v>390</v>
      </c>
      <c r="J311" s="27"/>
      <c r="K311" s="27">
        <v>995.446668761785</v>
      </c>
      <c r="L311" s="27"/>
      <c r="M311" s="29">
        <v>688.5</v>
      </c>
      <c r="N311" s="24"/>
      <c r="O311" s="24"/>
      <c r="P311" s="24"/>
      <c r="Q311" s="24">
        <v>6113.2</v>
      </c>
      <c r="R311" s="24"/>
      <c r="S311" s="24"/>
      <c r="T311" s="24"/>
      <c r="U311" s="12">
        <v>0</v>
      </c>
      <c r="V311" s="12">
        <v>0</v>
      </c>
      <c r="W311" s="12">
        <v>0</v>
      </c>
      <c r="X311" s="12">
        <v>23.655</v>
      </c>
      <c r="Y311" s="12">
        <v>0</v>
      </c>
      <c r="Z311" s="12">
        <v>0</v>
      </c>
      <c r="AA311" s="12">
        <v>0</v>
      </c>
      <c r="AB311" s="12">
        <v>3.237</v>
      </c>
      <c r="AC311" s="12">
        <v>0</v>
      </c>
      <c r="AD311" s="12">
        <v>8.262207350722814</v>
      </c>
      <c r="AE311" s="12"/>
      <c r="AF311" s="12">
        <v>5.71455</v>
      </c>
      <c r="AG311" s="12"/>
      <c r="AH311" s="12"/>
      <c r="AI311" s="12"/>
      <c r="AJ311" s="12">
        <v>50.73956</v>
      </c>
      <c r="AK311" s="12"/>
      <c r="AL311" s="12"/>
      <c r="AN311" s="15"/>
      <c r="AO311" s="15"/>
      <c r="AP311" s="15"/>
      <c r="AQ311" s="15">
        <v>1.8437256430241622</v>
      </c>
      <c r="AR311" s="15"/>
      <c r="AS311" s="15"/>
      <c r="AT311" s="15"/>
      <c r="AU311" s="15">
        <v>2.522992985190959</v>
      </c>
      <c r="AV311" s="15"/>
      <c r="AW311" s="15">
        <v>6.439756313891516</v>
      </c>
      <c r="AX311" s="15"/>
      <c r="AY311" s="15">
        <v>4.454053000779424</v>
      </c>
      <c r="AZ311" s="15"/>
      <c r="BA311" s="15"/>
      <c r="BB311" s="15"/>
      <c r="BC311" s="15">
        <v>82.50334959349593</v>
      </c>
      <c r="BD311" s="15"/>
    </row>
    <row r="312" spans="1:56" ht="15.75" customHeight="1">
      <c r="A312" s="19">
        <v>1854</v>
      </c>
      <c r="B312" s="27"/>
      <c r="C312" s="27"/>
      <c r="D312" s="27"/>
      <c r="E312" s="27">
        <v>3807</v>
      </c>
      <c r="F312" s="27"/>
      <c r="G312" s="27"/>
      <c r="H312" s="27"/>
      <c r="I312" s="27"/>
      <c r="J312" s="27"/>
      <c r="K312" s="27"/>
      <c r="L312" s="27"/>
      <c r="M312" s="29"/>
      <c r="N312" s="24"/>
      <c r="O312" s="24"/>
      <c r="P312" s="24"/>
      <c r="Q312" s="24"/>
      <c r="R312" s="24"/>
      <c r="S312" s="24"/>
      <c r="T312" s="24"/>
      <c r="U312" s="12">
        <v>0</v>
      </c>
      <c r="V312" s="12">
        <v>0</v>
      </c>
      <c r="W312" s="12">
        <v>0</v>
      </c>
      <c r="X312" s="12">
        <v>31.5981</v>
      </c>
      <c r="Y312" s="12">
        <v>0</v>
      </c>
      <c r="Z312" s="12">
        <v>0</v>
      </c>
      <c r="AA312" s="12">
        <v>0</v>
      </c>
      <c r="AB312" s="12">
        <v>0</v>
      </c>
      <c r="AC312" s="12">
        <v>0</v>
      </c>
      <c r="AD312" s="12">
        <v>0</v>
      </c>
      <c r="AE312" s="12"/>
      <c r="AF312" s="12">
        <v>0</v>
      </c>
      <c r="AG312" s="12"/>
      <c r="AH312" s="12"/>
      <c r="AI312" s="12"/>
      <c r="AJ312" s="12"/>
      <c r="AK312" s="12"/>
      <c r="AL312" s="12"/>
      <c r="AN312" s="15"/>
      <c r="AO312" s="15"/>
      <c r="AP312" s="15"/>
      <c r="AQ312" s="15">
        <v>2.462829306313328</v>
      </c>
      <c r="AR312" s="15"/>
      <c r="AS312" s="15"/>
      <c r="AT312" s="15"/>
      <c r="AU312" s="15"/>
      <c r="AV312" s="15"/>
      <c r="AW312" s="15"/>
      <c r="AX312" s="15"/>
      <c r="AY312" s="15"/>
      <c r="AZ312" s="15"/>
      <c r="BA312" s="15"/>
      <c r="BB312" s="15"/>
      <c r="BC312" s="15"/>
      <c r="BD312" s="15"/>
    </row>
    <row r="313" spans="1:56" ht="15.75" customHeight="1">
      <c r="A313" s="19">
        <v>1855</v>
      </c>
      <c r="B313" s="27"/>
      <c r="C313" s="27"/>
      <c r="D313" s="27"/>
      <c r="E313" s="27">
        <v>4130</v>
      </c>
      <c r="F313" s="27">
        <v>1080.3</v>
      </c>
      <c r="G313" s="27"/>
      <c r="H313" s="27"/>
      <c r="I313" s="27"/>
      <c r="J313" s="27"/>
      <c r="K313" s="27">
        <v>1069.0922727272728</v>
      </c>
      <c r="L313" s="27"/>
      <c r="M313" s="29">
        <v>740</v>
      </c>
      <c r="N313" s="24"/>
      <c r="O313" s="24"/>
      <c r="P313" s="24"/>
      <c r="Q313" s="24"/>
      <c r="R313" s="24"/>
      <c r="S313" s="24"/>
      <c r="T313" s="24"/>
      <c r="U313" s="12">
        <v>0</v>
      </c>
      <c r="V313" s="12">
        <v>0</v>
      </c>
      <c r="W313" s="12">
        <v>0</v>
      </c>
      <c r="X313" s="12">
        <v>34.279</v>
      </c>
      <c r="Y313" s="12">
        <v>8.96649</v>
      </c>
      <c r="Z313" s="12">
        <v>0</v>
      </c>
      <c r="AA313" s="12">
        <v>0</v>
      </c>
      <c r="AB313" s="12">
        <v>0</v>
      </c>
      <c r="AC313" s="12">
        <v>0</v>
      </c>
      <c r="AD313" s="12">
        <v>8.873465863636364</v>
      </c>
      <c r="AE313" s="12"/>
      <c r="AF313" s="12">
        <v>6.142</v>
      </c>
      <c r="AG313" s="12"/>
      <c r="AH313" s="12"/>
      <c r="AI313" s="12"/>
      <c r="AJ313" s="12"/>
      <c r="AK313" s="12"/>
      <c r="AL313" s="12"/>
      <c r="AN313" s="15"/>
      <c r="AO313" s="15"/>
      <c r="AP313" s="15"/>
      <c r="AQ313" s="15">
        <v>2.6717848791894</v>
      </c>
      <c r="AR313" s="15">
        <v>6.9886905689789565</v>
      </c>
      <c r="AS313" s="15"/>
      <c r="AT313" s="15"/>
      <c r="AU313" s="15"/>
      <c r="AV313" s="15"/>
      <c r="AW313" s="15">
        <v>6.916185396442996</v>
      </c>
      <c r="AX313" s="15"/>
      <c r="AY313" s="15">
        <v>4.787217459080281</v>
      </c>
      <c r="AZ313" s="15"/>
      <c r="BA313" s="15"/>
      <c r="BB313" s="15"/>
      <c r="BC313" s="15"/>
      <c r="BD313" s="15"/>
    </row>
    <row r="314" spans="1:56" ht="15.75" customHeight="1">
      <c r="A314" s="19">
        <v>1856</v>
      </c>
      <c r="B314" s="27">
        <v>4614.9</v>
      </c>
      <c r="C314" s="27"/>
      <c r="D314" s="27"/>
      <c r="E314" s="27">
        <v>5400</v>
      </c>
      <c r="F314" s="27">
        <v>1121.5</v>
      </c>
      <c r="G314" s="27">
        <v>1001</v>
      </c>
      <c r="H314" s="27">
        <v>720</v>
      </c>
      <c r="I314" s="27"/>
      <c r="J314" s="27">
        <v>783</v>
      </c>
      <c r="K314" s="27">
        <v>1466.665</v>
      </c>
      <c r="L314" s="27"/>
      <c r="M314" s="29">
        <v>737.76</v>
      </c>
      <c r="N314" s="24"/>
      <c r="O314" s="24"/>
      <c r="P314" s="24">
        <v>480</v>
      </c>
      <c r="Q314" s="24"/>
      <c r="R314" s="24"/>
      <c r="S314" s="24"/>
      <c r="T314" s="24"/>
      <c r="U314" s="12">
        <v>38.30367</v>
      </c>
      <c r="V314" s="12">
        <v>0</v>
      </c>
      <c r="W314" s="12">
        <v>0</v>
      </c>
      <c r="X314" s="12">
        <v>44.82</v>
      </c>
      <c r="Y314" s="12">
        <v>9.30845</v>
      </c>
      <c r="Z314" s="12">
        <v>8.308300000000001</v>
      </c>
      <c r="AA314" s="12">
        <v>5.976</v>
      </c>
      <c r="AB314" s="12">
        <v>0</v>
      </c>
      <c r="AC314" s="12">
        <v>6.4989</v>
      </c>
      <c r="AD314" s="12">
        <v>12.1733195</v>
      </c>
      <c r="AE314" s="12"/>
      <c r="AF314" s="12">
        <v>6.123408</v>
      </c>
      <c r="AG314" s="12"/>
      <c r="AH314" s="12"/>
      <c r="AI314" s="12">
        <v>3.984</v>
      </c>
      <c r="AJ314" s="12"/>
      <c r="AK314" s="12"/>
      <c r="AL314" s="12"/>
      <c r="AN314" s="15">
        <v>1.4927385035074043</v>
      </c>
      <c r="AO314" s="15"/>
      <c r="AP314" s="15"/>
      <c r="AQ314" s="15">
        <v>3.493374902572097</v>
      </c>
      <c r="AR314" s="15">
        <v>7.2552221356196425</v>
      </c>
      <c r="AS314" s="15">
        <v>6.475681995323462</v>
      </c>
      <c r="AT314" s="15">
        <v>4.657833203429463</v>
      </c>
      <c r="AU314" s="15"/>
      <c r="AV314" s="15">
        <v>5.065393608729541</v>
      </c>
      <c r="AW314" s="15">
        <v>9.488167965705378</v>
      </c>
      <c r="AX314" s="15"/>
      <c r="AY314" s="15">
        <v>4.7727264224473895</v>
      </c>
      <c r="AZ314" s="15"/>
      <c r="BA314" s="15"/>
      <c r="BB314" s="15">
        <v>3.1052221356196417</v>
      </c>
      <c r="BC314" s="15"/>
      <c r="BD314" s="15"/>
    </row>
    <row r="315" spans="1:56" ht="15.75" customHeight="1">
      <c r="A315" s="19">
        <v>1857</v>
      </c>
      <c r="B315" s="27">
        <v>4550.4</v>
      </c>
      <c r="C315" s="27"/>
      <c r="D315" s="27"/>
      <c r="E315" s="27">
        <v>4350</v>
      </c>
      <c r="F315" s="27"/>
      <c r="G315" s="27">
        <v>900</v>
      </c>
      <c r="H315" s="27"/>
      <c r="I315" s="27">
        <v>765</v>
      </c>
      <c r="J315" s="27">
        <v>1156.3</v>
      </c>
      <c r="K315" s="27">
        <v>1359.6</v>
      </c>
      <c r="L315" s="27"/>
      <c r="M315" s="24"/>
      <c r="N315" s="24"/>
      <c r="O315" s="24"/>
      <c r="P315" s="24"/>
      <c r="Q315" s="24"/>
      <c r="R315" s="24"/>
      <c r="S315" s="24"/>
      <c r="T315" s="24"/>
      <c r="U315" s="12">
        <v>37.768319999999996</v>
      </c>
      <c r="V315" s="12">
        <v>0</v>
      </c>
      <c r="W315" s="12">
        <v>0</v>
      </c>
      <c r="X315" s="12">
        <v>36.105</v>
      </c>
      <c r="Y315" s="12">
        <v>0</v>
      </c>
      <c r="Z315" s="12">
        <v>7.47</v>
      </c>
      <c r="AA315" s="12">
        <v>0</v>
      </c>
      <c r="AB315" s="12">
        <v>6.3495</v>
      </c>
      <c r="AC315" s="12">
        <v>9.59729</v>
      </c>
      <c r="AD315" s="12">
        <v>11.28468</v>
      </c>
      <c r="AE315" s="12"/>
      <c r="AF315" s="12"/>
      <c r="AG315" s="12"/>
      <c r="AH315" s="12"/>
      <c r="AI315" s="12"/>
      <c r="AJ315" s="12"/>
      <c r="AK315" s="12"/>
      <c r="AL315" s="12"/>
      <c r="AN315" s="15">
        <v>1.47187529228371</v>
      </c>
      <c r="AO315" s="15"/>
      <c r="AP315" s="15"/>
      <c r="AQ315" s="15">
        <v>2.8141075604053</v>
      </c>
      <c r="AR315" s="15"/>
      <c r="AS315" s="15">
        <v>5.822291504286828</v>
      </c>
      <c r="AT315" s="15"/>
      <c r="AU315" s="15">
        <v>4.948947778643804</v>
      </c>
      <c r="AV315" s="15">
        <v>7.4803507404520655</v>
      </c>
      <c r="AW315" s="15">
        <v>8.795541699142635</v>
      </c>
      <c r="AX315" s="15"/>
      <c r="AY315" s="15"/>
      <c r="AZ315" s="15"/>
      <c r="BA315" s="15"/>
      <c r="BB315" s="15"/>
      <c r="BC315" s="15"/>
      <c r="BD315" s="15"/>
    </row>
    <row r="316" spans="1:56" ht="15.75" customHeight="1">
      <c r="A316" s="19">
        <v>1858</v>
      </c>
      <c r="B316" s="27"/>
      <c r="C316" s="27"/>
      <c r="D316" s="27"/>
      <c r="E316" s="27">
        <v>0</v>
      </c>
      <c r="F316" s="27"/>
      <c r="G316" s="27">
        <v>900</v>
      </c>
      <c r="H316" s="27"/>
      <c r="I316" s="27"/>
      <c r="J316" s="27">
        <v>1048.3</v>
      </c>
      <c r="K316" s="27"/>
      <c r="L316" s="27"/>
      <c r="M316" s="24"/>
      <c r="N316" s="24"/>
      <c r="O316" s="24"/>
      <c r="P316" s="24"/>
      <c r="Q316" s="24"/>
      <c r="R316" s="24"/>
      <c r="S316" s="24"/>
      <c r="T316" s="24"/>
      <c r="U316" s="12">
        <v>0</v>
      </c>
      <c r="V316" s="12">
        <v>0</v>
      </c>
      <c r="W316" s="12">
        <v>0</v>
      </c>
      <c r="X316" s="12">
        <v>0</v>
      </c>
      <c r="Y316" s="12">
        <v>0</v>
      </c>
      <c r="Z316" s="12">
        <v>7.47</v>
      </c>
      <c r="AA316" s="12">
        <v>0</v>
      </c>
      <c r="AB316" s="12">
        <v>0</v>
      </c>
      <c r="AC316" s="12">
        <v>8.70089</v>
      </c>
      <c r="AD316" s="12"/>
      <c r="AE316" s="12"/>
      <c r="AF316" s="12"/>
      <c r="AG316" s="12"/>
      <c r="AH316" s="12"/>
      <c r="AI316" s="12"/>
      <c r="AJ316" s="12"/>
      <c r="AK316" s="12"/>
      <c r="AL316" s="12"/>
      <c r="AN316" s="15"/>
      <c r="AO316" s="15"/>
      <c r="AP316" s="15"/>
      <c r="AQ316" s="15"/>
      <c r="AR316" s="15"/>
      <c r="AS316" s="15">
        <v>5.822291504286828</v>
      </c>
      <c r="AT316" s="15"/>
      <c r="AU316" s="15"/>
      <c r="AV316" s="15">
        <v>6.781675759937646</v>
      </c>
      <c r="AW316" s="15"/>
      <c r="AX316" s="15"/>
      <c r="AY316" s="15"/>
      <c r="AZ316" s="15"/>
      <c r="BA316" s="15"/>
      <c r="BB316" s="15"/>
      <c r="BC316" s="15"/>
      <c r="BD316" s="15"/>
    </row>
    <row r="317" spans="1:56" ht="15.75" customHeight="1">
      <c r="A317" s="19">
        <v>1859</v>
      </c>
      <c r="B317" s="27">
        <v>4440</v>
      </c>
      <c r="C317" s="27"/>
      <c r="D317" s="27"/>
      <c r="E317" s="27">
        <v>4800</v>
      </c>
      <c r="F317" s="27"/>
      <c r="G317" s="27">
        <v>900</v>
      </c>
      <c r="H317" s="27"/>
      <c r="I317" s="27"/>
      <c r="J317" s="27">
        <v>879.6</v>
      </c>
      <c r="K317" s="27"/>
      <c r="L317" s="27"/>
      <c r="M317" s="24"/>
      <c r="N317" s="24"/>
      <c r="O317" s="24"/>
      <c r="P317" s="24"/>
      <c r="Q317" s="24"/>
      <c r="R317" s="24"/>
      <c r="S317" s="24"/>
      <c r="T317" s="24"/>
      <c r="U317" s="12">
        <v>36.852000000000004</v>
      </c>
      <c r="V317" s="12">
        <v>0</v>
      </c>
      <c r="W317" s="12">
        <v>0</v>
      </c>
      <c r="X317" s="12">
        <v>39.84</v>
      </c>
      <c r="Y317" s="12">
        <v>0</v>
      </c>
      <c r="Z317" s="12">
        <v>7.47</v>
      </c>
      <c r="AA317" s="12">
        <v>0</v>
      </c>
      <c r="AB317" s="12">
        <v>0</v>
      </c>
      <c r="AC317" s="12">
        <v>7.30068</v>
      </c>
      <c r="AD317" s="12"/>
      <c r="AE317" s="12"/>
      <c r="AF317" s="12"/>
      <c r="AG317" s="12"/>
      <c r="AH317" s="12"/>
      <c r="AI317" s="12"/>
      <c r="AJ317" s="12"/>
      <c r="AK317" s="12"/>
      <c r="AL317" s="12"/>
      <c r="AN317" s="15">
        <v>1.4361652377240843</v>
      </c>
      <c r="AO317" s="15"/>
      <c r="AP317" s="15"/>
      <c r="AQ317" s="15">
        <v>3.1052221356196417</v>
      </c>
      <c r="AR317" s="15"/>
      <c r="AS317" s="15">
        <v>5.822291504286828</v>
      </c>
      <c r="AT317" s="15"/>
      <c r="AU317" s="15"/>
      <c r="AV317" s="15">
        <v>5.690319563522993</v>
      </c>
      <c r="AW317" s="15"/>
      <c r="AX317" s="15"/>
      <c r="AY317" s="15"/>
      <c r="AZ317" s="15"/>
      <c r="BA317" s="15"/>
      <c r="BB317" s="15"/>
      <c r="BC317" s="15"/>
      <c r="BD317" s="15"/>
    </row>
    <row r="318" spans="1:56" ht="15.75" customHeight="1">
      <c r="A318" s="19">
        <v>1860</v>
      </c>
      <c r="B318" s="27"/>
      <c r="C318" s="27"/>
      <c r="D318" s="27"/>
      <c r="E318" s="27">
        <v>4200</v>
      </c>
      <c r="F318" s="27">
        <v>1740</v>
      </c>
      <c r="G318" s="27">
        <v>1200</v>
      </c>
      <c r="H318" s="27"/>
      <c r="I318" s="27"/>
      <c r="J318" s="27">
        <v>834.4</v>
      </c>
      <c r="K318" s="27"/>
      <c r="L318" s="27"/>
      <c r="M318" s="24"/>
      <c r="N318" s="24"/>
      <c r="O318" s="24"/>
      <c r="P318" s="24"/>
      <c r="Q318" s="24"/>
      <c r="R318" s="24"/>
      <c r="S318" s="24"/>
      <c r="T318" s="24"/>
      <c r="U318" s="12">
        <v>0</v>
      </c>
      <c r="V318" s="12">
        <v>0</v>
      </c>
      <c r="W318" s="12">
        <v>0</v>
      </c>
      <c r="X318" s="12">
        <v>34.86</v>
      </c>
      <c r="Y318" s="12">
        <v>14.442</v>
      </c>
      <c r="Z318" s="12">
        <v>9.96</v>
      </c>
      <c r="AA318" s="12">
        <v>0</v>
      </c>
      <c r="AB318" s="12">
        <v>0</v>
      </c>
      <c r="AC318" s="12">
        <v>6.92552</v>
      </c>
      <c r="AD318" s="12"/>
      <c r="AE318" s="12"/>
      <c r="AF318" s="12"/>
      <c r="AG318" s="12"/>
      <c r="AH318" s="12"/>
      <c r="AI318" s="12"/>
      <c r="AJ318" s="12"/>
      <c r="AK318" s="12"/>
      <c r="AL318" s="12"/>
      <c r="AN318" s="15"/>
      <c r="AO318" s="15"/>
      <c r="AP318" s="15"/>
      <c r="AQ318" s="15">
        <v>2.717069368667186</v>
      </c>
      <c r="AR318" s="15">
        <v>11.256430241621201</v>
      </c>
      <c r="AS318" s="15">
        <v>7.763055339049105</v>
      </c>
      <c r="AT318" s="15"/>
      <c r="AU318" s="15"/>
      <c r="AV318" s="15">
        <v>5.397911145752143</v>
      </c>
      <c r="AW318" s="15"/>
      <c r="AX318" s="15"/>
      <c r="AY318" s="15"/>
      <c r="AZ318" s="15"/>
      <c r="BA318" s="15"/>
      <c r="BB318" s="15"/>
      <c r="BC318" s="15"/>
      <c r="BD318" s="15"/>
    </row>
    <row r="319" spans="1:56" ht="15.75" customHeight="1">
      <c r="A319" s="19">
        <v>1861</v>
      </c>
      <c r="B319" s="27"/>
      <c r="C319" s="27"/>
      <c r="D319" s="27"/>
      <c r="E319" s="27">
        <v>5255</v>
      </c>
      <c r="F319" s="27">
        <v>2040</v>
      </c>
      <c r="G319" s="27">
        <v>1110.2</v>
      </c>
      <c r="H319" s="27"/>
      <c r="I319" s="27"/>
      <c r="J319" s="27">
        <v>1221.5</v>
      </c>
      <c r="K319" s="27"/>
      <c r="L319" s="27"/>
      <c r="M319" s="24"/>
      <c r="N319" s="24"/>
      <c r="O319" s="24"/>
      <c r="P319" s="24"/>
      <c r="Q319" s="24"/>
      <c r="R319" s="24"/>
      <c r="S319" s="24"/>
      <c r="T319" s="24"/>
      <c r="U319" s="12">
        <v>0</v>
      </c>
      <c r="V319" s="12">
        <v>0</v>
      </c>
      <c r="W319" s="12">
        <v>0</v>
      </c>
      <c r="X319" s="12">
        <v>43.6165</v>
      </c>
      <c r="Y319" s="12">
        <v>16.932</v>
      </c>
      <c r="Z319" s="12">
        <v>9.21466</v>
      </c>
      <c r="AA319" s="12">
        <v>0</v>
      </c>
      <c r="AB319" s="12">
        <v>0</v>
      </c>
      <c r="AC319" s="12">
        <v>10.13845</v>
      </c>
      <c r="AD319" s="12"/>
      <c r="AE319" s="12"/>
      <c r="AF319" s="12"/>
      <c r="AG319" s="12"/>
      <c r="AH319" s="12"/>
      <c r="AI319" s="12"/>
      <c r="AJ319" s="12"/>
      <c r="AK319" s="12"/>
      <c r="AL319" s="12"/>
      <c r="AN319" s="15"/>
      <c r="AO319" s="15"/>
      <c r="AP319" s="15"/>
      <c r="AQ319" s="15">
        <v>3.3995713172252535</v>
      </c>
      <c r="AR319" s="15">
        <v>13.197194076383475</v>
      </c>
      <c r="AS319" s="15">
        <v>7.18212003117693</v>
      </c>
      <c r="AT319" s="15"/>
      <c r="AU319" s="15"/>
      <c r="AV319" s="15">
        <v>7.902143413873734</v>
      </c>
      <c r="AW319" s="15"/>
      <c r="AX319" s="15"/>
      <c r="AY319" s="15"/>
      <c r="AZ319" s="15"/>
      <c r="BA319" s="15"/>
      <c r="BB319" s="15"/>
      <c r="BC319" s="15"/>
      <c r="BD319" s="15"/>
    </row>
    <row r="320" spans="1:56" ht="15.75" customHeight="1">
      <c r="A320" s="19">
        <v>1862</v>
      </c>
      <c r="B320" s="27"/>
      <c r="C320" s="27"/>
      <c r="D320" s="27"/>
      <c r="E320" s="27">
        <v>3150</v>
      </c>
      <c r="F320" s="27"/>
      <c r="G320" s="27">
        <v>1200</v>
      </c>
      <c r="H320" s="27"/>
      <c r="I320" s="27"/>
      <c r="J320" s="27">
        <v>1341.4</v>
      </c>
      <c r="K320" s="27"/>
      <c r="L320" s="27"/>
      <c r="M320" s="24"/>
      <c r="N320" s="24"/>
      <c r="O320" s="24"/>
      <c r="P320" s="24"/>
      <c r="Q320" s="24"/>
      <c r="R320" s="24"/>
      <c r="S320" s="24"/>
      <c r="T320" s="24"/>
      <c r="U320" s="12">
        <v>0</v>
      </c>
      <c r="V320" s="12">
        <v>0</v>
      </c>
      <c r="W320" s="12">
        <v>0</v>
      </c>
      <c r="X320" s="12">
        <v>26.145</v>
      </c>
      <c r="Y320" s="12">
        <v>0</v>
      </c>
      <c r="Z320" s="12">
        <v>9.96</v>
      </c>
      <c r="AA320" s="12">
        <v>0</v>
      </c>
      <c r="AB320" s="12">
        <v>0</v>
      </c>
      <c r="AC320" s="12">
        <v>11.13362</v>
      </c>
      <c r="AD320" s="12"/>
      <c r="AE320" s="12"/>
      <c r="AF320" s="12"/>
      <c r="AG320" s="12"/>
      <c r="AH320" s="12"/>
      <c r="AI320" s="12"/>
      <c r="AJ320" s="12"/>
      <c r="AK320" s="12"/>
      <c r="AL320" s="12"/>
      <c r="AN320" s="15"/>
      <c r="AO320" s="15"/>
      <c r="AP320" s="15"/>
      <c r="AQ320" s="15">
        <v>2.0378020265003896</v>
      </c>
      <c r="AR320" s="15"/>
      <c r="AS320" s="15">
        <v>7.763055339049105</v>
      </c>
      <c r="AT320" s="15"/>
      <c r="AU320" s="15"/>
      <c r="AV320" s="15">
        <v>8.677802026500391</v>
      </c>
      <c r="AW320" s="15"/>
      <c r="AX320" s="15"/>
      <c r="AY320" s="15"/>
      <c r="AZ320" s="15"/>
      <c r="BA320" s="15"/>
      <c r="BB320" s="15"/>
      <c r="BC320" s="15"/>
      <c r="BD320" s="15"/>
    </row>
    <row r="321" spans="1:56" ht="15.75" customHeight="1">
      <c r="A321" s="19">
        <v>1863</v>
      </c>
      <c r="B321" s="27">
        <v>2400</v>
      </c>
      <c r="C321" s="27"/>
      <c r="D321" s="27"/>
      <c r="E321" s="27">
        <v>3300</v>
      </c>
      <c r="F321" s="27">
        <v>1455</v>
      </c>
      <c r="G321" s="27">
        <v>1065</v>
      </c>
      <c r="H321" s="27"/>
      <c r="I321" s="27"/>
      <c r="J321" s="27">
        <v>900</v>
      </c>
      <c r="K321" s="27"/>
      <c r="L321" s="27"/>
      <c r="M321" s="24"/>
      <c r="N321" s="24"/>
      <c r="O321" s="24"/>
      <c r="P321" s="24"/>
      <c r="Q321" s="24"/>
      <c r="R321" s="24"/>
      <c r="S321" s="24"/>
      <c r="T321" s="24"/>
      <c r="U321" s="12">
        <v>19.92</v>
      </c>
      <c r="V321" s="12">
        <v>0</v>
      </c>
      <c r="W321" s="12">
        <v>0</v>
      </c>
      <c r="X321" s="12">
        <v>27.39</v>
      </c>
      <c r="Y321" s="12">
        <v>12.0765</v>
      </c>
      <c r="Z321" s="12">
        <v>8.8395</v>
      </c>
      <c r="AA321" s="12">
        <v>0</v>
      </c>
      <c r="AB321" s="12">
        <v>0</v>
      </c>
      <c r="AC321" s="12">
        <v>7.47</v>
      </c>
      <c r="AD321" s="12"/>
      <c r="AE321" s="12"/>
      <c r="AF321" s="12"/>
      <c r="AG321" s="12"/>
      <c r="AH321" s="12"/>
      <c r="AI321" s="12"/>
      <c r="AJ321" s="12"/>
      <c r="AK321" s="12"/>
      <c r="AL321" s="12"/>
      <c r="AN321" s="15">
        <v>0.7763055339049104</v>
      </c>
      <c r="AO321" s="15"/>
      <c r="AP321" s="15"/>
      <c r="AQ321" s="15">
        <v>2.1348402182385033</v>
      </c>
      <c r="AR321" s="15">
        <v>9.412704598597038</v>
      </c>
      <c r="AS321" s="15">
        <v>6.889711613406079</v>
      </c>
      <c r="AT321" s="15"/>
      <c r="AU321" s="15"/>
      <c r="AV321" s="15">
        <v>5.822291504286828</v>
      </c>
      <c r="AW321" s="15"/>
      <c r="AX321" s="15"/>
      <c r="AY321" s="15"/>
      <c r="AZ321" s="15"/>
      <c r="BA321" s="15"/>
      <c r="BB321" s="15"/>
      <c r="BC321" s="15"/>
      <c r="BD321" s="15"/>
    </row>
    <row r="322" spans="1:38" ht="15.75" customHeight="1">
      <c r="A322" s="19">
        <v>1866</v>
      </c>
      <c r="B322" s="27"/>
      <c r="C322" s="27"/>
      <c r="D322" s="17"/>
      <c r="E322" s="27"/>
      <c r="F322" s="27"/>
      <c r="G322" s="27"/>
      <c r="H322" s="27"/>
      <c r="I322" s="27"/>
      <c r="J322" s="27"/>
      <c r="K322" s="17"/>
      <c r="L322" s="27"/>
      <c r="M322" s="24"/>
      <c r="N322" s="24"/>
      <c r="O322" s="24"/>
      <c r="P322" s="24"/>
      <c r="Q322" s="24"/>
      <c r="R322" s="24"/>
      <c r="S322" s="24"/>
      <c r="T322" s="24"/>
      <c r="U322" s="12"/>
      <c r="V322" s="12"/>
      <c r="W322" s="12"/>
      <c r="X322" s="12"/>
      <c r="Y322" s="12"/>
      <c r="Z322" s="12"/>
      <c r="AA322" s="12"/>
      <c r="AB322" s="12"/>
      <c r="AC322" s="12"/>
      <c r="AD322" s="12"/>
      <c r="AE322" s="12"/>
      <c r="AF322" s="12"/>
      <c r="AG322" s="12"/>
      <c r="AH322" s="12"/>
      <c r="AI322" s="12"/>
      <c r="AJ322" s="12"/>
      <c r="AK322" s="12"/>
      <c r="AL322" s="12"/>
    </row>
    <row r="323" spans="1:38" ht="15.75" customHeight="1">
      <c r="A323" s="19">
        <v>1867</v>
      </c>
      <c r="B323" s="27"/>
      <c r="C323" s="27"/>
      <c r="D323" s="17"/>
      <c r="E323" s="27"/>
      <c r="F323" s="27"/>
      <c r="G323" s="27"/>
      <c r="H323" s="27"/>
      <c r="I323" s="27"/>
      <c r="J323" s="27"/>
      <c r="K323" s="17"/>
      <c r="L323" s="27"/>
      <c r="M323" s="24"/>
      <c r="N323" s="24"/>
      <c r="O323" s="24"/>
      <c r="P323" s="24"/>
      <c r="Q323" s="24"/>
      <c r="R323" s="24"/>
      <c r="S323" s="24"/>
      <c r="T323" s="24"/>
      <c r="U323" s="12"/>
      <c r="V323" s="12"/>
      <c r="W323" s="12"/>
      <c r="X323" s="12"/>
      <c r="Y323" s="12"/>
      <c r="Z323" s="12"/>
      <c r="AA323" s="12"/>
      <c r="AB323" s="12"/>
      <c r="AC323" s="12"/>
      <c r="AD323" s="12"/>
      <c r="AE323" s="12"/>
      <c r="AF323" s="12"/>
      <c r="AG323" s="12"/>
      <c r="AH323" s="12"/>
      <c r="AI323" s="12"/>
      <c r="AJ323" s="12"/>
      <c r="AK323" s="12"/>
      <c r="AL323" s="12"/>
    </row>
    <row r="324" spans="1:38" ht="15.75" customHeight="1">
      <c r="A324" s="19">
        <v>1868</v>
      </c>
      <c r="B324" s="27"/>
      <c r="C324" s="27"/>
      <c r="D324" s="17"/>
      <c r="E324" s="27"/>
      <c r="F324" s="27"/>
      <c r="G324" s="27"/>
      <c r="H324" s="27"/>
      <c r="I324" s="27"/>
      <c r="J324" s="27"/>
      <c r="K324" s="17"/>
      <c r="L324" s="27"/>
      <c r="M324" s="24"/>
      <c r="N324" s="24"/>
      <c r="O324" s="24"/>
      <c r="P324" s="24"/>
      <c r="Q324" s="24"/>
      <c r="R324" s="24"/>
      <c r="S324" s="24"/>
      <c r="T324" s="24"/>
      <c r="U324" s="12"/>
      <c r="V324" s="12"/>
      <c r="W324" s="12"/>
      <c r="X324" s="12"/>
      <c r="Y324" s="12"/>
      <c r="Z324" s="12"/>
      <c r="AA324" s="12"/>
      <c r="AB324" s="12"/>
      <c r="AC324" s="12"/>
      <c r="AD324" s="12"/>
      <c r="AE324" s="12"/>
      <c r="AF324" s="12"/>
      <c r="AG324" s="12"/>
      <c r="AH324" s="12"/>
      <c r="AI324" s="12"/>
      <c r="AJ324" s="12"/>
      <c r="AK324" s="12"/>
      <c r="AL324" s="12"/>
    </row>
    <row r="325" spans="1:38" ht="15.75" customHeight="1">
      <c r="A325" s="19">
        <v>1869</v>
      </c>
      <c r="B325" s="27"/>
      <c r="C325" s="27"/>
      <c r="D325" s="17"/>
      <c r="E325" s="27"/>
      <c r="F325" s="27"/>
      <c r="G325" s="27"/>
      <c r="H325" s="27"/>
      <c r="I325" s="27"/>
      <c r="J325" s="27"/>
      <c r="K325" s="17"/>
      <c r="L325" s="27"/>
      <c r="M325" s="24"/>
      <c r="N325" s="24"/>
      <c r="O325" s="24"/>
      <c r="P325" s="24"/>
      <c r="Q325" s="24"/>
      <c r="R325" s="24"/>
      <c r="S325" s="24"/>
      <c r="T325" s="24"/>
      <c r="U325" s="12"/>
      <c r="V325" s="12"/>
      <c r="W325" s="12"/>
      <c r="X325" s="12"/>
      <c r="Y325" s="12"/>
      <c r="Z325" s="12"/>
      <c r="AA325" s="12"/>
      <c r="AB325" s="12"/>
      <c r="AC325" s="12"/>
      <c r="AD325" s="12"/>
      <c r="AE325" s="12"/>
      <c r="AF325" s="12"/>
      <c r="AG325" s="12"/>
      <c r="AH325" s="12"/>
      <c r="AI325" s="12"/>
      <c r="AJ325" s="12"/>
      <c r="AK325" s="12"/>
      <c r="AL325" s="12"/>
    </row>
    <row r="326" spans="1:38" ht="15.75" customHeight="1">
      <c r="A326" s="19">
        <v>1870</v>
      </c>
      <c r="B326" s="27"/>
      <c r="C326" s="27"/>
      <c r="D326" s="17"/>
      <c r="E326" s="27"/>
      <c r="F326" s="27"/>
      <c r="G326" s="27"/>
      <c r="H326" s="27"/>
      <c r="I326" s="27"/>
      <c r="J326" s="27"/>
      <c r="K326" s="17"/>
      <c r="L326" s="27"/>
      <c r="M326" s="24"/>
      <c r="N326" s="24"/>
      <c r="O326" s="24"/>
      <c r="P326" s="24"/>
      <c r="Q326" s="24"/>
      <c r="R326" s="24"/>
      <c r="S326" s="24"/>
      <c r="T326" s="24"/>
      <c r="U326" s="12"/>
      <c r="V326" s="12"/>
      <c r="W326" s="12"/>
      <c r="X326" s="12"/>
      <c r="Y326" s="12"/>
      <c r="Z326" s="12"/>
      <c r="AA326" s="12"/>
      <c r="AB326" s="12"/>
      <c r="AC326" s="12"/>
      <c r="AD326" s="12"/>
      <c r="AE326" s="12"/>
      <c r="AF326" s="12"/>
      <c r="AG326" s="12"/>
      <c r="AH326" s="12"/>
      <c r="AI326" s="12"/>
      <c r="AJ326" s="12"/>
      <c r="AK326" s="12"/>
      <c r="AL326" s="12"/>
    </row>
    <row r="327" spans="1:38" ht="15.75" customHeight="1">
      <c r="A327" s="19">
        <v>1871</v>
      </c>
      <c r="B327" s="27"/>
      <c r="C327" s="27"/>
      <c r="D327" s="17"/>
      <c r="E327" s="27"/>
      <c r="F327" s="27"/>
      <c r="G327" s="27"/>
      <c r="H327" s="27"/>
      <c r="I327" s="27"/>
      <c r="J327" s="27"/>
      <c r="K327" s="17"/>
      <c r="L327" s="27"/>
      <c r="M327" s="24"/>
      <c r="N327" s="24"/>
      <c r="O327" s="24"/>
      <c r="P327" s="24"/>
      <c r="Q327" s="24"/>
      <c r="R327" s="24"/>
      <c r="S327" s="24"/>
      <c r="T327" s="24"/>
      <c r="U327" s="12"/>
      <c r="V327" s="12"/>
      <c r="W327" s="12"/>
      <c r="X327" s="12"/>
      <c r="Y327" s="12"/>
      <c r="Z327" s="12"/>
      <c r="AA327" s="12"/>
      <c r="AB327" s="12"/>
      <c r="AC327" s="12"/>
      <c r="AD327" s="12"/>
      <c r="AE327" s="12"/>
      <c r="AF327" s="12"/>
      <c r="AG327" s="12"/>
      <c r="AH327" s="12"/>
      <c r="AI327" s="12"/>
      <c r="AJ327" s="12"/>
      <c r="AK327" s="12"/>
      <c r="AL327" s="12"/>
    </row>
    <row r="328" spans="1:38" ht="15.75" customHeight="1">
      <c r="A328" s="19">
        <v>1872</v>
      </c>
      <c r="B328" s="27"/>
      <c r="C328" s="27"/>
      <c r="D328" s="17"/>
      <c r="E328" s="27"/>
      <c r="F328" s="27"/>
      <c r="G328" s="27"/>
      <c r="H328" s="27"/>
      <c r="I328" s="27"/>
      <c r="J328" s="27"/>
      <c r="K328" s="17"/>
      <c r="L328" s="27"/>
      <c r="M328" s="24"/>
      <c r="N328" s="24"/>
      <c r="O328" s="24"/>
      <c r="P328" s="24"/>
      <c r="Q328" s="24"/>
      <c r="R328" s="24"/>
      <c r="S328" s="24"/>
      <c r="T328" s="24"/>
      <c r="U328" s="12"/>
      <c r="V328" s="12"/>
      <c r="W328" s="12"/>
      <c r="X328" s="12"/>
      <c r="Y328" s="12"/>
      <c r="Z328" s="12"/>
      <c r="AA328" s="12"/>
      <c r="AB328" s="12"/>
      <c r="AC328" s="12"/>
      <c r="AD328" s="12"/>
      <c r="AE328" s="12"/>
      <c r="AF328" s="12"/>
      <c r="AG328" s="12"/>
      <c r="AH328" s="12"/>
      <c r="AI328" s="12"/>
      <c r="AJ328" s="12"/>
      <c r="AK328" s="12"/>
      <c r="AL328" s="12"/>
    </row>
    <row r="329" spans="1:38" ht="15.75" customHeight="1">
      <c r="A329" s="19">
        <v>1873</v>
      </c>
      <c r="B329" s="27"/>
      <c r="C329" s="27"/>
      <c r="D329" s="17"/>
      <c r="E329" s="27"/>
      <c r="F329" s="27"/>
      <c r="G329" s="27"/>
      <c r="H329" s="27"/>
      <c r="I329" s="27"/>
      <c r="J329" s="27"/>
      <c r="K329" s="17"/>
      <c r="L329" s="27"/>
      <c r="M329" s="24"/>
      <c r="N329" s="24"/>
      <c r="O329" s="24"/>
      <c r="P329" s="24"/>
      <c r="Q329" s="24"/>
      <c r="R329" s="24"/>
      <c r="S329" s="24"/>
      <c r="T329" s="24"/>
      <c r="U329" s="12"/>
      <c r="V329" s="12"/>
      <c r="W329" s="12"/>
      <c r="X329" s="12"/>
      <c r="Y329" s="12"/>
      <c r="Z329" s="12"/>
      <c r="AA329" s="12"/>
      <c r="AB329" s="12"/>
      <c r="AC329" s="12"/>
      <c r="AD329" s="12"/>
      <c r="AE329" s="12"/>
      <c r="AF329" s="12"/>
      <c r="AG329" s="12"/>
      <c r="AH329" s="12"/>
      <c r="AI329" s="12"/>
      <c r="AJ329" s="12"/>
      <c r="AK329" s="12"/>
      <c r="AL329" s="12"/>
    </row>
    <row r="330" spans="1:38" ht="15.75" customHeight="1">
      <c r="A330" s="19">
        <v>1874</v>
      </c>
      <c r="B330" s="27"/>
      <c r="C330" s="27"/>
      <c r="D330" s="17"/>
      <c r="E330" s="27"/>
      <c r="F330" s="27"/>
      <c r="G330" s="27"/>
      <c r="H330" s="27"/>
      <c r="I330" s="27"/>
      <c r="J330" s="27"/>
      <c r="K330" s="17"/>
      <c r="L330" s="27"/>
      <c r="M330" s="24"/>
      <c r="N330" s="24"/>
      <c r="O330" s="24"/>
      <c r="P330" s="24"/>
      <c r="Q330" s="24"/>
      <c r="R330" s="24"/>
      <c r="S330" s="24"/>
      <c r="T330" s="24"/>
      <c r="U330" s="12"/>
      <c r="V330" s="12"/>
      <c r="W330" s="12"/>
      <c r="X330" s="12"/>
      <c r="Y330" s="12"/>
      <c r="Z330" s="12"/>
      <c r="AA330" s="12"/>
      <c r="AB330" s="12"/>
      <c r="AC330" s="12"/>
      <c r="AD330" s="12"/>
      <c r="AE330" s="12"/>
      <c r="AF330" s="12"/>
      <c r="AG330" s="12"/>
      <c r="AH330" s="12"/>
      <c r="AI330" s="12"/>
      <c r="AJ330" s="12"/>
      <c r="AK330" s="12"/>
      <c r="AL330" s="12"/>
    </row>
    <row r="331" spans="1:38" ht="15.75" customHeight="1">
      <c r="A331" s="19">
        <v>1875</v>
      </c>
      <c r="B331" s="27"/>
      <c r="C331" s="27"/>
      <c r="D331" s="17"/>
      <c r="E331" s="27"/>
      <c r="F331" s="27"/>
      <c r="G331" s="27"/>
      <c r="H331" s="27"/>
      <c r="I331" s="27"/>
      <c r="J331" s="27"/>
      <c r="K331" s="17"/>
      <c r="L331" s="27"/>
      <c r="M331" s="24"/>
      <c r="N331" s="24"/>
      <c r="O331" s="24"/>
      <c r="P331" s="24"/>
      <c r="Q331" s="24"/>
      <c r="R331" s="24"/>
      <c r="S331" s="24"/>
      <c r="T331" s="24"/>
      <c r="U331" s="12"/>
      <c r="V331" s="12"/>
      <c r="W331" s="12"/>
      <c r="X331" s="12"/>
      <c r="Y331" s="12"/>
      <c r="Z331" s="12"/>
      <c r="AA331" s="12"/>
      <c r="AB331" s="12"/>
      <c r="AC331" s="12"/>
      <c r="AD331" s="12"/>
      <c r="AE331" s="12"/>
      <c r="AF331" s="12"/>
      <c r="AG331" s="12"/>
      <c r="AH331" s="12"/>
      <c r="AI331" s="12"/>
      <c r="AJ331" s="12"/>
      <c r="AK331" s="12"/>
      <c r="AL331" s="12"/>
    </row>
    <row r="332" spans="1:38" ht="15.75" customHeight="1">
      <c r="A332" s="19">
        <v>1876</v>
      </c>
      <c r="B332" s="27"/>
      <c r="C332" s="27"/>
      <c r="D332" s="17"/>
      <c r="E332" s="27"/>
      <c r="F332" s="27"/>
      <c r="G332" s="27"/>
      <c r="H332" s="27"/>
      <c r="I332" s="27"/>
      <c r="J332" s="27"/>
      <c r="K332" s="17"/>
      <c r="L332" s="27"/>
      <c r="M332" s="24"/>
      <c r="N332" s="24"/>
      <c r="O332" s="24"/>
      <c r="P332" s="24"/>
      <c r="Q332" s="24"/>
      <c r="R332" s="24"/>
      <c r="S332" s="24"/>
      <c r="T332" s="24"/>
      <c r="U332" s="12"/>
      <c r="V332" s="12"/>
      <c r="W332" s="12"/>
      <c r="X332" s="12"/>
      <c r="Y332" s="12"/>
      <c r="Z332" s="12"/>
      <c r="AA332" s="12"/>
      <c r="AB332" s="12"/>
      <c r="AC332" s="12"/>
      <c r="AD332" s="12"/>
      <c r="AE332" s="12"/>
      <c r="AF332" s="12"/>
      <c r="AG332" s="12"/>
      <c r="AH332" s="12"/>
      <c r="AI332" s="12"/>
      <c r="AJ332" s="12"/>
      <c r="AK332" s="12"/>
      <c r="AL332" s="12"/>
    </row>
    <row r="333" spans="1:38" ht="15.75" customHeight="1">
      <c r="A333" s="19">
        <v>1877</v>
      </c>
      <c r="B333" s="27"/>
      <c r="C333" s="27"/>
      <c r="D333" s="17"/>
      <c r="E333" s="27"/>
      <c r="F333" s="27"/>
      <c r="G333" s="27"/>
      <c r="H333" s="27"/>
      <c r="I333" s="27"/>
      <c r="J333" s="27"/>
      <c r="K333" s="17"/>
      <c r="L333" s="27"/>
      <c r="M333" s="24"/>
      <c r="N333" s="24"/>
      <c r="O333" s="24"/>
      <c r="P333" s="24"/>
      <c r="Q333" s="24"/>
      <c r="R333" s="24"/>
      <c r="S333" s="24"/>
      <c r="T333" s="24"/>
      <c r="U333" s="12"/>
      <c r="V333" s="12"/>
      <c r="W333" s="12"/>
      <c r="X333" s="12"/>
      <c r="Y333" s="12"/>
      <c r="Z333" s="12"/>
      <c r="AA333" s="12"/>
      <c r="AB333" s="12"/>
      <c r="AC333" s="12"/>
      <c r="AD333" s="12"/>
      <c r="AE333" s="12"/>
      <c r="AF333" s="12"/>
      <c r="AG333" s="12"/>
      <c r="AH333" s="12"/>
      <c r="AI333" s="12"/>
      <c r="AJ333" s="12"/>
      <c r="AK333" s="12"/>
      <c r="AL333" s="12"/>
    </row>
    <row r="334" spans="1:55" ht="15.75" customHeight="1">
      <c r="A334" s="19">
        <v>1878</v>
      </c>
      <c r="B334" s="27"/>
      <c r="C334" s="27"/>
      <c r="D334" s="17"/>
      <c r="E334" s="27"/>
      <c r="F334" s="27"/>
      <c r="G334" s="27"/>
      <c r="H334" s="27"/>
      <c r="I334" s="27"/>
      <c r="J334" s="27"/>
      <c r="K334" s="17"/>
      <c r="L334" s="27"/>
      <c r="M334" s="24"/>
      <c r="N334" s="24"/>
      <c r="O334" s="24"/>
      <c r="P334" s="24"/>
      <c r="Q334" s="24"/>
      <c r="R334" s="24"/>
      <c r="S334" s="24"/>
      <c r="T334" s="24"/>
      <c r="U334" s="12"/>
      <c r="V334" s="12"/>
      <c r="W334" s="12"/>
      <c r="X334" s="12"/>
      <c r="Y334" s="12"/>
      <c r="Z334" s="12"/>
      <c r="AA334" s="12"/>
      <c r="AB334" s="12"/>
      <c r="AC334" s="12"/>
      <c r="AD334" s="12"/>
      <c r="AE334" s="12"/>
      <c r="AF334" s="12"/>
      <c r="AG334" s="12"/>
      <c r="AH334" s="12"/>
      <c r="AI334" s="12"/>
      <c r="AJ334" s="12"/>
      <c r="AK334" s="12"/>
      <c r="AL334" s="12"/>
      <c r="BC334" s="16">
        <v>100.97560975609757</v>
      </c>
    </row>
    <row r="335" spans="1:38" ht="15.75" customHeight="1">
      <c r="A335" s="19">
        <v>1879</v>
      </c>
      <c r="B335" s="27"/>
      <c r="C335" s="27"/>
      <c r="D335" s="17"/>
      <c r="E335" s="27"/>
      <c r="F335" s="27"/>
      <c r="G335" s="27"/>
      <c r="H335" s="27"/>
      <c r="I335" s="27"/>
      <c r="J335" s="27"/>
      <c r="K335" s="17"/>
      <c r="L335" s="27"/>
      <c r="M335" s="24"/>
      <c r="N335" s="24"/>
      <c r="O335" s="24"/>
      <c r="P335" s="24"/>
      <c r="Q335" s="24"/>
      <c r="R335" s="24"/>
      <c r="S335" s="24"/>
      <c r="T335" s="24"/>
      <c r="U335" s="12"/>
      <c r="V335" s="12"/>
      <c r="W335" s="12"/>
      <c r="X335" s="12"/>
      <c r="Y335" s="12"/>
      <c r="Z335" s="12"/>
      <c r="AA335" s="12"/>
      <c r="AB335" s="12"/>
      <c r="AC335" s="12"/>
      <c r="AD335" s="12"/>
      <c r="AE335" s="12"/>
      <c r="AF335" s="12"/>
      <c r="AG335" s="12"/>
      <c r="AH335" s="12"/>
      <c r="AI335" s="12"/>
      <c r="AJ335" s="12"/>
      <c r="AK335" s="12"/>
      <c r="AL335" s="12"/>
    </row>
    <row r="336" spans="1:57" ht="15.75" customHeight="1">
      <c r="A336" s="19">
        <v>1880</v>
      </c>
      <c r="B336" s="27"/>
      <c r="C336" s="27"/>
      <c r="D336" s="17"/>
      <c r="E336" s="27"/>
      <c r="F336" s="27"/>
      <c r="G336" s="27"/>
      <c r="H336" s="27"/>
      <c r="I336" s="27"/>
      <c r="J336" s="27"/>
      <c r="K336" s="17"/>
      <c r="L336" s="27"/>
      <c r="M336" s="24"/>
      <c r="N336" s="24"/>
      <c r="O336" s="24"/>
      <c r="P336" s="24"/>
      <c r="Q336" s="24"/>
      <c r="R336" s="24"/>
      <c r="S336" s="24"/>
      <c r="T336" s="24"/>
      <c r="U336" s="12"/>
      <c r="V336" s="12"/>
      <c r="W336" s="12"/>
      <c r="X336" s="12"/>
      <c r="Y336" s="12"/>
      <c r="Z336" s="12"/>
      <c r="AA336" s="12"/>
      <c r="AB336" s="12"/>
      <c r="AC336" s="12"/>
      <c r="AD336" s="12"/>
      <c r="AE336" s="12"/>
      <c r="AF336" s="12"/>
      <c r="AG336" s="12"/>
      <c r="AH336" s="12"/>
      <c r="AI336" s="12"/>
      <c r="AJ336" s="12"/>
      <c r="AK336" s="12"/>
      <c r="AL336" s="12"/>
      <c r="BC336" s="16">
        <v>209.83739837398372</v>
      </c>
      <c r="BE336" s="16">
        <v>330.0813008130081</v>
      </c>
    </row>
    <row r="337" spans="1:38" ht="15.75" customHeight="1">
      <c r="A337" s="19">
        <v>1881</v>
      </c>
      <c r="B337" s="27"/>
      <c r="C337" s="27"/>
      <c r="D337" s="17"/>
      <c r="E337" s="27"/>
      <c r="F337" s="27"/>
      <c r="G337" s="27"/>
      <c r="H337" s="27"/>
      <c r="I337" s="27"/>
      <c r="J337" s="27"/>
      <c r="K337" s="17"/>
      <c r="L337" s="27"/>
      <c r="M337" s="24"/>
      <c r="N337" s="24"/>
      <c r="O337" s="24"/>
      <c r="P337" s="24"/>
      <c r="Q337" s="24"/>
      <c r="R337" s="24"/>
      <c r="S337" s="24"/>
      <c r="T337" s="24"/>
      <c r="U337" s="12"/>
      <c r="V337" s="12"/>
      <c r="W337" s="12"/>
      <c r="X337" s="12"/>
      <c r="Y337" s="12"/>
      <c r="Z337" s="12"/>
      <c r="AA337" s="12"/>
      <c r="AB337" s="12"/>
      <c r="AC337" s="12"/>
      <c r="AD337" s="12"/>
      <c r="AE337" s="12"/>
      <c r="AF337" s="12"/>
      <c r="AG337" s="12"/>
      <c r="AH337" s="12"/>
      <c r="AI337" s="12"/>
      <c r="AJ337" s="12"/>
      <c r="AK337" s="12"/>
      <c r="AL337" s="12"/>
    </row>
    <row r="338" spans="1:38" ht="15.75" customHeight="1">
      <c r="A338" s="19">
        <v>1882</v>
      </c>
      <c r="B338" s="27"/>
      <c r="C338" s="27"/>
      <c r="D338" s="17"/>
      <c r="E338" s="27"/>
      <c r="F338" s="27"/>
      <c r="G338" s="27"/>
      <c r="H338" s="27"/>
      <c r="I338" s="27"/>
      <c r="J338" s="27"/>
      <c r="K338" s="17"/>
      <c r="L338" s="27"/>
      <c r="M338" s="24"/>
      <c r="N338" s="24"/>
      <c r="O338" s="24"/>
      <c r="P338" s="24"/>
      <c r="Q338" s="24"/>
      <c r="R338" s="24"/>
      <c r="S338" s="24"/>
      <c r="T338" s="24"/>
      <c r="U338" s="12"/>
      <c r="V338" s="12"/>
      <c r="W338" s="12"/>
      <c r="X338" s="12"/>
      <c r="Y338" s="12"/>
      <c r="Z338" s="12"/>
      <c r="AA338" s="12"/>
      <c r="AB338" s="12"/>
      <c r="AC338" s="12"/>
      <c r="AD338" s="12"/>
      <c r="AE338" s="12"/>
      <c r="AF338" s="12"/>
      <c r="AG338" s="12"/>
      <c r="AH338" s="12"/>
      <c r="AI338" s="12"/>
      <c r="AJ338" s="12"/>
      <c r="AK338" s="12"/>
      <c r="AL338" s="12"/>
    </row>
    <row r="339" spans="1:57" ht="15.75" customHeight="1">
      <c r="A339" s="19">
        <v>1884</v>
      </c>
      <c r="B339" s="27"/>
      <c r="C339" s="27"/>
      <c r="D339" s="17"/>
      <c r="E339" s="27"/>
      <c r="F339" s="27"/>
      <c r="G339" s="27"/>
      <c r="H339" s="27"/>
      <c r="I339" s="27"/>
      <c r="J339" s="27"/>
      <c r="K339" s="17"/>
      <c r="L339" s="27"/>
      <c r="M339" s="24"/>
      <c r="N339" s="24"/>
      <c r="O339" s="24"/>
      <c r="P339" s="24"/>
      <c r="Q339" s="24"/>
      <c r="R339" s="24"/>
      <c r="S339" s="24"/>
      <c r="T339" s="24"/>
      <c r="U339" s="12"/>
      <c r="V339" s="12"/>
      <c r="W339" s="12"/>
      <c r="X339" s="12"/>
      <c r="Y339" s="12"/>
      <c r="Z339" s="12"/>
      <c r="AA339" s="12"/>
      <c r="AB339" s="12"/>
      <c r="AC339" s="12"/>
      <c r="AD339" s="12"/>
      <c r="AE339" s="12"/>
      <c r="AF339" s="12"/>
      <c r="AG339" s="12"/>
      <c r="AH339" s="12"/>
      <c r="AI339" s="12"/>
      <c r="AJ339" s="12"/>
      <c r="AK339" s="12"/>
      <c r="AL339" s="12"/>
      <c r="BD339" s="16">
        <v>38.46422764227642</v>
      </c>
      <c r="BE339" s="16">
        <v>82.63414634146342</v>
      </c>
    </row>
    <row r="340" spans="1:57" ht="15.75" customHeight="1">
      <c r="A340" s="19">
        <v>1885</v>
      </c>
      <c r="B340" s="27"/>
      <c r="C340" s="27"/>
      <c r="D340" s="17"/>
      <c r="E340" s="27"/>
      <c r="F340" s="27"/>
      <c r="G340" s="27"/>
      <c r="H340" s="27"/>
      <c r="I340" s="27"/>
      <c r="J340" s="27"/>
      <c r="K340" s="17"/>
      <c r="L340" s="27"/>
      <c r="M340" s="24"/>
      <c r="N340" s="24"/>
      <c r="O340" s="24"/>
      <c r="P340" s="24"/>
      <c r="Q340" s="24"/>
      <c r="R340" s="24"/>
      <c r="S340" s="24"/>
      <c r="T340" s="24"/>
      <c r="U340" s="12"/>
      <c r="V340" s="12"/>
      <c r="W340" s="12"/>
      <c r="X340" s="12"/>
      <c r="Y340" s="12"/>
      <c r="Z340" s="12"/>
      <c r="AA340" s="12"/>
      <c r="AB340" s="12"/>
      <c r="AC340" s="12"/>
      <c r="AD340" s="12"/>
      <c r="AE340" s="12"/>
      <c r="AF340" s="12"/>
      <c r="AG340" s="12"/>
      <c r="AH340" s="12"/>
      <c r="AI340" s="12"/>
      <c r="AJ340" s="12"/>
      <c r="AK340" s="12"/>
      <c r="AL340" s="12"/>
      <c r="BC340" s="16">
        <v>61.556508710801396</v>
      </c>
      <c r="BD340" s="16">
        <v>30.168087398373984</v>
      </c>
      <c r="BE340" s="16">
        <v>41.87317073170732</v>
      </c>
    </row>
    <row r="341" spans="1:56" ht="15.75" customHeight="1">
      <c r="A341" s="19">
        <v>1886</v>
      </c>
      <c r="B341" s="27"/>
      <c r="C341" s="27"/>
      <c r="D341" s="17"/>
      <c r="E341" s="27"/>
      <c r="F341" s="27"/>
      <c r="G341" s="27"/>
      <c r="H341" s="27"/>
      <c r="I341" s="27"/>
      <c r="J341" s="27"/>
      <c r="K341" s="17"/>
      <c r="L341" s="27"/>
      <c r="M341" s="24"/>
      <c r="N341" s="24"/>
      <c r="O341" s="24"/>
      <c r="P341" s="24"/>
      <c r="Q341" s="24"/>
      <c r="R341" s="24"/>
      <c r="S341" s="24"/>
      <c r="T341" s="24"/>
      <c r="U341" s="12"/>
      <c r="V341" s="12"/>
      <c r="W341" s="12"/>
      <c r="X341" s="12"/>
      <c r="Y341" s="12"/>
      <c r="Z341" s="12"/>
      <c r="AA341" s="12"/>
      <c r="AB341" s="12"/>
      <c r="AC341" s="12"/>
      <c r="AD341" s="12"/>
      <c r="AE341" s="12"/>
      <c r="AF341" s="12"/>
      <c r="AG341" s="12"/>
      <c r="AH341" s="12"/>
      <c r="AI341" s="12"/>
      <c r="AJ341" s="12"/>
      <c r="AK341" s="12"/>
      <c r="AL341" s="12"/>
      <c r="BC341" s="16">
        <v>54.243902439024396</v>
      </c>
      <c r="BD341" s="16">
        <v>6.245602787456446</v>
      </c>
    </row>
    <row r="342" spans="1:38" ht="15.75" customHeight="1">
      <c r="A342" s="19">
        <v>1887</v>
      </c>
      <c r="B342" s="27"/>
      <c r="C342" s="27"/>
      <c r="D342" s="17"/>
      <c r="E342" s="27"/>
      <c r="F342" s="27"/>
      <c r="G342" s="27"/>
      <c r="H342" s="27"/>
      <c r="I342" s="27"/>
      <c r="J342" s="27"/>
      <c r="K342" s="17"/>
      <c r="L342" s="27"/>
      <c r="M342" s="24"/>
      <c r="N342" s="24"/>
      <c r="O342" s="24"/>
      <c r="P342" s="24"/>
      <c r="Q342" s="24"/>
      <c r="R342" s="24"/>
      <c r="S342" s="24"/>
      <c r="T342" s="24"/>
      <c r="U342" s="12"/>
      <c r="V342" s="12"/>
      <c r="W342" s="12"/>
      <c r="X342" s="12"/>
      <c r="Y342" s="12"/>
      <c r="Z342" s="12"/>
      <c r="AA342" s="12"/>
      <c r="AB342" s="12"/>
      <c r="AC342" s="12"/>
      <c r="AD342" s="12"/>
      <c r="AE342" s="12"/>
      <c r="AF342" s="12"/>
      <c r="AG342" s="12"/>
      <c r="AH342" s="12"/>
      <c r="AI342" s="12"/>
      <c r="AJ342" s="12"/>
      <c r="AK342" s="12"/>
      <c r="AL342" s="12"/>
    </row>
    <row r="343" spans="1:38" ht="15.75" customHeight="1">
      <c r="A343" s="19">
        <v>1888</v>
      </c>
      <c r="B343" s="27"/>
      <c r="C343" s="27"/>
      <c r="D343" s="17"/>
      <c r="E343" s="27"/>
      <c r="F343" s="27"/>
      <c r="G343" s="27"/>
      <c r="H343" s="27"/>
      <c r="I343" s="27"/>
      <c r="J343" s="27"/>
      <c r="K343" s="17"/>
      <c r="L343" s="27"/>
      <c r="M343" s="24"/>
      <c r="N343" s="24"/>
      <c r="O343" s="24"/>
      <c r="P343" s="24"/>
      <c r="Q343" s="24"/>
      <c r="R343" s="24"/>
      <c r="S343" s="24"/>
      <c r="T343" s="24"/>
      <c r="U343" s="12"/>
      <c r="V343" s="12"/>
      <c r="W343" s="12"/>
      <c r="X343" s="12"/>
      <c r="Y343" s="12"/>
      <c r="Z343" s="12"/>
      <c r="AA343" s="12"/>
      <c r="AB343" s="12"/>
      <c r="AC343" s="12"/>
      <c r="AD343" s="12"/>
      <c r="AE343" s="12"/>
      <c r="AF343" s="12"/>
      <c r="AG343" s="12"/>
      <c r="AH343" s="12"/>
      <c r="AI343" s="12"/>
      <c r="AJ343" s="12"/>
      <c r="AK343" s="12"/>
      <c r="AL343" s="12"/>
    </row>
    <row r="344" spans="1:38" ht="15.75" customHeight="1">
      <c r="A344" s="19">
        <v>1889</v>
      </c>
      <c r="B344" s="27"/>
      <c r="C344" s="27"/>
      <c r="D344" s="17"/>
      <c r="E344" s="27"/>
      <c r="F344" s="27"/>
      <c r="G344" s="27"/>
      <c r="H344" s="27"/>
      <c r="I344" s="27"/>
      <c r="J344" s="27"/>
      <c r="K344" s="17"/>
      <c r="L344" s="27"/>
      <c r="M344" s="24"/>
      <c r="N344" s="24"/>
      <c r="O344" s="24"/>
      <c r="P344" s="24"/>
      <c r="Q344" s="24"/>
      <c r="R344" s="24"/>
      <c r="S344" s="24"/>
      <c r="T344" s="24"/>
      <c r="U344" s="12"/>
      <c r="V344" s="12"/>
      <c r="W344" s="12"/>
      <c r="X344" s="12"/>
      <c r="Y344" s="12"/>
      <c r="Z344" s="12"/>
      <c r="AA344" s="12"/>
      <c r="AB344" s="12"/>
      <c r="AC344" s="12"/>
      <c r="AD344" s="12"/>
      <c r="AE344" s="12"/>
      <c r="AF344" s="12"/>
      <c r="AG344" s="12"/>
      <c r="AH344" s="12"/>
      <c r="AI344" s="12"/>
      <c r="AJ344" s="12"/>
      <c r="AK344" s="12"/>
      <c r="AL344" s="12"/>
    </row>
    <row r="345" spans="1:38" ht="15.75" customHeight="1">
      <c r="A345" s="19">
        <v>1890</v>
      </c>
      <c r="B345" s="27"/>
      <c r="C345" s="27"/>
      <c r="D345" s="17"/>
      <c r="E345" s="27"/>
      <c r="F345" s="27"/>
      <c r="G345" s="27"/>
      <c r="H345" s="27"/>
      <c r="I345" s="27"/>
      <c r="J345" s="27"/>
      <c r="K345" s="17"/>
      <c r="L345" s="27"/>
      <c r="M345" s="24"/>
      <c r="N345" s="24"/>
      <c r="O345" s="24"/>
      <c r="P345" s="24"/>
      <c r="Q345" s="24"/>
      <c r="R345" s="24"/>
      <c r="S345" s="24"/>
      <c r="T345" s="24"/>
      <c r="U345" s="12"/>
      <c r="V345" s="12"/>
      <c r="W345" s="12"/>
      <c r="X345" s="12"/>
      <c r="Y345" s="12"/>
      <c r="Z345" s="12"/>
      <c r="AA345" s="12"/>
      <c r="AB345" s="12"/>
      <c r="AC345" s="12"/>
      <c r="AD345" s="12"/>
      <c r="AE345" s="12"/>
      <c r="AF345" s="12"/>
      <c r="AG345" s="12"/>
      <c r="AH345" s="12"/>
      <c r="AI345" s="12"/>
      <c r="AJ345" s="12"/>
      <c r="AK345" s="12"/>
      <c r="AL345" s="12"/>
    </row>
    <row r="346" spans="1:38" ht="15.75" customHeight="1">
      <c r="A346" s="19">
        <v>1891</v>
      </c>
      <c r="B346" s="27"/>
      <c r="C346" s="27"/>
      <c r="D346" s="17"/>
      <c r="E346" s="27"/>
      <c r="F346" s="27"/>
      <c r="G346" s="27"/>
      <c r="H346" s="27"/>
      <c r="I346" s="27"/>
      <c r="J346" s="27"/>
      <c r="K346" s="17"/>
      <c r="L346" s="27"/>
      <c r="M346" s="24"/>
      <c r="N346" s="24"/>
      <c r="O346" s="24"/>
      <c r="P346" s="24"/>
      <c r="Q346" s="24"/>
      <c r="R346" s="24"/>
      <c r="S346" s="24"/>
      <c r="T346" s="24"/>
      <c r="U346" s="12"/>
      <c r="V346" s="12"/>
      <c r="W346" s="12"/>
      <c r="X346" s="12"/>
      <c r="Y346" s="12"/>
      <c r="Z346" s="12"/>
      <c r="AA346" s="12"/>
      <c r="AB346" s="12"/>
      <c r="AC346" s="12"/>
      <c r="AD346" s="12"/>
      <c r="AE346" s="12"/>
      <c r="AF346" s="12"/>
      <c r="AG346" s="12"/>
      <c r="AH346" s="12"/>
      <c r="AI346" s="12"/>
      <c r="AJ346" s="12"/>
      <c r="AK346" s="12"/>
      <c r="AL346" s="12"/>
    </row>
    <row r="347" spans="1:38" ht="15.75" customHeight="1">
      <c r="A347" s="19">
        <v>1892</v>
      </c>
      <c r="B347" s="27"/>
      <c r="C347" s="27"/>
      <c r="D347" s="17"/>
      <c r="E347" s="27"/>
      <c r="F347" s="27"/>
      <c r="G347" s="27"/>
      <c r="H347" s="27"/>
      <c r="I347" s="27"/>
      <c r="J347" s="27"/>
      <c r="K347" s="17"/>
      <c r="L347" s="27"/>
      <c r="M347" s="24"/>
      <c r="N347" s="24"/>
      <c r="O347" s="24"/>
      <c r="P347" s="24"/>
      <c r="Q347" s="24"/>
      <c r="R347" s="24"/>
      <c r="S347" s="24"/>
      <c r="T347" s="24"/>
      <c r="U347" s="12"/>
      <c r="V347" s="12"/>
      <c r="W347" s="12"/>
      <c r="X347" s="12"/>
      <c r="Y347" s="12"/>
      <c r="Z347" s="12"/>
      <c r="AA347" s="12"/>
      <c r="AB347" s="12"/>
      <c r="AC347" s="12"/>
      <c r="AD347" s="12"/>
      <c r="AE347" s="12"/>
      <c r="AF347" s="12"/>
      <c r="AG347" s="12"/>
      <c r="AH347" s="12"/>
      <c r="AI347" s="12"/>
      <c r="AJ347" s="12"/>
      <c r="AK347" s="12"/>
      <c r="AL347" s="12"/>
    </row>
    <row r="348" spans="1:38" ht="15.75" customHeight="1">
      <c r="A348" s="19">
        <v>1893</v>
      </c>
      <c r="B348" s="27"/>
      <c r="C348" s="27"/>
      <c r="D348" s="17"/>
      <c r="E348" s="27"/>
      <c r="F348" s="27"/>
      <c r="G348" s="27"/>
      <c r="H348" s="27"/>
      <c r="I348" s="27"/>
      <c r="J348" s="27"/>
      <c r="K348" s="17"/>
      <c r="L348" s="27"/>
      <c r="M348" s="24"/>
      <c r="N348" s="24"/>
      <c r="O348" s="24"/>
      <c r="P348" s="24"/>
      <c r="Q348" s="24"/>
      <c r="R348" s="24"/>
      <c r="S348" s="24"/>
      <c r="T348" s="24"/>
      <c r="U348" s="12"/>
      <c r="V348" s="12"/>
      <c r="W348" s="12"/>
      <c r="X348" s="12"/>
      <c r="Y348" s="12"/>
      <c r="Z348" s="12"/>
      <c r="AA348" s="12"/>
      <c r="AB348" s="12"/>
      <c r="AC348" s="12"/>
      <c r="AD348" s="12"/>
      <c r="AE348" s="12"/>
      <c r="AF348" s="12"/>
      <c r="AG348" s="12"/>
      <c r="AH348" s="12"/>
      <c r="AI348" s="12"/>
      <c r="AJ348" s="12"/>
      <c r="AK348" s="12"/>
      <c r="AL348" s="12"/>
    </row>
    <row r="349" spans="1:38" ht="15.75" customHeight="1">
      <c r="A349" s="19">
        <v>1894</v>
      </c>
      <c r="B349" s="27"/>
      <c r="C349" s="27"/>
      <c r="D349" s="17"/>
      <c r="E349" s="27"/>
      <c r="F349" s="27"/>
      <c r="G349" s="27"/>
      <c r="H349" s="27"/>
      <c r="I349" s="27"/>
      <c r="J349" s="27"/>
      <c r="K349" s="17"/>
      <c r="L349" s="27"/>
      <c r="M349" s="24"/>
      <c r="N349" s="24"/>
      <c r="O349" s="24"/>
      <c r="P349" s="24"/>
      <c r="Q349" s="24"/>
      <c r="R349" s="24"/>
      <c r="S349" s="24"/>
      <c r="T349" s="24"/>
      <c r="U349" s="12"/>
      <c r="V349" s="12"/>
      <c r="W349" s="12"/>
      <c r="X349" s="12"/>
      <c r="Y349" s="12"/>
      <c r="Z349" s="12"/>
      <c r="AA349" s="12"/>
      <c r="AB349" s="12"/>
      <c r="AC349" s="12"/>
      <c r="AD349" s="12"/>
      <c r="AE349" s="12"/>
      <c r="AF349" s="12"/>
      <c r="AG349" s="12"/>
      <c r="AH349" s="12"/>
      <c r="AI349" s="12"/>
      <c r="AJ349" s="12"/>
      <c r="AK349" s="12"/>
      <c r="AL349" s="12"/>
    </row>
    <row r="350" spans="1:38" ht="15.75" customHeight="1">
      <c r="A350" s="19">
        <v>1895</v>
      </c>
      <c r="B350" s="27"/>
      <c r="C350" s="27"/>
      <c r="D350" s="17"/>
      <c r="E350" s="27"/>
      <c r="F350" s="27"/>
      <c r="G350" s="27"/>
      <c r="H350" s="27"/>
      <c r="I350" s="27"/>
      <c r="J350" s="27"/>
      <c r="K350" s="17"/>
      <c r="L350" s="27"/>
      <c r="M350" s="24"/>
      <c r="N350" s="24"/>
      <c r="O350" s="24"/>
      <c r="P350" s="24"/>
      <c r="Q350" s="24"/>
      <c r="R350" s="24"/>
      <c r="S350" s="24"/>
      <c r="T350" s="24"/>
      <c r="U350" s="12"/>
      <c r="V350" s="12"/>
      <c r="W350" s="12"/>
      <c r="X350" s="12"/>
      <c r="Y350" s="12"/>
      <c r="Z350" s="12"/>
      <c r="AA350" s="12"/>
      <c r="AB350" s="12"/>
      <c r="AC350" s="12"/>
      <c r="AD350" s="12"/>
      <c r="AE350" s="12"/>
      <c r="AF350" s="12"/>
      <c r="AG350" s="12"/>
      <c r="AH350" s="12"/>
      <c r="AI350" s="12"/>
      <c r="AJ350" s="12"/>
      <c r="AK350" s="12"/>
      <c r="AL350" s="12"/>
    </row>
    <row r="351" spans="1:38" ht="15.75" customHeight="1">
      <c r="A351" s="19">
        <v>1896</v>
      </c>
      <c r="B351" s="27"/>
      <c r="C351" s="27"/>
      <c r="D351" s="17"/>
      <c r="E351" s="27"/>
      <c r="F351" s="27"/>
      <c r="G351" s="27"/>
      <c r="H351" s="27"/>
      <c r="I351" s="27"/>
      <c r="J351" s="27"/>
      <c r="K351" s="17"/>
      <c r="L351" s="27"/>
      <c r="M351" s="24"/>
      <c r="N351" s="24"/>
      <c r="O351" s="24"/>
      <c r="P351" s="24"/>
      <c r="Q351" s="24"/>
      <c r="R351" s="24"/>
      <c r="S351" s="24"/>
      <c r="T351" s="24"/>
      <c r="U351" s="12"/>
      <c r="V351" s="12"/>
      <c r="W351" s="12"/>
      <c r="X351" s="12"/>
      <c r="Y351" s="12"/>
      <c r="Z351" s="12"/>
      <c r="AA351" s="12"/>
      <c r="AB351" s="12"/>
      <c r="AC351" s="12"/>
      <c r="AD351" s="12"/>
      <c r="AE351" s="12"/>
      <c r="AF351" s="12"/>
      <c r="AG351" s="12"/>
      <c r="AH351" s="12"/>
      <c r="AI351" s="12"/>
      <c r="AJ351" s="12"/>
      <c r="AK351" s="12"/>
      <c r="AL351" s="12"/>
    </row>
    <row r="352" spans="1:38" ht="15.75" customHeight="1">
      <c r="A352" s="19">
        <v>1897</v>
      </c>
      <c r="B352" s="27"/>
      <c r="C352" s="27"/>
      <c r="D352" s="17"/>
      <c r="E352" s="27"/>
      <c r="F352" s="27"/>
      <c r="G352" s="27"/>
      <c r="H352" s="27"/>
      <c r="I352" s="27"/>
      <c r="J352" s="27"/>
      <c r="K352" s="17"/>
      <c r="L352" s="27"/>
      <c r="M352" s="24"/>
      <c r="N352" s="24"/>
      <c r="O352" s="24"/>
      <c r="P352" s="24"/>
      <c r="Q352" s="24"/>
      <c r="R352" s="24"/>
      <c r="S352" s="24"/>
      <c r="T352" s="24"/>
      <c r="U352" s="12"/>
      <c r="V352" s="12"/>
      <c r="W352" s="12"/>
      <c r="X352" s="12"/>
      <c r="Y352" s="12"/>
      <c r="Z352" s="12"/>
      <c r="AA352" s="12"/>
      <c r="AB352" s="12"/>
      <c r="AC352" s="12"/>
      <c r="AD352" s="12"/>
      <c r="AE352" s="12"/>
      <c r="AF352" s="12"/>
      <c r="AG352" s="12"/>
      <c r="AH352" s="12"/>
      <c r="AI352" s="12"/>
      <c r="AJ352" s="12"/>
      <c r="AK352" s="12"/>
      <c r="AL352" s="12"/>
    </row>
    <row r="353" spans="1:38" ht="15.75" customHeight="1">
      <c r="A353" s="19">
        <v>1898</v>
      </c>
      <c r="B353" s="27"/>
      <c r="C353" s="27"/>
      <c r="D353" s="17"/>
      <c r="E353" s="27"/>
      <c r="F353" s="27"/>
      <c r="G353" s="27"/>
      <c r="H353" s="27"/>
      <c r="I353" s="27"/>
      <c r="J353" s="27"/>
      <c r="K353" s="17"/>
      <c r="L353" s="27"/>
      <c r="M353" s="24"/>
      <c r="N353" s="24"/>
      <c r="O353" s="24"/>
      <c r="P353" s="24"/>
      <c r="Q353" s="24"/>
      <c r="R353" s="24"/>
      <c r="S353" s="24"/>
      <c r="T353" s="24"/>
      <c r="U353" s="12"/>
      <c r="V353" s="12"/>
      <c r="W353" s="12"/>
      <c r="X353" s="12"/>
      <c r="Y353" s="12"/>
      <c r="Z353" s="12"/>
      <c r="AA353" s="12"/>
      <c r="AB353" s="12"/>
      <c r="AC353" s="12"/>
      <c r="AD353" s="12"/>
      <c r="AE353" s="12"/>
      <c r="AF353" s="12"/>
      <c r="AG353" s="12"/>
      <c r="AH353" s="12"/>
      <c r="AI353" s="12"/>
      <c r="AJ353" s="12"/>
      <c r="AK353" s="12"/>
      <c r="AL353" s="12"/>
    </row>
    <row r="354" spans="1:38" ht="15.75" customHeight="1">
      <c r="A354" s="19">
        <v>1899</v>
      </c>
      <c r="B354" s="27"/>
      <c r="C354" s="27"/>
      <c r="D354" s="17"/>
      <c r="E354" s="27"/>
      <c r="F354" s="27"/>
      <c r="G354" s="27"/>
      <c r="H354" s="27"/>
      <c r="I354" s="27"/>
      <c r="J354" s="27"/>
      <c r="K354" s="17"/>
      <c r="L354" s="27"/>
      <c r="M354" s="24"/>
      <c r="N354" s="24"/>
      <c r="O354" s="24"/>
      <c r="P354" s="24"/>
      <c r="Q354" s="24"/>
      <c r="R354" s="24"/>
      <c r="S354" s="24"/>
      <c r="T354" s="24"/>
      <c r="U354" s="12"/>
      <c r="V354" s="12"/>
      <c r="W354" s="12"/>
      <c r="X354" s="12"/>
      <c r="Y354" s="12"/>
      <c r="Z354" s="12"/>
      <c r="AA354" s="12"/>
      <c r="AB354" s="12"/>
      <c r="AC354" s="12"/>
      <c r="AD354" s="12"/>
      <c r="AE354" s="12"/>
      <c r="AF354" s="12"/>
      <c r="AG354" s="12"/>
      <c r="AH354" s="12"/>
      <c r="AI354" s="12"/>
      <c r="AJ354" s="12"/>
      <c r="AK354" s="12"/>
      <c r="AL354" s="12"/>
    </row>
    <row r="355" spans="1:38" ht="15.75" customHeight="1">
      <c r="A355" s="19">
        <v>1900</v>
      </c>
      <c r="B355" s="27"/>
      <c r="C355" s="27"/>
      <c r="D355" s="17"/>
      <c r="E355" s="27"/>
      <c r="F355" s="27"/>
      <c r="G355" s="27"/>
      <c r="H355" s="27"/>
      <c r="I355" s="27"/>
      <c r="J355" s="27"/>
      <c r="K355" s="17"/>
      <c r="L355" s="27"/>
      <c r="M355" s="24"/>
      <c r="N355" s="24"/>
      <c r="O355" s="24"/>
      <c r="P355" s="24"/>
      <c r="Q355" s="24"/>
      <c r="R355" s="24"/>
      <c r="S355" s="24"/>
      <c r="T355" s="24"/>
      <c r="U355" s="12"/>
      <c r="V355" s="12"/>
      <c r="W355" s="12"/>
      <c r="X355" s="12"/>
      <c r="Y355" s="12"/>
      <c r="Z355" s="12"/>
      <c r="AA355" s="12"/>
      <c r="AB355" s="12"/>
      <c r="AC355" s="12"/>
      <c r="AD355" s="12"/>
      <c r="AE355" s="12"/>
      <c r="AF355" s="12"/>
      <c r="AG355" s="12"/>
      <c r="AH355" s="12"/>
      <c r="AI355" s="12"/>
      <c r="AJ355" s="12"/>
      <c r="AK355" s="12"/>
      <c r="AL355" s="12"/>
    </row>
    <row r="356" spans="1:38" ht="15.75" customHeight="1">
      <c r="A356" s="19">
        <v>1901</v>
      </c>
      <c r="B356" s="27"/>
      <c r="C356" s="27"/>
      <c r="D356" s="17"/>
      <c r="E356" s="27"/>
      <c r="F356" s="27"/>
      <c r="G356" s="27"/>
      <c r="H356" s="27"/>
      <c r="I356" s="27"/>
      <c r="J356" s="27"/>
      <c r="K356" s="17"/>
      <c r="L356" s="27"/>
      <c r="M356" s="24"/>
      <c r="N356" s="24"/>
      <c r="O356" s="24"/>
      <c r="P356" s="24"/>
      <c r="Q356" s="24"/>
      <c r="R356" s="24"/>
      <c r="S356" s="24"/>
      <c r="T356" s="24"/>
      <c r="U356" s="12"/>
      <c r="V356" s="12"/>
      <c r="W356" s="12"/>
      <c r="X356" s="12"/>
      <c r="Y356" s="12"/>
      <c r="Z356" s="12"/>
      <c r="AA356" s="12"/>
      <c r="AB356" s="12"/>
      <c r="AC356" s="12"/>
      <c r="AD356" s="12"/>
      <c r="AE356" s="12"/>
      <c r="AF356" s="12"/>
      <c r="AG356" s="12"/>
      <c r="AH356" s="12"/>
      <c r="AI356" s="12"/>
      <c r="AJ356" s="12"/>
      <c r="AK356" s="12"/>
      <c r="AL356" s="12"/>
    </row>
    <row r="357" spans="1:38" ht="15.75" customHeight="1">
      <c r="A357" s="19">
        <v>1902</v>
      </c>
      <c r="B357" s="27"/>
      <c r="C357" s="27"/>
      <c r="D357" s="17"/>
      <c r="E357" s="27"/>
      <c r="F357" s="27"/>
      <c r="G357" s="27"/>
      <c r="H357" s="27"/>
      <c r="I357" s="27"/>
      <c r="J357" s="27"/>
      <c r="K357" s="17"/>
      <c r="L357" s="27"/>
      <c r="M357" s="24"/>
      <c r="N357" s="24"/>
      <c r="O357" s="24"/>
      <c r="P357" s="24"/>
      <c r="Q357" s="24"/>
      <c r="R357" s="24"/>
      <c r="S357" s="24"/>
      <c r="T357" s="24"/>
      <c r="U357" s="12"/>
      <c r="V357" s="12"/>
      <c r="W357" s="12"/>
      <c r="X357" s="12"/>
      <c r="Y357" s="12"/>
      <c r="Z357" s="12"/>
      <c r="AA357" s="12"/>
      <c r="AB357" s="12"/>
      <c r="AC357" s="12"/>
      <c r="AD357" s="12"/>
      <c r="AE357" s="12"/>
      <c r="AF357" s="12"/>
      <c r="AG357" s="12"/>
      <c r="AH357" s="12"/>
      <c r="AI357" s="12"/>
      <c r="AJ357" s="12"/>
      <c r="AK357" s="12"/>
      <c r="AL357" s="12"/>
    </row>
    <row r="358" spans="1:38" ht="15.75" customHeight="1">
      <c r="A358" s="19">
        <v>1903</v>
      </c>
      <c r="B358" s="27"/>
      <c r="C358" s="27"/>
      <c r="D358" s="17"/>
      <c r="E358" s="27"/>
      <c r="F358" s="27"/>
      <c r="G358" s="27"/>
      <c r="H358" s="27"/>
      <c r="I358" s="27"/>
      <c r="J358" s="27"/>
      <c r="K358" s="17"/>
      <c r="L358" s="27"/>
      <c r="M358" s="24"/>
      <c r="N358" s="24"/>
      <c r="O358" s="24"/>
      <c r="P358" s="24"/>
      <c r="Q358" s="24"/>
      <c r="R358" s="24"/>
      <c r="S358" s="24"/>
      <c r="T358" s="24"/>
      <c r="U358" s="12"/>
      <c r="V358" s="12"/>
      <c r="W358" s="12"/>
      <c r="X358" s="12"/>
      <c r="Y358" s="12"/>
      <c r="Z358" s="12"/>
      <c r="AA358" s="12"/>
      <c r="AB358" s="12"/>
      <c r="AC358" s="12"/>
      <c r="AD358" s="12"/>
      <c r="AE358" s="12"/>
      <c r="AF358" s="12"/>
      <c r="AG358" s="12"/>
      <c r="AH358" s="12"/>
      <c r="AI358" s="12"/>
      <c r="AJ358" s="12"/>
      <c r="AK358" s="12"/>
      <c r="AL358" s="12"/>
    </row>
    <row r="359" spans="1:38" ht="15.75" customHeight="1">
      <c r="A359" s="19">
        <v>1904</v>
      </c>
      <c r="B359" s="27"/>
      <c r="C359" s="27"/>
      <c r="D359" s="17"/>
      <c r="E359" s="27"/>
      <c r="F359" s="27"/>
      <c r="G359" s="27"/>
      <c r="H359" s="27"/>
      <c r="I359" s="27"/>
      <c r="J359" s="27"/>
      <c r="K359" s="17"/>
      <c r="L359" s="27"/>
      <c r="M359" s="24"/>
      <c r="N359" s="24"/>
      <c r="O359" s="24"/>
      <c r="P359" s="24"/>
      <c r="Q359" s="24"/>
      <c r="R359" s="24"/>
      <c r="S359" s="24"/>
      <c r="T359" s="24"/>
      <c r="U359" s="12"/>
      <c r="V359" s="12"/>
      <c r="W359" s="12"/>
      <c r="X359" s="12"/>
      <c r="Y359" s="12"/>
      <c r="Z359" s="12"/>
      <c r="AA359" s="12"/>
      <c r="AB359" s="12"/>
      <c r="AC359" s="12"/>
      <c r="AD359" s="12"/>
      <c r="AE359" s="12"/>
      <c r="AF359" s="12"/>
      <c r="AG359" s="12"/>
      <c r="AH359" s="12"/>
      <c r="AI359" s="12"/>
      <c r="AJ359" s="12"/>
      <c r="AK359" s="12"/>
      <c r="AL359" s="12"/>
    </row>
    <row r="360" spans="1:38" ht="15.75" customHeight="1">
      <c r="A360" s="19">
        <v>1905</v>
      </c>
      <c r="B360" s="27"/>
      <c r="C360" s="27"/>
      <c r="D360" s="17"/>
      <c r="E360" s="27"/>
      <c r="F360" s="27"/>
      <c r="G360" s="27"/>
      <c r="H360" s="27"/>
      <c r="I360" s="27"/>
      <c r="J360" s="27"/>
      <c r="K360" s="17"/>
      <c r="L360" s="27"/>
      <c r="M360" s="24"/>
      <c r="N360" s="24"/>
      <c r="O360" s="24"/>
      <c r="P360" s="24"/>
      <c r="Q360" s="24"/>
      <c r="R360" s="24"/>
      <c r="S360" s="24"/>
      <c r="T360" s="24"/>
      <c r="U360" s="12"/>
      <c r="V360" s="12"/>
      <c r="W360" s="12"/>
      <c r="X360" s="12"/>
      <c r="Y360" s="12"/>
      <c r="Z360" s="12"/>
      <c r="AA360" s="12"/>
      <c r="AB360" s="12"/>
      <c r="AC360" s="12"/>
      <c r="AD360" s="12"/>
      <c r="AE360" s="12"/>
      <c r="AF360" s="12"/>
      <c r="AG360" s="12"/>
      <c r="AH360" s="12"/>
      <c r="AI360" s="12"/>
      <c r="AJ360" s="12"/>
      <c r="AK360" s="12"/>
      <c r="AL360" s="12"/>
    </row>
    <row r="361" spans="1:38" ht="15.75" customHeight="1">
      <c r="A361" s="19">
        <v>1906</v>
      </c>
      <c r="B361" s="27"/>
      <c r="C361" s="27"/>
      <c r="E361" s="27"/>
      <c r="F361" s="27"/>
      <c r="G361" s="27"/>
      <c r="H361" s="27"/>
      <c r="I361" s="27"/>
      <c r="J361" s="27"/>
      <c r="L361" s="27"/>
      <c r="M361" s="24"/>
      <c r="N361" s="24"/>
      <c r="O361" s="24"/>
      <c r="P361" s="24"/>
      <c r="Q361" s="24"/>
      <c r="R361" s="24"/>
      <c r="S361" s="24"/>
      <c r="T361" s="24"/>
      <c r="U361" s="12"/>
      <c r="V361" s="12"/>
      <c r="W361" s="12"/>
      <c r="X361" s="12"/>
      <c r="Y361" s="12"/>
      <c r="Z361" s="12"/>
      <c r="AA361" s="12"/>
      <c r="AB361" s="12"/>
      <c r="AC361" s="12"/>
      <c r="AD361" s="12"/>
      <c r="AE361" s="12"/>
      <c r="AF361" s="12"/>
      <c r="AG361" s="12"/>
      <c r="AH361" s="12"/>
      <c r="AI361" s="12"/>
      <c r="AJ361" s="12"/>
      <c r="AK361" s="12"/>
      <c r="AL361" s="12"/>
    </row>
    <row r="362" spans="1:38" ht="15.75" customHeight="1">
      <c r="A362" s="19">
        <v>1907</v>
      </c>
      <c r="B362" s="27"/>
      <c r="C362" s="27"/>
      <c r="E362" s="27"/>
      <c r="F362" s="27"/>
      <c r="G362" s="27"/>
      <c r="H362" s="27"/>
      <c r="I362" s="27"/>
      <c r="J362" s="27"/>
      <c r="L362" s="27"/>
      <c r="M362" s="24"/>
      <c r="N362" s="24"/>
      <c r="O362" s="24"/>
      <c r="P362" s="24"/>
      <c r="Q362" s="24"/>
      <c r="R362" s="24"/>
      <c r="S362" s="24"/>
      <c r="T362" s="24"/>
      <c r="U362" s="12"/>
      <c r="V362" s="12"/>
      <c r="W362" s="12"/>
      <c r="X362" s="12"/>
      <c r="Y362" s="12"/>
      <c r="Z362" s="12"/>
      <c r="AA362" s="12"/>
      <c r="AB362" s="12"/>
      <c r="AC362" s="12"/>
      <c r="AD362" s="12"/>
      <c r="AE362" s="12"/>
      <c r="AF362" s="12"/>
      <c r="AG362" s="12"/>
      <c r="AH362" s="12"/>
      <c r="AI362" s="12"/>
      <c r="AJ362" s="12"/>
      <c r="AK362" s="12"/>
      <c r="AL362" s="12"/>
    </row>
    <row r="363" spans="1:38" ht="15.75" customHeight="1">
      <c r="A363" s="19">
        <v>1908</v>
      </c>
      <c r="B363" s="27"/>
      <c r="C363" s="27"/>
      <c r="E363" s="27"/>
      <c r="F363" s="27"/>
      <c r="G363" s="27"/>
      <c r="H363" s="27"/>
      <c r="I363" s="27"/>
      <c r="J363" s="27"/>
      <c r="L363" s="27"/>
      <c r="M363" s="24"/>
      <c r="N363" s="24"/>
      <c r="O363" s="24"/>
      <c r="P363" s="24"/>
      <c r="Q363" s="24"/>
      <c r="R363" s="24"/>
      <c r="S363" s="24"/>
      <c r="T363" s="24"/>
      <c r="U363" s="12"/>
      <c r="V363" s="12"/>
      <c r="W363" s="12"/>
      <c r="X363" s="12"/>
      <c r="Y363" s="12"/>
      <c r="Z363" s="12"/>
      <c r="AA363" s="12"/>
      <c r="AB363" s="12"/>
      <c r="AC363" s="12"/>
      <c r="AD363" s="12"/>
      <c r="AE363" s="12"/>
      <c r="AF363" s="12"/>
      <c r="AG363" s="12"/>
      <c r="AH363" s="12"/>
      <c r="AI363" s="12"/>
      <c r="AJ363" s="12"/>
      <c r="AK363" s="12"/>
      <c r="AL363" s="12"/>
    </row>
    <row r="364" spans="1:38" ht="15.75" customHeight="1">
      <c r="A364" s="19">
        <v>1909</v>
      </c>
      <c r="B364" s="27"/>
      <c r="C364" s="27"/>
      <c r="E364" s="27"/>
      <c r="F364" s="27"/>
      <c r="G364" s="27"/>
      <c r="H364" s="27"/>
      <c r="I364" s="27"/>
      <c r="J364" s="27"/>
      <c r="L364" s="27"/>
      <c r="M364" s="24"/>
      <c r="N364" s="24"/>
      <c r="O364" s="24"/>
      <c r="P364" s="24"/>
      <c r="Q364" s="24"/>
      <c r="R364" s="24"/>
      <c r="S364" s="24"/>
      <c r="T364" s="24"/>
      <c r="U364" s="12"/>
      <c r="V364" s="12"/>
      <c r="W364" s="12"/>
      <c r="X364" s="12"/>
      <c r="Y364" s="12"/>
      <c r="Z364" s="12"/>
      <c r="AA364" s="12"/>
      <c r="AB364" s="12"/>
      <c r="AC364" s="12"/>
      <c r="AD364" s="12"/>
      <c r="AE364" s="12"/>
      <c r="AF364" s="12"/>
      <c r="AG364" s="12"/>
      <c r="AH364" s="12"/>
      <c r="AI364" s="12"/>
      <c r="AJ364" s="12"/>
      <c r="AK364" s="12"/>
      <c r="AL364" s="12"/>
    </row>
    <row r="365" spans="1:38" ht="15.75" customHeight="1">
      <c r="A365" s="19">
        <v>1910</v>
      </c>
      <c r="B365" s="27"/>
      <c r="C365" s="27"/>
      <c r="E365" s="27"/>
      <c r="F365" s="27"/>
      <c r="G365" s="27"/>
      <c r="H365" s="27"/>
      <c r="I365" s="27"/>
      <c r="J365" s="27"/>
      <c r="L365" s="27"/>
      <c r="M365" s="24"/>
      <c r="N365" s="24"/>
      <c r="O365" s="24"/>
      <c r="P365" s="24"/>
      <c r="Q365" s="24"/>
      <c r="R365" s="24"/>
      <c r="S365" s="24"/>
      <c r="T365" s="24"/>
      <c r="U365" s="12"/>
      <c r="V365" s="12"/>
      <c r="W365" s="12"/>
      <c r="X365" s="12"/>
      <c r="Y365" s="12"/>
      <c r="Z365" s="12"/>
      <c r="AA365" s="12"/>
      <c r="AB365" s="12"/>
      <c r="AC365" s="12"/>
      <c r="AD365" s="12"/>
      <c r="AE365" s="12"/>
      <c r="AF365" s="12"/>
      <c r="AG365" s="12"/>
      <c r="AH365" s="12"/>
      <c r="AI365" s="12"/>
      <c r="AJ365" s="12"/>
      <c r="AK365" s="12"/>
      <c r="AL365" s="12"/>
    </row>
    <row r="366" spans="1:38" ht="15.75" customHeight="1">
      <c r="A366" s="19">
        <v>1911</v>
      </c>
      <c r="B366" s="27"/>
      <c r="C366" s="27"/>
      <c r="E366" s="27"/>
      <c r="F366" s="27"/>
      <c r="G366" s="27"/>
      <c r="H366" s="27"/>
      <c r="I366" s="27"/>
      <c r="J366" s="27"/>
      <c r="L366" s="27"/>
      <c r="M366" s="24"/>
      <c r="N366" s="24"/>
      <c r="O366" s="24"/>
      <c r="P366" s="24"/>
      <c r="Q366" s="24"/>
      <c r="R366" s="24"/>
      <c r="S366" s="24"/>
      <c r="T366" s="24"/>
      <c r="U366" s="12"/>
      <c r="V366" s="12"/>
      <c r="W366" s="12"/>
      <c r="X366" s="12"/>
      <c r="Y366" s="12"/>
      <c r="Z366" s="12"/>
      <c r="AA366" s="12"/>
      <c r="AB366" s="12"/>
      <c r="AC366" s="12"/>
      <c r="AD366" s="12"/>
      <c r="AE366" s="12"/>
      <c r="AF366" s="12"/>
      <c r="AG366" s="12"/>
      <c r="AH366" s="12"/>
      <c r="AI366" s="12"/>
      <c r="AJ366" s="12"/>
      <c r="AK366" s="12"/>
      <c r="AL366" s="12"/>
    </row>
    <row r="367" spans="1:38" ht="15.75" customHeight="1">
      <c r="A367" s="19">
        <v>1912</v>
      </c>
      <c r="B367" s="27"/>
      <c r="C367" s="27"/>
      <c r="E367" s="27"/>
      <c r="F367" s="27"/>
      <c r="G367" s="27"/>
      <c r="H367" s="27"/>
      <c r="I367" s="27"/>
      <c r="J367" s="27"/>
      <c r="L367" s="27"/>
      <c r="M367" s="24"/>
      <c r="N367" s="24"/>
      <c r="O367" s="24"/>
      <c r="P367" s="24"/>
      <c r="Q367" s="24"/>
      <c r="R367" s="24"/>
      <c r="S367" s="24"/>
      <c r="T367" s="24"/>
      <c r="U367" s="12"/>
      <c r="V367" s="12"/>
      <c r="W367" s="12"/>
      <c r="X367" s="12"/>
      <c r="Y367" s="12"/>
      <c r="Z367" s="12"/>
      <c r="AA367" s="12"/>
      <c r="AB367" s="12"/>
      <c r="AC367" s="12"/>
      <c r="AD367" s="12"/>
      <c r="AE367" s="12"/>
      <c r="AF367" s="12"/>
      <c r="AG367" s="12"/>
      <c r="AH367" s="12"/>
      <c r="AI367" s="12"/>
      <c r="AJ367" s="12"/>
      <c r="AK367" s="12"/>
      <c r="AL367" s="12"/>
    </row>
    <row r="368" spans="1:38" ht="15.75" customHeight="1">
      <c r="A368" s="19">
        <v>1913</v>
      </c>
      <c r="B368" s="27"/>
      <c r="C368" s="27"/>
      <c r="E368" s="27"/>
      <c r="F368" s="27"/>
      <c r="G368" s="27"/>
      <c r="H368" s="27"/>
      <c r="I368" s="27"/>
      <c r="J368" s="27"/>
      <c r="L368" s="27"/>
      <c r="M368" s="24"/>
      <c r="N368" s="24"/>
      <c r="O368" s="24"/>
      <c r="P368" s="24"/>
      <c r="Q368" s="24"/>
      <c r="R368" s="24"/>
      <c r="S368" s="24"/>
      <c r="T368" s="24"/>
      <c r="U368" s="12"/>
      <c r="V368" s="12"/>
      <c r="W368" s="12"/>
      <c r="X368" s="12"/>
      <c r="Y368" s="12"/>
      <c r="Z368" s="12"/>
      <c r="AA368" s="12"/>
      <c r="AB368" s="12"/>
      <c r="AC368" s="12"/>
      <c r="AD368" s="12"/>
      <c r="AE368" s="12"/>
      <c r="AF368" s="12"/>
      <c r="AG368" s="12"/>
      <c r="AH368" s="12"/>
      <c r="AI368" s="12"/>
      <c r="AJ368" s="12"/>
      <c r="AK368" s="12"/>
      <c r="AL368" s="12"/>
    </row>
    <row r="369" spans="1:38" ht="15.75" customHeight="1">
      <c r="A369" s="19">
        <v>1914</v>
      </c>
      <c r="B369" s="27"/>
      <c r="C369" s="27"/>
      <c r="E369" s="27"/>
      <c r="F369" s="27"/>
      <c r="G369" s="27"/>
      <c r="H369" s="27"/>
      <c r="I369" s="27"/>
      <c r="J369" s="27"/>
      <c r="L369" s="27"/>
      <c r="M369" s="24"/>
      <c r="N369" s="24"/>
      <c r="O369" s="24"/>
      <c r="P369" s="24"/>
      <c r="Q369" s="24"/>
      <c r="R369" s="24"/>
      <c r="S369" s="24"/>
      <c r="T369" s="24"/>
      <c r="U369" s="12"/>
      <c r="V369" s="12"/>
      <c r="W369" s="12"/>
      <c r="X369" s="12"/>
      <c r="Y369" s="12"/>
      <c r="Z369" s="12"/>
      <c r="AA369" s="12"/>
      <c r="AB369" s="12"/>
      <c r="AC369" s="12"/>
      <c r="AD369" s="12"/>
      <c r="AE369" s="12"/>
      <c r="AF369" s="12"/>
      <c r="AG369" s="12"/>
      <c r="AH369" s="12"/>
      <c r="AI369" s="12"/>
      <c r="AJ369" s="12"/>
      <c r="AK369" s="12"/>
      <c r="AL369" s="12"/>
    </row>
    <row r="370" spans="2:38" ht="15.75" customHeight="1">
      <c r="B370" s="27"/>
      <c r="C370" s="27"/>
      <c r="E370" s="27"/>
      <c r="F370" s="27"/>
      <c r="G370" s="27"/>
      <c r="H370" s="27"/>
      <c r="I370" s="27"/>
      <c r="J370" s="27"/>
      <c r="L370" s="27"/>
      <c r="M370" s="24"/>
      <c r="N370" s="24"/>
      <c r="O370" s="24"/>
      <c r="P370" s="24"/>
      <c r="Q370" s="24"/>
      <c r="R370" s="24"/>
      <c r="S370" s="24"/>
      <c r="T370" s="24"/>
      <c r="U370" s="12"/>
      <c r="V370" s="12"/>
      <c r="W370" s="12"/>
      <c r="X370" s="12"/>
      <c r="Y370" s="12"/>
      <c r="Z370" s="12"/>
      <c r="AA370" s="12"/>
      <c r="AB370" s="12"/>
      <c r="AC370" s="12"/>
      <c r="AD370" s="12"/>
      <c r="AE370" s="12"/>
      <c r="AF370" s="12"/>
      <c r="AG370" s="12"/>
      <c r="AH370" s="12"/>
      <c r="AI370" s="12"/>
      <c r="AJ370" s="12"/>
      <c r="AK370" s="12"/>
      <c r="AL370" s="12"/>
    </row>
    <row r="371" spans="1:38" ht="15.75" customHeight="1">
      <c r="A371" s="32"/>
      <c r="B371" s="27"/>
      <c r="C371" s="27"/>
      <c r="E371" s="27"/>
      <c r="F371" s="27"/>
      <c r="G371" s="27"/>
      <c r="H371" s="27"/>
      <c r="I371" s="27"/>
      <c r="J371" s="27"/>
      <c r="L371" s="27"/>
      <c r="U371" s="12"/>
      <c r="V371" s="12"/>
      <c r="W371" s="12"/>
      <c r="X371" s="12"/>
      <c r="Y371" s="12"/>
      <c r="Z371" s="12"/>
      <c r="AA371" s="12"/>
      <c r="AB371" s="12"/>
      <c r="AC371" s="12"/>
      <c r="AD371" s="12"/>
      <c r="AE371" s="12"/>
      <c r="AF371" s="12"/>
      <c r="AG371" s="12"/>
      <c r="AH371" s="12"/>
      <c r="AI371" s="12"/>
      <c r="AJ371" s="12"/>
      <c r="AK371" s="12"/>
      <c r="AL371" s="12"/>
    </row>
    <row r="372" spans="1:38" ht="15.75" customHeight="1">
      <c r="A372" s="32"/>
      <c r="B372" s="27"/>
      <c r="C372" s="27"/>
      <c r="E372" s="27"/>
      <c r="F372" s="27"/>
      <c r="G372" s="27"/>
      <c r="H372" s="27"/>
      <c r="I372" s="27"/>
      <c r="J372" s="27"/>
      <c r="L372" s="27"/>
      <c r="U372" s="12"/>
      <c r="V372" s="12"/>
      <c r="W372" s="12"/>
      <c r="X372" s="12"/>
      <c r="Y372" s="12"/>
      <c r="Z372" s="12"/>
      <c r="AA372" s="12"/>
      <c r="AB372" s="12"/>
      <c r="AC372" s="12"/>
      <c r="AD372" s="12"/>
      <c r="AE372" s="12"/>
      <c r="AF372" s="12"/>
      <c r="AG372" s="12"/>
      <c r="AH372" s="12"/>
      <c r="AI372" s="12"/>
      <c r="AJ372" s="12"/>
      <c r="AK372" s="12"/>
      <c r="AL372" s="12"/>
    </row>
    <row r="373" spans="1:38" ht="15.75" customHeight="1">
      <c r="A373" s="32"/>
      <c r="B373" s="27"/>
      <c r="C373" s="27"/>
      <c r="E373" s="27"/>
      <c r="F373" s="27"/>
      <c r="G373" s="27"/>
      <c r="H373" s="27"/>
      <c r="I373" s="27"/>
      <c r="J373" s="27"/>
      <c r="L373" s="27"/>
      <c r="U373" s="12"/>
      <c r="V373" s="12"/>
      <c r="W373" s="12"/>
      <c r="X373" s="12"/>
      <c r="Y373" s="12"/>
      <c r="Z373" s="12"/>
      <c r="AA373" s="12"/>
      <c r="AB373" s="12"/>
      <c r="AC373" s="12"/>
      <c r="AD373" s="12"/>
      <c r="AE373" s="12"/>
      <c r="AF373" s="12"/>
      <c r="AG373" s="12"/>
      <c r="AH373" s="12"/>
      <c r="AI373" s="12"/>
      <c r="AJ373" s="12"/>
      <c r="AK373" s="12"/>
      <c r="AL373" s="12"/>
    </row>
    <row r="374" spans="1:38" ht="15.75" customHeight="1">
      <c r="A374" s="32"/>
      <c r="B374" s="27"/>
      <c r="C374" s="27"/>
      <c r="E374" s="27"/>
      <c r="F374" s="27"/>
      <c r="G374" s="27"/>
      <c r="H374" s="27"/>
      <c r="I374" s="27"/>
      <c r="J374" s="27"/>
      <c r="L374" s="27"/>
      <c r="U374" s="12"/>
      <c r="V374" s="12"/>
      <c r="W374" s="12"/>
      <c r="X374" s="12"/>
      <c r="Y374" s="12"/>
      <c r="Z374" s="12"/>
      <c r="AA374" s="12"/>
      <c r="AB374" s="12"/>
      <c r="AC374" s="12"/>
      <c r="AD374" s="12"/>
      <c r="AE374" s="12"/>
      <c r="AF374" s="12"/>
      <c r="AG374" s="12"/>
      <c r="AH374" s="12"/>
      <c r="AI374" s="12"/>
      <c r="AJ374" s="12"/>
      <c r="AK374" s="12"/>
      <c r="AL374" s="12"/>
    </row>
    <row r="375" spans="2:38" ht="15.75" customHeight="1">
      <c r="B375" s="27"/>
      <c r="C375" s="27"/>
      <c r="E375" s="27"/>
      <c r="F375" s="27"/>
      <c r="G375" s="27"/>
      <c r="H375" s="27"/>
      <c r="I375" s="27"/>
      <c r="J375" s="27"/>
      <c r="L375" s="27"/>
      <c r="U375" s="12"/>
      <c r="V375" s="12"/>
      <c r="W375" s="12"/>
      <c r="X375" s="12"/>
      <c r="Y375" s="12"/>
      <c r="Z375" s="12"/>
      <c r="AA375" s="12"/>
      <c r="AB375" s="12"/>
      <c r="AC375" s="12"/>
      <c r="AD375" s="12"/>
      <c r="AE375" s="12"/>
      <c r="AF375" s="12"/>
      <c r="AG375" s="12"/>
      <c r="AH375" s="12"/>
      <c r="AI375" s="12"/>
      <c r="AJ375" s="12"/>
      <c r="AK375" s="12"/>
      <c r="AL375" s="12"/>
    </row>
    <row r="376" spans="2:38" ht="15.75" customHeight="1">
      <c r="B376" s="27"/>
      <c r="C376" s="27"/>
      <c r="E376" s="27"/>
      <c r="F376" s="27"/>
      <c r="G376" s="27"/>
      <c r="H376" s="27"/>
      <c r="I376" s="27"/>
      <c r="J376" s="27"/>
      <c r="L376" s="27"/>
      <c r="U376" s="12"/>
      <c r="V376" s="12"/>
      <c r="W376" s="12"/>
      <c r="X376" s="12"/>
      <c r="Y376" s="12"/>
      <c r="Z376" s="12"/>
      <c r="AA376" s="12"/>
      <c r="AB376" s="12"/>
      <c r="AC376" s="12"/>
      <c r="AD376" s="12"/>
      <c r="AE376" s="12"/>
      <c r="AF376" s="12"/>
      <c r="AG376" s="12"/>
      <c r="AH376" s="12"/>
      <c r="AI376" s="12"/>
      <c r="AJ376" s="12"/>
      <c r="AK376" s="12"/>
      <c r="AL376" s="12"/>
    </row>
    <row r="377" spans="2:38" ht="15.75" customHeight="1">
      <c r="B377" s="27"/>
      <c r="C377" s="27"/>
      <c r="E377" s="27"/>
      <c r="F377" s="27"/>
      <c r="G377" s="27"/>
      <c r="H377" s="27"/>
      <c r="I377" s="27"/>
      <c r="J377" s="27"/>
      <c r="L377" s="27"/>
      <c r="U377" s="12"/>
      <c r="V377" s="12"/>
      <c r="W377" s="12"/>
      <c r="X377" s="12"/>
      <c r="Y377" s="12"/>
      <c r="Z377" s="12"/>
      <c r="AA377" s="12"/>
      <c r="AB377" s="12"/>
      <c r="AC377" s="12"/>
      <c r="AD377" s="12"/>
      <c r="AE377" s="12"/>
      <c r="AF377" s="12"/>
      <c r="AG377" s="12"/>
      <c r="AH377" s="12"/>
      <c r="AI377" s="12"/>
      <c r="AJ377" s="12"/>
      <c r="AK377" s="12"/>
      <c r="AL377" s="12"/>
    </row>
    <row r="378" spans="2:38" ht="15.75" customHeight="1">
      <c r="B378" s="27"/>
      <c r="C378" s="27"/>
      <c r="E378" s="27"/>
      <c r="F378" s="27"/>
      <c r="G378" s="27"/>
      <c r="H378" s="27"/>
      <c r="I378" s="27"/>
      <c r="J378" s="27"/>
      <c r="L378" s="27"/>
      <c r="U378" s="12"/>
      <c r="V378" s="12"/>
      <c r="W378" s="12"/>
      <c r="X378" s="12"/>
      <c r="Y378" s="12"/>
      <c r="Z378" s="12"/>
      <c r="AA378" s="12"/>
      <c r="AB378" s="12"/>
      <c r="AC378" s="12"/>
      <c r="AD378" s="12"/>
      <c r="AE378" s="12"/>
      <c r="AF378" s="12"/>
      <c r="AG378" s="12"/>
      <c r="AH378" s="12"/>
      <c r="AI378" s="12"/>
      <c r="AJ378" s="12"/>
      <c r="AK378" s="12"/>
      <c r="AL378" s="12"/>
    </row>
    <row r="379" spans="2:38" ht="15.75" customHeight="1">
      <c r="B379" s="27"/>
      <c r="C379" s="27"/>
      <c r="E379" s="27"/>
      <c r="F379" s="27"/>
      <c r="G379" s="27"/>
      <c r="H379" s="27"/>
      <c r="I379" s="27"/>
      <c r="J379" s="27"/>
      <c r="L379" s="27"/>
      <c r="U379" s="12"/>
      <c r="V379" s="12"/>
      <c r="W379" s="12"/>
      <c r="X379" s="12"/>
      <c r="Y379" s="12"/>
      <c r="Z379" s="12"/>
      <c r="AA379" s="12"/>
      <c r="AB379" s="12"/>
      <c r="AC379" s="12"/>
      <c r="AD379" s="12"/>
      <c r="AE379" s="12"/>
      <c r="AF379" s="12"/>
      <c r="AG379" s="12"/>
      <c r="AH379" s="12"/>
      <c r="AI379" s="12"/>
      <c r="AJ379" s="12"/>
      <c r="AK379" s="12"/>
      <c r="AL379" s="12"/>
    </row>
    <row r="380" spans="2:38" ht="15.75" customHeight="1">
      <c r="B380" s="27"/>
      <c r="C380" s="27"/>
      <c r="E380" s="27"/>
      <c r="F380" s="27"/>
      <c r="G380" s="27"/>
      <c r="H380" s="27"/>
      <c r="I380" s="27"/>
      <c r="J380" s="27"/>
      <c r="L380" s="27"/>
      <c r="U380" s="12"/>
      <c r="V380" s="12"/>
      <c r="W380" s="12"/>
      <c r="X380" s="12"/>
      <c r="Y380" s="12"/>
      <c r="Z380" s="12"/>
      <c r="AA380" s="12"/>
      <c r="AB380" s="12"/>
      <c r="AC380" s="12"/>
      <c r="AD380" s="12"/>
      <c r="AE380" s="12"/>
      <c r="AF380" s="12"/>
      <c r="AG380" s="12"/>
      <c r="AH380" s="12"/>
      <c r="AI380" s="12"/>
      <c r="AJ380" s="12"/>
      <c r="AK380" s="12"/>
      <c r="AL380" s="12"/>
    </row>
    <row r="381" spans="2:38" ht="15.75" customHeight="1">
      <c r="B381" s="27"/>
      <c r="C381" s="27"/>
      <c r="E381" s="27"/>
      <c r="F381" s="27"/>
      <c r="G381" s="27"/>
      <c r="H381" s="27"/>
      <c r="I381" s="27"/>
      <c r="J381" s="27"/>
      <c r="L381" s="27"/>
      <c r="U381" s="12"/>
      <c r="V381" s="12"/>
      <c r="W381" s="12"/>
      <c r="X381" s="12"/>
      <c r="Y381" s="12"/>
      <c r="Z381" s="12"/>
      <c r="AA381" s="12"/>
      <c r="AB381" s="12"/>
      <c r="AC381" s="12"/>
      <c r="AD381" s="12"/>
      <c r="AE381" s="12"/>
      <c r="AF381" s="12"/>
      <c r="AG381" s="12"/>
      <c r="AH381" s="12"/>
      <c r="AI381" s="12"/>
      <c r="AJ381" s="12"/>
      <c r="AK381" s="12"/>
      <c r="AL381" s="12"/>
    </row>
    <row r="382" spans="2:38" ht="15.75" customHeight="1">
      <c r="B382" s="27"/>
      <c r="C382" s="27"/>
      <c r="E382" s="27"/>
      <c r="F382" s="27"/>
      <c r="G382" s="27"/>
      <c r="H382" s="27"/>
      <c r="I382" s="27"/>
      <c r="J382" s="27"/>
      <c r="L382" s="27"/>
      <c r="U382" s="12"/>
      <c r="V382" s="12"/>
      <c r="W382" s="12"/>
      <c r="X382" s="12"/>
      <c r="Y382" s="12"/>
      <c r="Z382" s="12"/>
      <c r="AA382" s="12"/>
      <c r="AB382" s="12"/>
      <c r="AC382" s="12"/>
      <c r="AD382" s="12"/>
      <c r="AE382" s="12"/>
      <c r="AF382" s="12"/>
      <c r="AG382" s="12"/>
      <c r="AH382" s="12"/>
      <c r="AI382" s="12"/>
      <c r="AJ382" s="12"/>
      <c r="AK382" s="12"/>
      <c r="AL382" s="12"/>
    </row>
    <row r="383" spans="2:38" ht="15.75" customHeight="1">
      <c r="B383" s="27"/>
      <c r="C383" s="27"/>
      <c r="E383" s="27"/>
      <c r="F383" s="27"/>
      <c r="G383" s="27"/>
      <c r="H383" s="27"/>
      <c r="I383" s="27"/>
      <c r="J383" s="27"/>
      <c r="L383" s="27"/>
      <c r="U383" s="12"/>
      <c r="V383" s="12"/>
      <c r="W383" s="12"/>
      <c r="X383" s="12"/>
      <c r="Y383" s="12"/>
      <c r="Z383" s="12"/>
      <c r="AA383" s="12"/>
      <c r="AB383" s="12"/>
      <c r="AC383" s="12"/>
      <c r="AD383" s="12"/>
      <c r="AE383" s="12"/>
      <c r="AF383" s="12"/>
      <c r="AG383" s="12"/>
      <c r="AH383" s="12"/>
      <c r="AI383" s="12"/>
      <c r="AJ383" s="12"/>
      <c r="AK383" s="12"/>
      <c r="AL383" s="12"/>
    </row>
    <row r="384" spans="2:38" ht="15.75" customHeight="1">
      <c r="B384" s="27"/>
      <c r="C384" s="27"/>
      <c r="E384" s="27"/>
      <c r="F384" s="27"/>
      <c r="G384" s="27"/>
      <c r="H384" s="27"/>
      <c r="I384" s="27"/>
      <c r="J384" s="27"/>
      <c r="L384" s="27"/>
      <c r="U384" s="12"/>
      <c r="V384" s="12"/>
      <c r="W384" s="12"/>
      <c r="X384" s="12"/>
      <c r="Y384" s="12"/>
      <c r="Z384" s="12"/>
      <c r="AA384" s="12"/>
      <c r="AB384" s="12"/>
      <c r="AC384" s="12"/>
      <c r="AD384" s="12"/>
      <c r="AE384" s="12"/>
      <c r="AF384" s="12"/>
      <c r="AG384" s="12"/>
      <c r="AH384" s="12"/>
      <c r="AI384" s="12"/>
      <c r="AJ384" s="12"/>
      <c r="AK384" s="12"/>
      <c r="AL384" s="12"/>
    </row>
    <row r="385" spans="2:38" ht="15.75" customHeight="1">
      <c r="B385" s="27"/>
      <c r="C385" s="27"/>
      <c r="E385" s="27"/>
      <c r="F385" s="27"/>
      <c r="G385" s="27"/>
      <c r="H385" s="27"/>
      <c r="I385" s="27"/>
      <c r="J385" s="27"/>
      <c r="L385" s="27"/>
      <c r="U385" s="12"/>
      <c r="V385" s="12"/>
      <c r="W385" s="12"/>
      <c r="X385" s="12"/>
      <c r="Y385" s="12"/>
      <c r="Z385" s="12"/>
      <c r="AA385" s="12"/>
      <c r="AB385" s="12"/>
      <c r="AC385" s="12"/>
      <c r="AD385" s="12"/>
      <c r="AE385" s="12"/>
      <c r="AF385" s="12"/>
      <c r="AG385" s="12"/>
      <c r="AH385" s="12"/>
      <c r="AI385" s="12"/>
      <c r="AJ385" s="12"/>
      <c r="AK385" s="12"/>
      <c r="AL385" s="12"/>
    </row>
    <row r="386" spans="21:38" ht="15.75" customHeight="1">
      <c r="U386" s="12"/>
      <c r="V386" s="12"/>
      <c r="W386" s="12"/>
      <c r="X386" s="12"/>
      <c r="Y386" s="12"/>
      <c r="Z386" s="12"/>
      <c r="AA386" s="12"/>
      <c r="AB386" s="12"/>
      <c r="AC386" s="12"/>
      <c r="AD386" s="12"/>
      <c r="AE386" s="12"/>
      <c r="AF386" s="12"/>
      <c r="AG386" s="12"/>
      <c r="AH386" s="12"/>
      <c r="AI386" s="12"/>
      <c r="AJ386" s="12"/>
      <c r="AK386" s="12"/>
      <c r="AL386" s="12"/>
    </row>
    <row r="387" spans="21:38" ht="15.75" customHeight="1">
      <c r="U387" s="12"/>
      <c r="V387" s="12"/>
      <c r="W387" s="12"/>
      <c r="X387" s="12"/>
      <c r="Y387" s="12"/>
      <c r="Z387" s="12"/>
      <c r="AA387" s="12"/>
      <c r="AB387" s="12"/>
      <c r="AC387" s="12"/>
      <c r="AD387" s="12"/>
      <c r="AE387" s="12"/>
      <c r="AF387" s="12"/>
      <c r="AG387" s="12"/>
      <c r="AH387" s="12"/>
      <c r="AI387" s="12"/>
      <c r="AJ387" s="12"/>
      <c r="AK387" s="12"/>
      <c r="AL387" s="12"/>
    </row>
    <row r="388" spans="21:38" ht="15.75" customHeight="1">
      <c r="U388" s="12"/>
      <c r="V388" s="12"/>
      <c r="W388" s="12"/>
      <c r="X388" s="12"/>
      <c r="Y388" s="12"/>
      <c r="Z388" s="12"/>
      <c r="AA388" s="12"/>
      <c r="AB388" s="12"/>
      <c r="AC388" s="12"/>
      <c r="AD388" s="12"/>
      <c r="AE388" s="12"/>
      <c r="AF388" s="12"/>
      <c r="AG388" s="12"/>
      <c r="AH388" s="12"/>
      <c r="AI388" s="12"/>
      <c r="AJ388" s="12"/>
      <c r="AK388" s="12"/>
      <c r="AL388" s="12"/>
    </row>
    <row r="389" spans="21:38" ht="15.75" customHeight="1">
      <c r="U389" s="12"/>
      <c r="V389" s="12"/>
      <c r="W389" s="12"/>
      <c r="X389" s="12"/>
      <c r="Y389" s="12"/>
      <c r="Z389" s="12"/>
      <c r="AA389" s="12"/>
      <c r="AB389" s="12"/>
      <c r="AC389" s="12"/>
      <c r="AD389" s="12"/>
      <c r="AE389" s="12"/>
      <c r="AF389" s="12"/>
      <c r="AG389" s="12"/>
      <c r="AH389" s="12"/>
      <c r="AI389" s="12"/>
      <c r="AJ389" s="12"/>
      <c r="AK389" s="12"/>
      <c r="AL389" s="12"/>
    </row>
    <row r="390" spans="21:38" ht="15.75" customHeight="1">
      <c r="U390" s="12"/>
      <c r="V390" s="12"/>
      <c r="W390" s="12"/>
      <c r="X390" s="12"/>
      <c r="Y390" s="12"/>
      <c r="Z390" s="12"/>
      <c r="AA390" s="12"/>
      <c r="AB390" s="12"/>
      <c r="AC390" s="12"/>
      <c r="AD390" s="12"/>
      <c r="AE390" s="12"/>
      <c r="AF390" s="12"/>
      <c r="AG390" s="12"/>
      <c r="AH390" s="12"/>
      <c r="AI390" s="12"/>
      <c r="AJ390" s="12"/>
      <c r="AK390" s="12"/>
      <c r="AL390" s="12"/>
    </row>
    <row r="391" spans="21:38" ht="15.75" customHeight="1">
      <c r="U391" s="12"/>
      <c r="V391" s="12"/>
      <c r="W391" s="12"/>
      <c r="X391" s="12"/>
      <c r="Y391" s="12"/>
      <c r="Z391" s="12"/>
      <c r="AA391" s="12"/>
      <c r="AB391" s="12"/>
      <c r="AC391" s="12"/>
      <c r="AD391" s="12"/>
      <c r="AE391" s="12"/>
      <c r="AF391" s="12"/>
      <c r="AG391" s="12"/>
      <c r="AH391" s="12"/>
      <c r="AI391" s="12"/>
      <c r="AJ391" s="12"/>
      <c r="AK391" s="12"/>
      <c r="AL391" s="12"/>
    </row>
    <row r="392" spans="21:38" ht="15.75" customHeight="1">
      <c r="U392" s="12"/>
      <c r="V392" s="12"/>
      <c r="W392" s="12"/>
      <c r="X392" s="12"/>
      <c r="Y392" s="12"/>
      <c r="Z392" s="12"/>
      <c r="AA392" s="12"/>
      <c r="AB392" s="12"/>
      <c r="AC392" s="12"/>
      <c r="AD392" s="12"/>
      <c r="AE392" s="12"/>
      <c r="AF392" s="12"/>
      <c r="AG392" s="12"/>
      <c r="AH392" s="12"/>
      <c r="AI392" s="12"/>
      <c r="AJ392" s="12"/>
      <c r="AK392" s="12"/>
      <c r="AL392" s="12"/>
    </row>
    <row r="393" spans="21:38" ht="15.75" customHeight="1">
      <c r="U393" s="12"/>
      <c r="V393" s="12"/>
      <c r="W393" s="12"/>
      <c r="X393" s="12"/>
      <c r="Y393" s="12"/>
      <c r="Z393" s="12"/>
      <c r="AA393" s="12"/>
      <c r="AB393" s="12"/>
      <c r="AC393" s="12"/>
      <c r="AD393" s="12"/>
      <c r="AE393" s="12"/>
      <c r="AF393" s="12"/>
      <c r="AG393" s="12"/>
      <c r="AH393" s="12"/>
      <c r="AI393" s="12"/>
      <c r="AJ393" s="12"/>
      <c r="AK393" s="12"/>
      <c r="AL393" s="12"/>
    </row>
    <row r="394" spans="21:38" ht="15.75" customHeight="1">
      <c r="U394" s="12"/>
      <c r="V394" s="12"/>
      <c r="W394" s="12"/>
      <c r="X394" s="12"/>
      <c r="Y394" s="12"/>
      <c r="Z394" s="12"/>
      <c r="AA394" s="12"/>
      <c r="AB394" s="12"/>
      <c r="AC394" s="12"/>
      <c r="AD394" s="12"/>
      <c r="AE394" s="12"/>
      <c r="AF394" s="12"/>
      <c r="AG394" s="12"/>
      <c r="AH394" s="12"/>
      <c r="AI394" s="12"/>
      <c r="AJ394" s="12"/>
      <c r="AK394" s="12"/>
      <c r="AL394" s="12"/>
    </row>
    <row r="395" spans="21:38" ht="15.75" customHeight="1">
      <c r="U395" s="12"/>
      <c r="V395" s="12"/>
      <c r="W395" s="12"/>
      <c r="X395" s="12"/>
      <c r="Y395" s="12"/>
      <c r="Z395" s="12"/>
      <c r="AA395" s="12"/>
      <c r="AB395" s="12"/>
      <c r="AC395" s="12"/>
      <c r="AD395" s="12"/>
      <c r="AE395" s="12"/>
      <c r="AF395" s="12"/>
      <c r="AG395" s="12"/>
      <c r="AH395" s="12"/>
      <c r="AI395" s="12"/>
      <c r="AJ395" s="12"/>
      <c r="AK395" s="12"/>
      <c r="AL395" s="12"/>
    </row>
    <row r="396" spans="21:38" ht="15.75" customHeight="1">
      <c r="U396" s="12"/>
      <c r="V396" s="12"/>
      <c r="W396" s="12"/>
      <c r="X396" s="12"/>
      <c r="Y396" s="12"/>
      <c r="Z396" s="12"/>
      <c r="AA396" s="12"/>
      <c r="AB396" s="12"/>
      <c r="AC396" s="12"/>
      <c r="AD396" s="12"/>
      <c r="AE396" s="12"/>
      <c r="AF396" s="12"/>
      <c r="AG396" s="12"/>
      <c r="AH396" s="12"/>
      <c r="AI396" s="12"/>
      <c r="AJ396" s="12"/>
      <c r="AK396" s="12"/>
      <c r="AL396" s="12"/>
    </row>
    <row r="397" spans="21:38" ht="15.75" customHeight="1">
      <c r="U397" s="12"/>
      <c r="V397" s="12"/>
      <c r="W397" s="12"/>
      <c r="X397" s="12"/>
      <c r="Y397" s="12"/>
      <c r="Z397" s="12"/>
      <c r="AA397" s="12"/>
      <c r="AB397" s="12"/>
      <c r="AC397" s="12"/>
      <c r="AD397" s="12"/>
      <c r="AE397" s="12"/>
      <c r="AF397" s="12"/>
      <c r="AG397" s="12"/>
      <c r="AH397" s="12"/>
      <c r="AI397" s="12"/>
      <c r="AJ397" s="12"/>
      <c r="AK397" s="12"/>
      <c r="AL397" s="12"/>
    </row>
    <row r="398" spans="21:38" ht="15.75" customHeight="1">
      <c r="U398" s="12"/>
      <c r="V398" s="12"/>
      <c r="W398" s="12"/>
      <c r="X398" s="12"/>
      <c r="Y398" s="12"/>
      <c r="Z398" s="12"/>
      <c r="AA398" s="12"/>
      <c r="AB398" s="12"/>
      <c r="AC398" s="12"/>
      <c r="AD398" s="12"/>
      <c r="AE398" s="12"/>
      <c r="AF398" s="12"/>
      <c r="AG398" s="12"/>
      <c r="AH398" s="12"/>
      <c r="AI398" s="12"/>
      <c r="AJ398" s="12"/>
      <c r="AK398" s="12"/>
      <c r="AL398" s="12"/>
    </row>
    <row r="399" spans="21:38" ht="15.75" customHeight="1">
      <c r="U399" s="12"/>
      <c r="V399" s="12"/>
      <c r="W399" s="12"/>
      <c r="X399" s="12"/>
      <c r="Y399" s="12"/>
      <c r="Z399" s="12"/>
      <c r="AA399" s="12"/>
      <c r="AB399" s="12"/>
      <c r="AC399" s="12"/>
      <c r="AD399" s="12"/>
      <c r="AE399" s="12"/>
      <c r="AF399" s="12"/>
      <c r="AG399" s="12"/>
      <c r="AH399" s="12"/>
      <c r="AI399" s="12"/>
      <c r="AJ399" s="12"/>
      <c r="AK399" s="12"/>
      <c r="AL399" s="12"/>
    </row>
    <row r="400" spans="21:38" ht="15.75" customHeight="1">
      <c r="U400" s="12"/>
      <c r="V400" s="12"/>
      <c r="W400" s="12"/>
      <c r="X400" s="12"/>
      <c r="Y400" s="12"/>
      <c r="Z400" s="12"/>
      <c r="AA400" s="12"/>
      <c r="AB400" s="12"/>
      <c r="AC400" s="12"/>
      <c r="AD400" s="12"/>
      <c r="AE400" s="12"/>
      <c r="AF400" s="12"/>
      <c r="AG400" s="12"/>
      <c r="AH400" s="12"/>
      <c r="AI400" s="12"/>
      <c r="AJ400" s="12"/>
      <c r="AK400" s="12"/>
      <c r="AL400" s="12"/>
    </row>
    <row r="401" spans="21:38" ht="15.75" customHeight="1">
      <c r="U401" s="12"/>
      <c r="V401" s="12"/>
      <c r="W401" s="12"/>
      <c r="X401" s="12"/>
      <c r="Y401" s="12"/>
      <c r="Z401" s="12"/>
      <c r="AA401" s="12"/>
      <c r="AB401" s="12"/>
      <c r="AC401" s="12"/>
      <c r="AD401" s="12"/>
      <c r="AE401" s="12"/>
      <c r="AF401" s="12"/>
      <c r="AG401" s="12"/>
      <c r="AH401" s="12"/>
      <c r="AI401" s="12"/>
      <c r="AJ401" s="12"/>
      <c r="AK401" s="12"/>
      <c r="AL401" s="12"/>
    </row>
    <row r="402" spans="21:38" ht="15.75" customHeight="1">
      <c r="U402" s="12"/>
      <c r="V402" s="12"/>
      <c r="W402" s="12"/>
      <c r="X402" s="12"/>
      <c r="Y402" s="12"/>
      <c r="Z402" s="12"/>
      <c r="AA402" s="12"/>
      <c r="AB402" s="12"/>
      <c r="AC402" s="12"/>
      <c r="AD402" s="12"/>
      <c r="AE402" s="12"/>
      <c r="AF402" s="12"/>
      <c r="AG402" s="12"/>
      <c r="AH402" s="12"/>
      <c r="AI402" s="12"/>
      <c r="AJ402" s="12"/>
      <c r="AK402" s="12"/>
      <c r="AL402" s="12"/>
    </row>
    <row r="403" spans="21:38" ht="15.75" customHeight="1">
      <c r="U403" s="12"/>
      <c r="V403" s="12"/>
      <c r="W403" s="12"/>
      <c r="X403" s="12"/>
      <c r="Y403" s="12"/>
      <c r="Z403" s="12"/>
      <c r="AA403" s="12"/>
      <c r="AB403" s="12"/>
      <c r="AC403" s="12"/>
      <c r="AD403" s="12"/>
      <c r="AE403" s="12"/>
      <c r="AF403" s="12"/>
      <c r="AG403" s="12"/>
      <c r="AH403" s="12"/>
      <c r="AI403" s="12"/>
      <c r="AJ403" s="12"/>
      <c r="AK403" s="12"/>
      <c r="AL403" s="12"/>
    </row>
    <row r="404" spans="21:38" ht="15.75" customHeight="1">
      <c r="U404" s="12"/>
      <c r="V404" s="12"/>
      <c r="W404" s="12"/>
      <c r="X404" s="12"/>
      <c r="Y404" s="12"/>
      <c r="Z404" s="12"/>
      <c r="AA404" s="12"/>
      <c r="AB404" s="12"/>
      <c r="AC404" s="12"/>
      <c r="AD404" s="12"/>
      <c r="AE404" s="12"/>
      <c r="AF404" s="12"/>
      <c r="AG404" s="12"/>
      <c r="AH404" s="12"/>
      <c r="AI404" s="12"/>
      <c r="AJ404" s="12"/>
      <c r="AK404" s="12"/>
      <c r="AL404" s="12"/>
    </row>
    <row r="405" spans="21:38" ht="15.75" customHeight="1">
      <c r="U405" s="12"/>
      <c r="V405" s="12"/>
      <c r="W405" s="12"/>
      <c r="X405" s="12"/>
      <c r="Y405" s="12"/>
      <c r="Z405" s="12"/>
      <c r="AA405" s="12"/>
      <c r="AB405" s="12"/>
      <c r="AC405" s="12"/>
      <c r="AD405" s="12"/>
      <c r="AE405" s="12"/>
      <c r="AF405" s="12"/>
      <c r="AG405" s="12"/>
      <c r="AH405" s="12"/>
      <c r="AI405" s="12"/>
      <c r="AJ405" s="12"/>
      <c r="AK405" s="12"/>
      <c r="AL405" s="12"/>
    </row>
    <row r="406" spans="21:38" ht="15.75" customHeight="1">
      <c r="U406" s="12"/>
      <c r="V406" s="12"/>
      <c r="W406" s="12"/>
      <c r="X406" s="12"/>
      <c r="Y406" s="12"/>
      <c r="Z406" s="12"/>
      <c r="AA406" s="12"/>
      <c r="AB406" s="12"/>
      <c r="AC406" s="12"/>
      <c r="AD406" s="12"/>
      <c r="AE406" s="12"/>
      <c r="AF406" s="12"/>
      <c r="AG406" s="12"/>
      <c r="AH406" s="12"/>
      <c r="AI406" s="12"/>
      <c r="AJ406" s="12"/>
      <c r="AK406" s="12"/>
      <c r="AL406" s="12"/>
    </row>
    <row r="407" spans="21:38" ht="15.75" customHeight="1">
      <c r="U407" s="12"/>
      <c r="V407" s="12"/>
      <c r="W407" s="12"/>
      <c r="X407" s="12"/>
      <c r="Y407" s="12"/>
      <c r="Z407" s="12"/>
      <c r="AA407" s="12"/>
      <c r="AB407" s="12"/>
      <c r="AC407" s="12"/>
      <c r="AD407" s="12"/>
      <c r="AE407" s="12"/>
      <c r="AF407" s="12"/>
      <c r="AG407" s="12"/>
      <c r="AH407" s="12"/>
      <c r="AI407" s="12"/>
      <c r="AJ407" s="12"/>
      <c r="AK407" s="12"/>
      <c r="AL407" s="12"/>
    </row>
    <row r="408" spans="21:38" ht="15.75" customHeight="1">
      <c r="U408" s="12"/>
      <c r="V408" s="12"/>
      <c r="W408" s="12"/>
      <c r="X408" s="12"/>
      <c r="Y408" s="12"/>
      <c r="Z408" s="12"/>
      <c r="AA408" s="12"/>
      <c r="AB408" s="12"/>
      <c r="AC408" s="12"/>
      <c r="AD408" s="12"/>
      <c r="AE408" s="12"/>
      <c r="AF408" s="12"/>
      <c r="AG408" s="12"/>
      <c r="AH408" s="12"/>
      <c r="AI408" s="12"/>
      <c r="AJ408" s="12"/>
      <c r="AK408" s="12"/>
      <c r="AL408" s="12"/>
    </row>
    <row r="409" spans="21:38" ht="15.75" customHeight="1">
      <c r="U409" s="12"/>
      <c r="V409" s="12"/>
      <c r="W409" s="12"/>
      <c r="X409" s="12"/>
      <c r="Y409" s="12"/>
      <c r="Z409" s="12"/>
      <c r="AA409" s="12"/>
      <c r="AB409" s="12"/>
      <c r="AC409" s="12"/>
      <c r="AD409" s="12"/>
      <c r="AE409" s="12"/>
      <c r="AF409" s="12"/>
      <c r="AG409" s="12"/>
      <c r="AH409" s="12"/>
      <c r="AI409" s="12"/>
      <c r="AJ409" s="12"/>
      <c r="AK409" s="12"/>
      <c r="AL409" s="12"/>
    </row>
    <row r="410" spans="21:38" ht="15.75" customHeight="1">
      <c r="U410" s="12"/>
      <c r="V410" s="12"/>
      <c r="W410" s="12"/>
      <c r="X410" s="12"/>
      <c r="Y410" s="12"/>
      <c r="Z410" s="12"/>
      <c r="AA410" s="12"/>
      <c r="AB410" s="12"/>
      <c r="AC410" s="12"/>
      <c r="AD410" s="12"/>
      <c r="AE410" s="12"/>
      <c r="AF410" s="12"/>
      <c r="AG410" s="12"/>
      <c r="AH410" s="12"/>
      <c r="AI410" s="12"/>
      <c r="AJ410" s="12"/>
      <c r="AK410" s="12"/>
      <c r="AL410" s="12"/>
    </row>
    <row r="411" spans="21:38" ht="15.75" customHeight="1">
      <c r="U411" s="12"/>
      <c r="V411" s="12"/>
      <c r="W411" s="12"/>
      <c r="X411" s="12"/>
      <c r="Y411" s="12"/>
      <c r="Z411" s="12"/>
      <c r="AA411" s="12"/>
      <c r="AB411" s="12"/>
      <c r="AC411" s="12"/>
      <c r="AD411" s="12"/>
      <c r="AE411" s="12"/>
      <c r="AF411" s="12"/>
      <c r="AG411" s="12"/>
      <c r="AH411" s="12"/>
      <c r="AI411" s="12"/>
      <c r="AJ411" s="12"/>
      <c r="AK411" s="12"/>
      <c r="AL411" s="12"/>
    </row>
    <row r="412" spans="21:38" ht="15.75" customHeight="1">
      <c r="U412" s="12"/>
      <c r="V412" s="12"/>
      <c r="W412" s="12"/>
      <c r="X412" s="12"/>
      <c r="Y412" s="12"/>
      <c r="Z412" s="12"/>
      <c r="AA412" s="12"/>
      <c r="AB412" s="12"/>
      <c r="AC412" s="12"/>
      <c r="AD412" s="12"/>
      <c r="AE412" s="12"/>
      <c r="AF412" s="12"/>
      <c r="AG412" s="12"/>
      <c r="AH412" s="12"/>
      <c r="AI412" s="12"/>
      <c r="AJ412" s="12"/>
      <c r="AK412" s="12"/>
      <c r="AL412" s="12"/>
    </row>
    <row r="413" spans="21:38" ht="15.75" customHeight="1">
      <c r="U413" s="12"/>
      <c r="V413" s="12"/>
      <c r="W413" s="12"/>
      <c r="X413" s="12"/>
      <c r="Y413" s="12"/>
      <c r="Z413" s="12"/>
      <c r="AA413" s="12"/>
      <c r="AB413" s="12"/>
      <c r="AC413" s="12"/>
      <c r="AD413" s="12"/>
      <c r="AE413" s="12"/>
      <c r="AF413" s="12"/>
      <c r="AG413" s="12"/>
      <c r="AH413" s="12"/>
      <c r="AI413" s="12"/>
      <c r="AJ413" s="12"/>
      <c r="AK413" s="12"/>
      <c r="AL413" s="12"/>
    </row>
    <row r="414" spans="21:38" ht="15.75" customHeight="1">
      <c r="U414" s="12"/>
      <c r="V414" s="12"/>
      <c r="W414" s="12"/>
      <c r="X414" s="12"/>
      <c r="Y414" s="12"/>
      <c r="Z414" s="12"/>
      <c r="AA414" s="12"/>
      <c r="AB414" s="12"/>
      <c r="AC414" s="12"/>
      <c r="AD414" s="12"/>
      <c r="AE414" s="12"/>
      <c r="AF414" s="12"/>
      <c r="AG414" s="12"/>
      <c r="AH414" s="12"/>
      <c r="AI414" s="12"/>
      <c r="AJ414" s="12"/>
      <c r="AK414" s="12"/>
      <c r="AL414" s="12"/>
    </row>
    <row r="415" spans="21:38" ht="15.75" customHeight="1">
      <c r="U415" s="12"/>
      <c r="V415" s="12"/>
      <c r="W415" s="12"/>
      <c r="X415" s="12"/>
      <c r="Y415" s="12"/>
      <c r="Z415" s="12"/>
      <c r="AA415" s="12"/>
      <c r="AB415" s="12"/>
      <c r="AC415" s="12"/>
      <c r="AD415" s="12"/>
      <c r="AE415" s="12"/>
      <c r="AF415" s="12"/>
      <c r="AG415" s="12"/>
      <c r="AH415" s="12"/>
      <c r="AI415" s="12"/>
      <c r="AJ415" s="12"/>
      <c r="AK415" s="12"/>
      <c r="AL415" s="12"/>
    </row>
    <row r="416" spans="21:38" ht="15.75" customHeight="1">
      <c r="U416" s="12"/>
      <c r="V416" s="12"/>
      <c r="W416" s="12"/>
      <c r="X416" s="12"/>
      <c r="Y416" s="12"/>
      <c r="Z416" s="12"/>
      <c r="AA416" s="12"/>
      <c r="AB416" s="12"/>
      <c r="AC416" s="12"/>
      <c r="AD416" s="12"/>
      <c r="AE416" s="12"/>
      <c r="AF416" s="12"/>
      <c r="AG416" s="12"/>
      <c r="AH416" s="12"/>
      <c r="AI416" s="12"/>
      <c r="AJ416" s="12"/>
      <c r="AK416" s="12"/>
      <c r="AL416" s="12"/>
    </row>
    <row r="417" spans="21:38" ht="15.75" customHeight="1">
      <c r="U417" s="12"/>
      <c r="V417" s="12"/>
      <c r="W417" s="12"/>
      <c r="X417" s="12"/>
      <c r="Y417" s="12"/>
      <c r="Z417" s="12"/>
      <c r="AA417" s="12"/>
      <c r="AB417" s="12"/>
      <c r="AC417" s="12"/>
      <c r="AD417" s="12"/>
      <c r="AE417" s="12"/>
      <c r="AF417" s="12"/>
      <c r="AG417" s="12"/>
      <c r="AH417" s="12"/>
      <c r="AI417" s="12"/>
      <c r="AJ417" s="12"/>
      <c r="AK417" s="12"/>
      <c r="AL417" s="12"/>
    </row>
    <row r="418" spans="21:38" ht="15.75" customHeight="1">
      <c r="U418" s="12"/>
      <c r="V418" s="12"/>
      <c r="W418" s="12"/>
      <c r="X418" s="12"/>
      <c r="Y418" s="12"/>
      <c r="Z418" s="12"/>
      <c r="AA418" s="12"/>
      <c r="AB418" s="12"/>
      <c r="AC418" s="12"/>
      <c r="AD418" s="12"/>
      <c r="AE418" s="12"/>
      <c r="AF418" s="12"/>
      <c r="AG418" s="12"/>
      <c r="AH418" s="12"/>
      <c r="AI418" s="12"/>
      <c r="AJ418" s="12"/>
      <c r="AK418" s="12"/>
      <c r="AL418" s="12"/>
    </row>
    <row r="419" spans="21:38" ht="15.75" customHeight="1">
      <c r="U419" s="12"/>
      <c r="V419" s="12"/>
      <c r="W419" s="12"/>
      <c r="X419" s="12"/>
      <c r="Y419" s="12"/>
      <c r="Z419" s="12"/>
      <c r="AA419" s="12"/>
      <c r="AB419" s="12"/>
      <c r="AC419" s="12"/>
      <c r="AD419" s="12"/>
      <c r="AE419" s="12"/>
      <c r="AF419" s="12"/>
      <c r="AG419" s="12"/>
      <c r="AH419" s="12"/>
      <c r="AI419" s="12"/>
      <c r="AJ419" s="12"/>
      <c r="AK419" s="12"/>
      <c r="AL419" s="12"/>
    </row>
    <row r="420" spans="21:38" ht="15.75" customHeight="1">
      <c r="U420" s="12"/>
      <c r="V420" s="12"/>
      <c r="W420" s="12"/>
      <c r="X420" s="12"/>
      <c r="Y420" s="12"/>
      <c r="Z420" s="12"/>
      <c r="AA420" s="12"/>
      <c r="AB420" s="12"/>
      <c r="AC420" s="12"/>
      <c r="AD420" s="12"/>
      <c r="AE420" s="12"/>
      <c r="AF420" s="12"/>
      <c r="AG420" s="12"/>
      <c r="AH420" s="12"/>
      <c r="AI420" s="12"/>
      <c r="AJ420" s="12"/>
      <c r="AK420" s="12"/>
      <c r="AL420" s="12"/>
    </row>
    <row r="421" spans="21:38" ht="15.75" customHeight="1">
      <c r="U421" s="12"/>
      <c r="V421" s="12"/>
      <c r="W421" s="12"/>
      <c r="X421" s="12"/>
      <c r="Y421" s="12"/>
      <c r="Z421" s="12"/>
      <c r="AA421" s="12"/>
      <c r="AB421" s="12"/>
      <c r="AC421" s="12"/>
      <c r="AD421" s="12"/>
      <c r="AE421" s="12"/>
      <c r="AF421" s="12"/>
      <c r="AG421" s="12"/>
      <c r="AH421" s="12"/>
      <c r="AI421" s="12"/>
      <c r="AJ421" s="12"/>
      <c r="AK421" s="12"/>
      <c r="AL421" s="12"/>
    </row>
    <row r="422" spans="21:38" ht="15.75" customHeight="1">
      <c r="U422" s="12"/>
      <c r="V422" s="12"/>
      <c r="W422" s="12"/>
      <c r="X422" s="12"/>
      <c r="Y422" s="12"/>
      <c r="Z422" s="12"/>
      <c r="AA422" s="12"/>
      <c r="AB422" s="12"/>
      <c r="AC422" s="12"/>
      <c r="AD422" s="12"/>
      <c r="AE422" s="12"/>
      <c r="AF422" s="12"/>
      <c r="AG422" s="12"/>
      <c r="AH422" s="12"/>
      <c r="AI422" s="12"/>
      <c r="AJ422" s="12"/>
      <c r="AK422" s="12"/>
      <c r="AL422" s="12"/>
    </row>
    <row r="423" spans="21:38" ht="15.75" customHeight="1">
      <c r="U423" s="12"/>
      <c r="V423" s="12"/>
      <c r="W423" s="12"/>
      <c r="X423" s="12"/>
      <c r="Y423" s="12"/>
      <c r="Z423" s="12"/>
      <c r="AA423" s="12"/>
      <c r="AB423" s="12"/>
      <c r="AC423" s="12"/>
      <c r="AD423" s="12"/>
      <c r="AE423" s="12"/>
      <c r="AF423" s="12"/>
      <c r="AG423" s="12"/>
      <c r="AH423" s="12"/>
      <c r="AI423" s="12"/>
      <c r="AJ423" s="12"/>
      <c r="AK423" s="12"/>
      <c r="AL423" s="12"/>
    </row>
    <row r="424" spans="21:38" ht="15.75" customHeight="1">
      <c r="U424" s="12"/>
      <c r="V424" s="12"/>
      <c r="W424" s="12"/>
      <c r="X424" s="12"/>
      <c r="Y424" s="12"/>
      <c r="Z424" s="12"/>
      <c r="AA424" s="12"/>
      <c r="AB424" s="12"/>
      <c r="AC424" s="12"/>
      <c r="AD424" s="12"/>
      <c r="AE424" s="12"/>
      <c r="AF424" s="12"/>
      <c r="AG424" s="12"/>
      <c r="AH424" s="12"/>
      <c r="AI424" s="12"/>
      <c r="AJ424" s="12"/>
      <c r="AK424" s="12"/>
      <c r="AL424" s="12"/>
    </row>
    <row r="425" spans="21:38" ht="15.75" customHeight="1">
      <c r="U425" s="12"/>
      <c r="V425" s="12"/>
      <c r="W425" s="12"/>
      <c r="X425" s="12"/>
      <c r="Y425" s="12"/>
      <c r="Z425" s="12"/>
      <c r="AA425" s="12"/>
      <c r="AB425" s="12"/>
      <c r="AC425" s="12"/>
      <c r="AD425" s="12"/>
      <c r="AE425" s="12"/>
      <c r="AF425" s="12"/>
      <c r="AG425" s="12"/>
      <c r="AH425" s="12"/>
      <c r="AI425" s="12"/>
      <c r="AJ425" s="12"/>
      <c r="AK425" s="12"/>
      <c r="AL425" s="12"/>
    </row>
    <row r="426" spans="21:38" ht="15.75" customHeight="1">
      <c r="U426" s="12"/>
      <c r="V426" s="12"/>
      <c r="W426" s="12"/>
      <c r="X426" s="12"/>
      <c r="Y426" s="12"/>
      <c r="Z426" s="12"/>
      <c r="AA426" s="12"/>
      <c r="AB426" s="12"/>
      <c r="AC426" s="12"/>
      <c r="AD426" s="12"/>
      <c r="AE426" s="12"/>
      <c r="AF426" s="12"/>
      <c r="AG426" s="12"/>
      <c r="AH426" s="12"/>
      <c r="AI426" s="12"/>
      <c r="AJ426" s="12"/>
      <c r="AK426" s="12"/>
      <c r="AL426" s="12"/>
    </row>
    <row r="427" spans="21:38" ht="15.75" customHeight="1">
      <c r="U427" s="12"/>
      <c r="V427" s="12"/>
      <c r="W427" s="12"/>
      <c r="X427" s="12"/>
      <c r="Y427" s="12"/>
      <c r="Z427" s="12"/>
      <c r="AA427" s="12"/>
      <c r="AB427" s="12"/>
      <c r="AC427" s="12"/>
      <c r="AD427" s="12"/>
      <c r="AE427" s="12"/>
      <c r="AF427" s="12"/>
      <c r="AG427" s="12"/>
      <c r="AH427" s="12"/>
      <c r="AI427" s="12"/>
      <c r="AJ427" s="12"/>
      <c r="AK427" s="12"/>
      <c r="AL427" s="12"/>
    </row>
    <row r="428" spans="21:38" ht="15.75" customHeight="1">
      <c r="U428" s="12"/>
      <c r="V428" s="12"/>
      <c r="W428" s="12"/>
      <c r="X428" s="12"/>
      <c r="Y428" s="12"/>
      <c r="Z428" s="12"/>
      <c r="AA428" s="12"/>
      <c r="AB428" s="12"/>
      <c r="AC428" s="12"/>
      <c r="AD428" s="12"/>
      <c r="AE428" s="12"/>
      <c r="AF428" s="12"/>
      <c r="AG428" s="12"/>
      <c r="AH428" s="12"/>
      <c r="AI428" s="12"/>
      <c r="AJ428" s="12"/>
      <c r="AK428" s="12"/>
      <c r="AL428" s="12"/>
    </row>
    <row r="429" spans="21:38" ht="15.75" customHeight="1">
      <c r="U429" s="12"/>
      <c r="V429" s="12"/>
      <c r="W429" s="12"/>
      <c r="X429" s="12"/>
      <c r="Y429" s="12"/>
      <c r="Z429" s="12"/>
      <c r="AA429" s="12"/>
      <c r="AB429" s="12"/>
      <c r="AC429" s="12"/>
      <c r="AD429" s="12"/>
      <c r="AE429" s="12"/>
      <c r="AF429" s="12"/>
      <c r="AG429" s="12"/>
      <c r="AH429" s="12"/>
      <c r="AI429" s="12"/>
      <c r="AJ429" s="12"/>
      <c r="AK429" s="12"/>
      <c r="AL429" s="12"/>
    </row>
    <row r="430" spans="21:38" ht="15.75" customHeight="1">
      <c r="U430" s="12"/>
      <c r="V430" s="12"/>
      <c r="W430" s="12"/>
      <c r="X430" s="12"/>
      <c r="Y430" s="12"/>
      <c r="Z430" s="12"/>
      <c r="AA430" s="12"/>
      <c r="AB430" s="12"/>
      <c r="AC430" s="12"/>
      <c r="AD430" s="12"/>
      <c r="AE430" s="12"/>
      <c r="AF430" s="12"/>
      <c r="AG430" s="12"/>
      <c r="AH430" s="12"/>
      <c r="AI430" s="12"/>
      <c r="AJ430" s="12"/>
      <c r="AK430" s="12"/>
      <c r="AL430" s="12"/>
    </row>
    <row r="431" spans="21:38" ht="15.75" customHeight="1">
      <c r="U431" s="12"/>
      <c r="V431" s="12"/>
      <c r="W431" s="12"/>
      <c r="X431" s="12"/>
      <c r="Y431" s="12"/>
      <c r="Z431" s="12"/>
      <c r="AA431" s="12"/>
      <c r="AB431" s="12"/>
      <c r="AC431" s="12"/>
      <c r="AD431" s="12"/>
      <c r="AE431" s="12"/>
      <c r="AF431" s="12"/>
      <c r="AG431" s="12"/>
      <c r="AH431" s="12"/>
      <c r="AI431" s="12"/>
      <c r="AJ431" s="12"/>
      <c r="AK431" s="12"/>
      <c r="AL431" s="12"/>
    </row>
    <row r="432" spans="21:38" ht="15.75" customHeight="1">
      <c r="U432" s="12"/>
      <c r="V432" s="12"/>
      <c r="W432" s="12"/>
      <c r="X432" s="12"/>
      <c r="Y432" s="12"/>
      <c r="Z432" s="12"/>
      <c r="AA432" s="12"/>
      <c r="AB432" s="12"/>
      <c r="AC432" s="12"/>
      <c r="AD432" s="12"/>
      <c r="AE432" s="12"/>
      <c r="AF432" s="12"/>
      <c r="AG432" s="12"/>
      <c r="AH432" s="12"/>
      <c r="AI432" s="12"/>
      <c r="AJ432" s="12"/>
      <c r="AK432" s="12"/>
      <c r="AL432" s="12"/>
    </row>
    <row r="433" spans="21:38" ht="15.75" customHeight="1">
      <c r="U433" s="12"/>
      <c r="V433" s="12"/>
      <c r="W433" s="12"/>
      <c r="X433" s="12"/>
      <c r="Y433" s="12"/>
      <c r="Z433" s="12"/>
      <c r="AA433" s="12"/>
      <c r="AB433" s="12"/>
      <c r="AC433" s="12"/>
      <c r="AD433" s="12"/>
      <c r="AE433" s="12"/>
      <c r="AF433" s="12"/>
      <c r="AG433" s="12"/>
      <c r="AH433" s="12"/>
      <c r="AI433" s="12"/>
      <c r="AJ433" s="12"/>
      <c r="AK433" s="12"/>
      <c r="AL433" s="12"/>
    </row>
    <row r="434" spans="21:38" ht="15.75" customHeight="1">
      <c r="U434" s="12"/>
      <c r="V434" s="12"/>
      <c r="W434" s="12"/>
      <c r="X434" s="12"/>
      <c r="Y434" s="12"/>
      <c r="Z434" s="12"/>
      <c r="AA434" s="12"/>
      <c r="AB434" s="12"/>
      <c r="AC434" s="12"/>
      <c r="AD434" s="12"/>
      <c r="AE434" s="12"/>
      <c r="AF434" s="12"/>
      <c r="AG434" s="12"/>
      <c r="AH434" s="12"/>
      <c r="AI434" s="12"/>
      <c r="AJ434" s="12"/>
      <c r="AK434" s="12"/>
      <c r="AL434" s="12"/>
    </row>
    <row r="435" spans="21:38" ht="15.75" customHeight="1">
      <c r="U435" s="12"/>
      <c r="V435" s="12"/>
      <c r="W435" s="12"/>
      <c r="X435" s="12"/>
      <c r="Y435" s="12"/>
      <c r="Z435" s="12"/>
      <c r="AA435" s="12"/>
      <c r="AB435" s="12"/>
      <c r="AC435" s="12"/>
      <c r="AD435" s="12"/>
      <c r="AE435" s="12"/>
      <c r="AF435" s="12"/>
      <c r="AG435" s="12"/>
      <c r="AH435" s="12"/>
      <c r="AI435" s="12"/>
      <c r="AJ435" s="12"/>
      <c r="AK435" s="12"/>
      <c r="AL435" s="12"/>
    </row>
    <row r="436" spans="21:38" ht="15.75" customHeight="1">
      <c r="U436" s="12"/>
      <c r="V436" s="12"/>
      <c r="W436" s="12"/>
      <c r="X436" s="12"/>
      <c r="Y436" s="12"/>
      <c r="Z436" s="12"/>
      <c r="AA436" s="12"/>
      <c r="AB436" s="12"/>
      <c r="AC436" s="12"/>
      <c r="AD436" s="12"/>
      <c r="AE436" s="12"/>
      <c r="AF436" s="12"/>
      <c r="AG436" s="12"/>
      <c r="AH436" s="12"/>
      <c r="AI436" s="12"/>
      <c r="AJ436" s="12"/>
      <c r="AK436" s="12"/>
      <c r="AL436" s="12"/>
    </row>
    <row r="437" spans="21:38" ht="15.75" customHeight="1">
      <c r="U437" s="12"/>
      <c r="V437" s="12"/>
      <c r="W437" s="12"/>
      <c r="X437" s="12"/>
      <c r="Y437" s="12"/>
      <c r="Z437" s="12"/>
      <c r="AA437" s="12"/>
      <c r="AB437" s="12"/>
      <c r="AC437" s="12"/>
      <c r="AD437" s="12"/>
      <c r="AE437" s="12"/>
      <c r="AF437" s="12"/>
      <c r="AG437" s="12"/>
      <c r="AH437" s="12"/>
      <c r="AI437" s="12"/>
      <c r="AJ437" s="12"/>
      <c r="AK437" s="12"/>
      <c r="AL437" s="12"/>
    </row>
    <row r="438" spans="21:38" ht="15.75" customHeight="1">
      <c r="U438" s="12"/>
      <c r="V438" s="12"/>
      <c r="W438" s="12"/>
      <c r="X438" s="12"/>
      <c r="Y438" s="12"/>
      <c r="Z438" s="12"/>
      <c r="AA438" s="12"/>
      <c r="AB438" s="12"/>
      <c r="AC438" s="12"/>
      <c r="AD438" s="12"/>
      <c r="AE438" s="12"/>
      <c r="AF438" s="12"/>
      <c r="AG438" s="12"/>
      <c r="AH438" s="12"/>
      <c r="AI438" s="12"/>
      <c r="AJ438" s="12"/>
      <c r="AK438" s="12"/>
      <c r="AL438" s="12"/>
    </row>
    <row r="439" spans="21:38" ht="15.75" customHeight="1">
      <c r="U439" s="12"/>
      <c r="V439" s="12"/>
      <c r="W439" s="12"/>
      <c r="X439" s="12"/>
      <c r="Y439" s="12"/>
      <c r="Z439" s="12"/>
      <c r="AA439" s="12"/>
      <c r="AB439" s="12"/>
      <c r="AC439" s="12"/>
      <c r="AD439" s="12"/>
      <c r="AE439" s="12"/>
      <c r="AF439" s="12"/>
      <c r="AG439" s="12"/>
      <c r="AH439" s="12"/>
      <c r="AI439" s="12"/>
      <c r="AJ439" s="12"/>
      <c r="AK439" s="12"/>
      <c r="AL439" s="12"/>
    </row>
    <row r="440" spans="21:38" ht="15.75" customHeight="1">
      <c r="U440" s="12"/>
      <c r="V440" s="12"/>
      <c r="W440" s="12"/>
      <c r="X440" s="12"/>
      <c r="Y440" s="12"/>
      <c r="Z440" s="12"/>
      <c r="AA440" s="12"/>
      <c r="AB440" s="12"/>
      <c r="AC440" s="12"/>
      <c r="AD440" s="12"/>
      <c r="AE440" s="12"/>
      <c r="AF440" s="12"/>
      <c r="AG440" s="12"/>
      <c r="AH440" s="12"/>
      <c r="AI440" s="12"/>
      <c r="AJ440" s="12"/>
      <c r="AK440" s="12"/>
      <c r="AL440" s="12"/>
    </row>
    <row r="441" spans="21:38" ht="15.75" customHeight="1">
      <c r="U441" s="12"/>
      <c r="V441" s="12"/>
      <c r="W441" s="12"/>
      <c r="X441" s="12"/>
      <c r="Y441" s="12"/>
      <c r="Z441" s="12"/>
      <c r="AA441" s="12"/>
      <c r="AB441" s="12"/>
      <c r="AC441" s="12"/>
      <c r="AD441" s="12"/>
      <c r="AE441" s="12"/>
      <c r="AF441" s="12"/>
      <c r="AG441" s="12"/>
      <c r="AH441" s="12"/>
      <c r="AI441" s="12"/>
      <c r="AJ441" s="12"/>
      <c r="AK441" s="12"/>
      <c r="AL441" s="12"/>
    </row>
    <row r="442" spans="21:38" ht="15.75" customHeight="1">
      <c r="U442" s="12"/>
      <c r="V442" s="12"/>
      <c r="W442" s="12"/>
      <c r="X442" s="12"/>
      <c r="Y442" s="12"/>
      <c r="Z442" s="12"/>
      <c r="AA442" s="12"/>
      <c r="AB442" s="12"/>
      <c r="AC442" s="12"/>
      <c r="AD442" s="12"/>
      <c r="AE442" s="12"/>
      <c r="AF442" s="12"/>
      <c r="AG442" s="12"/>
      <c r="AH442" s="12"/>
      <c r="AI442" s="12"/>
      <c r="AJ442" s="12"/>
      <c r="AK442" s="12"/>
      <c r="AL442" s="12"/>
    </row>
    <row r="443" spans="21:38" ht="15.75" customHeight="1">
      <c r="U443" s="12"/>
      <c r="V443" s="12"/>
      <c r="W443" s="12"/>
      <c r="X443" s="12"/>
      <c r="Y443" s="12"/>
      <c r="Z443" s="12"/>
      <c r="AA443" s="12"/>
      <c r="AB443" s="12"/>
      <c r="AC443" s="12"/>
      <c r="AD443" s="12"/>
      <c r="AE443" s="12"/>
      <c r="AF443" s="12"/>
      <c r="AG443" s="12"/>
      <c r="AH443" s="12"/>
      <c r="AI443" s="12"/>
      <c r="AJ443" s="12"/>
      <c r="AK443" s="12"/>
      <c r="AL443" s="12"/>
    </row>
    <row r="444" spans="21:38" ht="15.75" customHeight="1">
      <c r="U444" s="12"/>
      <c r="V444" s="12"/>
      <c r="W444" s="12"/>
      <c r="X444" s="12"/>
      <c r="Y444" s="12"/>
      <c r="Z444" s="12"/>
      <c r="AA444" s="12"/>
      <c r="AB444" s="12"/>
      <c r="AC444" s="12"/>
      <c r="AD444" s="12"/>
      <c r="AE444" s="12"/>
      <c r="AF444" s="12"/>
      <c r="AG444" s="12"/>
      <c r="AH444" s="12"/>
      <c r="AI444" s="12"/>
      <c r="AJ444" s="12"/>
      <c r="AK444" s="12"/>
      <c r="AL444" s="12"/>
    </row>
    <row r="445" spans="21:38" ht="15.75" customHeight="1">
      <c r="U445" s="12"/>
      <c r="V445" s="12"/>
      <c r="W445" s="12"/>
      <c r="X445" s="12"/>
      <c r="Y445" s="12"/>
      <c r="Z445" s="12"/>
      <c r="AA445" s="12"/>
      <c r="AB445" s="12"/>
      <c r="AC445" s="12"/>
      <c r="AD445" s="12"/>
      <c r="AE445" s="12"/>
      <c r="AF445" s="12"/>
      <c r="AG445" s="12"/>
      <c r="AH445" s="12"/>
      <c r="AI445" s="12"/>
      <c r="AJ445" s="12"/>
      <c r="AK445" s="12"/>
      <c r="AL445" s="12"/>
    </row>
    <row r="446" spans="21:38" ht="15.75" customHeight="1">
      <c r="U446" s="12"/>
      <c r="V446" s="12"/>
      <c r="W446" s="12"/>
      <c r="X446" s="12"/>
      <c r="Y446" s="12"/>
      <c r="Z446" s="12"/>
      <c r="AA446" s="12"/>
      <c r="AB446" s="12"/>
      <c r="AC446" s="12"/>
      <c r="AD446" s="12"/>
      <c r="AE446" s="12"/>
      <c r="AF446" s="12"/>
      <c r="AG446" s="12"/>
      <c r="AH446" s="12"/>
      <c r="AI446" s="12"/>
      <c r="AJ446" s="12"/>
      <c r="AK446" s="12"/>
      <c r="AL446" s="12"/>
    </row>
    <row r="447" spans="21:38" ht="15.75" customHeight="1">
      <c r="U447" s="12"/>
      <c r="V447" s="12"/>
      <c r="W447" s="12"/>
      <c r="X447" s="12"/>
      <c r="Y447" s="12"/>
      <c r="Z447" s="12"/>
      <c r="AA447" s="12"/>
      <c r="AB447" s="12"/>
      <c r="AC447" s="12"/>
      <c r="AD447" s="12"/>
      <c r="AE447" s="12"/>
      <c r="AF447" s="12"/>
      <c r="AG447" s="12"/>
      <c r="AH447" s="12"/>
      <c r="AI447" s="12"/>
      <c r="AJ447" s="12"/>
      <c r="AK447" s="12"/>
      <c r="AL447" s="12"/>
    </row>
    <row r="448" spans="21:38" ht="15.75" customHeight="1">
      <c r="U448" s="12"/>
      <c r="V448" s="12"/>
      <c r="W448" s="12"/>
      <c r="X448" s="12"/>
      <c r="Y448" s="12"/>
      <c r="Z448" s="12"/>
      <c r="AA448" s="12"/>
      <c r="AB448" s="12"/>
      <c r="AC448" s="12"/>
      <c r="AD448" s="12"/>
      <c r="AE448" s="12"/>
      <c r="AF448" s="12"/>
      <c r="AG448" s="12"/>
      <c r="AH448" s="12"/>
      <c r="AI448" s="12"/>
      <c r="AJ448" s="12"/>
      <c r="AK448" s="12"/>
      <c r="AL448" s="12"/>
    </row>
    <row r="449" spans="21:38" ht="15.75" customHeight="1">
      <c r="U449" s="12"/>
      <c r="V449" s="12"/>
      <c r="W449" s="12"/>
      <c r="X449" s="12"/>
      <c r="Y449" s="12"/>
      <c r="Z449" s="12"/>
      <c r="AA449" s="12"/>
      <c r="AB449" s="12"/>
      <c r="AC449" s="12"/>
      <c r="AD449" s="12"/>
      <c r="AE449" s="12"/>
      <c r="AF449" s="12"/>
      <c r="AG449" s="12"/>
      <c r="AH449" s="12"/>
      <c r="AI449" s="12"/>
      <c r="AJ449" s="12"/>
      <c r="AK449" s="12"/>
      <c r="AL449" s="12"/>
    </row>
    <row r="450" spans="21:38" ht="15.75" customHeight="1">
      <c r="U450" s="12"/>
      <c r="V450" s="12"/>
      <c r="W450" s="12"/>
      <c r="X450" s="12"/>
      <c r="Y450" s="12"/>
      <c r="Z450" s="12"/>
      <c r="AA450" s="12"/>
      <c r="AB450" s="12"/>
      <c r="AC450" s="12"/>
      <c r="AD450" s="12"/>
      <c r="AE450" s="12"/>
      <c r="AF450" s="12"/>
      <c r="AG450" s="12"/>
      <c r="AH450" s="12"/>
      <c r="AI450" s="12"/>
      <c r="AJ450" s="12"/>
      <c r="AK450" s="12"/>
      <c r="AL450" s="12"/>
    </row>
    <row r="451" spans="21:38" ht="15.75" customHeight="1">
      <c r="U451" s="12"/>
      <c r="V451" s="12"/>
      <c r="W451" s="12"/>
      <c r="X451" s="12"/>
      <c r="Y451" s="12"/>
      <c r="Z451" s="12"/>
      <c r="AA451" s="12"/>
      <c r="AB451" s="12"/>
      <c r="AC451" s="12"/>
      <c r="AD451" s="12"/>
      <c r="AE451" s="12"/>
      <c r="AF451" s="12"/>
      <c r="AG451" s="12"/>
      <c r="AH451" s="12"/>
      <c r="AI451" s="12"/>
      <c r="AJ451" s="12"/>
      <c r="AK451" s="12"/>
      <c r="AL451" s="12"/>
    </row>
    <row r="452" spans="21:38" ht="15.75" customHeight="1">
      <c r="U452" s="12"/>
      <c r="V452" s="12"/>
      <c r="W452" s="12"/>
      <c r="X452" s="12"/>
      <c r="Y452" s="12"/>
      <c r="Z452" s="12"/>
      <c r="AA452" s="12"/>
      <c r="AB452" s="12"/>
      <c r="AC452" s="12"/>
      <c r="AD452" s="12"/>
      <c r="AE452" s="12"/>
      <c r="AF452" s="12"/>
      <c r="AG452" s="12"/>
      <c r="AH452" s="12"/>
      <c r="AI452" s="12"/>
      <c r="AJ452" s="12"/>
      <c r="AK452" s="12"/>
      <c r="AL452" s="12"/>
    </row>
    <row r="453" spans="21:38" ht="15.75" customHeight="1">
      <c r="U453" s="12"/>
      <c r="V453" s="12"/>
      <c r="W453" s="12"/>
      <c r="X453" s="12"/>
      <c r="Y453" s="12"/>
      <c r="Z453" s="12"/>
      <c r="AA453" s="12"/>
      <c r="AB453" s="12"/>
      <c r="AC453" s="12"/>
      <c r="AD453" s="12"/>
      <c r="AE453" s="12"/>
      <c r="AF453" s="12"/>
      <c r="AG453" s="12"/>
      <c r="AH453" s="12"/>
      <c r="AI453" s="12"/>
      <c r="AJ453" s="12"/>
      <c r="AK453" s="12"/>
      <c r="AL453" s="12"/>
    </row>
    <row r="454" spans="21:38" ht="15.75" customHeight="1">
      <c r="U454" s="12"/>
      <c r="V454" s="12"/>
      <c r="W454" s="12"/>
      <c r="X454" s="12"/>
      <c r="Y454" s="12"/>
      <c r="Z454" s="12"/>
      <c r="AA454" s="12"/>
      <c r="AB454" s="12"/>
      <c r="AC454" s="12"/>
      <c r="AD454" s="12"/>
      <c r="AE454" s="12"/>
      <c r="AF454" s="12"/>
      <c r="AG454" s="12"/>
      <c r="AH454" s="12"/>
      <c r="AI454" s="12"/>
      <c r="AJ454" s="12"/>
      <c r="AK454" s="12"/>
      <c r="AL454" s="12"/>
    </row>
    <row r="455" spans="21:38" ht="15.75" customHeight="1">
      <c r="U455" s="12"/>
      <c r="V455" s="12"/>
      <c r="W455" s="12"/>
      <c r="X455" s="12"/>
      <c r="Y455" s="12"/>
      <c r="Z455" s="12"/>
      <c r="AA455" s="12"/>
      <c r="AB455" s="12"/>
      <c r="AC455" s="12"/>
      <c r="AD455" s="12"/>
      <c r="AE455" s="12"/>
      <c r="AF455" s="12"/>
      <c r="AG455" s="12"/>
      <c r="AH455" s="12"/>
      <c r="AI455" s="12"/>
      <c r="AJ455" s="12"/>
      <c r="AK455" s="12"/>
      <c r="AL455" s="12"/>
    </row>
    <row r="456" spans="21:38" ht="15.75" customHeight="1">
      <c r="U456" s="12"/>
      <c r="V456" s="12"/>
      <c r="W456" s="12"/>
      <c r="X456" s="12"/>
      <c r="Y456" s="12"/>
      <c r="Z456" s="12"/>
      <c r="AA456" s="12"/>
      <c r="AB456" s="12"/>
      <c r="AC456" s="12"/>
      <c r="AD456" s="12"/>
      <c r="AE456" s="12"/>
      <c r="AF456" s="12"/>
      <c r="AG456" s="12"/>
      <c r="AH456" s="12"/>
      <c r="AI456" s="12"/>
      <c r="AJ456" s="12"/>
      <c r="AK456" s="12"/>
      <c r="AL456" s="12"/>
    </row>
    <row r="457" spans="21:38" ht="15.75" customHeight="1">
      <c r="U457" s="12"/>
      <c r="V457" s="12"/>
      <c r="W457" s="12"/>
      <c r="X457" s="12"/>
      <c r="Y457" s="12"/>
      <c r="Z457" s="12"/>
      <c r="AA457" s="12"/>
      <c r="AB457" s="12"/>
      <c r="AC457" s="12"/>
      <c r="AD457" s="12"/>
      <c r="AE457" s="12"/>
      <c r="AF457" s="12"/>
      <c r="AG457" s="12"/>
      <c r="AH457" s="12"/>
      <c r="AI457" s="12"/>
      <c r="AJ457" s="12"/>
      <c r="AK457" s="12"/>
      <c r="AL457" s="12"/>
    </row>
    <row r="458" spans="21:38" ht="15.75" customHeight="1">
      <c r="U458" s="12"/>
      <c r="V458" s="12"/>
      <c r="W458" s="12"/>
      <c r="X458" s="12"/>
      <c r="Y458" s="12"/>
      <c r="Z458" s="12"/>
      <c r="AA458" s="12"/>
      <c r="AB458" s="12"/>
      <c r="AC458" s="12"/>
      <c r="AD458" s="12"/>
      <c r="AE458" s="12"/>
      <c r="AF458" s="12"/>
      <c r="AG458" s="12"/>
      <c r="AH458" s="12"/>
      <c r="AI458" s="12"/>
      <c r="AJ458" s="12"/>
      <c r="AK458" s="12"/>
      <c r="AL458" s="12"/>
    </row>
    <row r="459" spans="21:38" ht="15.75" customHeight="1">
      <c r="U459" s="12"/>
      <c r="V459" s="12"/>
      <c r="W459" s="12"/>
      <c r="X459" s="12"/>
      <c r="Y459" s="12"/>
      <c r="Z459" s="12"/>
      <c r="AA459" s="12"/>
      <c r="AB459" s="12"/>
      <c r="AC459" s="12"/>
      <c r="AD459" s="12"/>
      <c r="AE459" s="12"/>
      <c r="AF459" s="12"/>
      <c r="AG459" s="12"/>
      <c r="AH459" s="12"/>
      <c r="AI459" s="12"/>
      <c r="AJ459" s="12"/>
      <c r="AK459" s="12"/>
      <c r="AL459" s="12"/>
    </row>
    <row r="460" spans="21:38" ht="15.75" customHeight="1">
      <c r="U460" s="12"/>
      <c r="V460" s="12"/>
      <c r="W460" s="12"/>
      <c r="X460" s="12"/>
      <c r="Y460" s="12"/>
      <c r="Z460" s="12"/>
      <c r="AA460" s="12"/>
      <c r="AB460" s="12"/>
      <c r="AC460" s="12"/>
      <c r="AD460" s="12"/>
      <c r="AE460" s="12"/>
      <c r="AF460" s="12"/>
      <c r="AG460" s="12"/>
      <c r="AH460" s="12"/>
      <c r="AI460" s="12"/>
      <c r="AJ460" s="12"/>
      <c r="AK460" s="12"/>
      <c r="AL460" s="12"/>
    </row>
    <row r="461" spans="21:38" ht="15.75" customHeight="1">
      <c r="U461" s="12"/>
      <c r="V461" s="12"/>
      <c r="W461" s="12"/>
      <c r="X461" s="12"/>
      <c r="Y461" s="12"/>
      <c r="Z461" s="12"/>
      <c r="AA461" s="12"/>
      <c r="AB461" s="12"/>
      <c r="AC461" s="12"/>
      <c r="AD461" s="12"/>
      <c r="AE461" s="12"/>
      <c r="AF461" s="12"/>
      <c r="AG461" s="12"/>
      <c r="AH461" s="12"/>
      <c r="AI461" s="12"/>
      <c r="AJ461" s="12"/>
      <c r="AK461" s="12"/>
      <c r="AL461" s="12"/>
    </row>
    <row r="462" spans="21:38" ht="15.75" customHeight="1">
      <c r="U462" s="12"/>
      <c r="V462" s="12"/>
      <c r="W462" s="12"/>
      <c r="X462" s="12"/>
      <c r="Y462" s="12"/>
      <c r="Z462" s="12"/>
      <c r="AA462" s="12"/>
      <c r="AB462" s="12"/>
      <c r="AC462" s="12"/>
      <c r="AD462" s="12"/>
      <c r="AE462" s="12"/>
      <c r="AF462" s="12"/>
      <c r="AG462" s="12"/>
      <c r="AH462" s="12"/>
      <c r="AI462" s="12"/>
      <c r="AJ462" s="12"/>
      <c r="AK462" s="12"/>
      <c r="AL462" s="12"/>
    </row>
    <row r="463" spans="21:38" ht="15.75" customHeight="1">
      <c r="U463" s="12"/>
      <c r="V463" s="12"/>
      <c r="W463" s="12"/>
      <c r="X463" s="12"/>
      <c r="Y463" s="12"/>
      <c r="Z463" s="12"/>
      <c r="AA463" s="12"/>
      <c r="AB463" s="12"/>
      <c r="AC463" s="12"/>
      <c r="AD463" s="12"/>
      <c r="AE463" s="12"/>
      <c r="AF463" s="12"/>
      <c r="AG463" s="12"/>
      <c r="AH463" s="12"/>
      <c r="AI463" s="12"/>
      <c r="AJ463" s="12"/>
      <c r="AK463" s="12"/>
      <c r="AL463" s="12"/>
    </row>
    <row r="464" spans="21:38" ht="15.75" customHeight="1">
      <c r="U464" s="12"/>
      <c r="V464" s="12"/>
      <c r="W464" s="12"/>
      <c r="X464" s="12"/>
      <c r="Y464" s="12"/>
      <c r="Z464" s="12"/>
      <c r="AA464" s="12"/>
      <c r="AB464" s="12"/>
      <c r="AC464" s="12"/>
      <c r="AD464" s="12"/>
      <c r="AE464" s="12"/>
      <c r="AF464" s="12"/>
      <c r="AG464" s="12"/>
      <c r="AH464" s="12"/>
      <c r="AI464" s="12"/>
      <c r="AJ464" s="12"/>
      <c r="AK464" s="12"/>
      <c r="AL464" s="12"/>
    </row>
    <row r="465" spans="21:38" ht="15.75" customHeight="1">
      <c r="U465" s="12"/>
      <c r="V465" s="12"/>
      <c r="W465" s="12"/>
      <c r="X465" s="12"/>
      <c r="Y465" s="12"/>
      <c r="Z465" s="12"/>
      <c r="AA465" s="12"/>
      <c r="AB465" s="12"/>
      <c r="AC465" s="12"/>
      <c r="AD465" s="12"/>
      <c r="AE465" s="12"/>
      <c r="AF465" s="12"/>
      <c r="AG465" s="12"/>
      <c r="AH465" s="12"/>
      <c r="AI465" s="12"/>
      <c r="AJ465" s="12"/>
      <c r="AK465" s="12"/>
      <c r="AL465" s="12"/>
    </row>
    <row r="466" spans="21:38" ht="15.75" customHeight="1">
      <c r="U466" s="12"/>
      <c r="V466" s="12"/>
      <c r="W466" s="12"/>
      <c r="X466" s="12"/>
      <c r="Y466" s="12"/>
      <c r="Z466" s="12"/>
      <c r="AA466" s="12"/>
      <c r="AB466" s="12"/>
      <c r="AC466" s="12"/>
      <c r="AD466" s="12"/>
      <c r="AE466" s="12"/>
      <c r="AF466" s="12"/>
      <c r="AG466" s="12"/>
      <c r="AH466" s="12"/>
      <c r="AI466" s="12"/>
      <c r="AJ466" s="12"/>
      <c r="AK466" s="12"/>
      <c r="AL466" s="12"/>
    </row>
    <row r="467" spans="21:38" ht="15.75" customHeight="1">
      <c r="U467" s="12"/>
      <c r="V467" s="12"/>
      <c r="W467" s="12"/>
      <c r="X467" s="12"/>
      <c r="Y467" s="12"/>
      <c r="Z467" s="12"/>
      <c r="AA467" s="12"/>
      <c r="AB467" s="12"/>
      <c r="AC467" s="12"/>
      <c r="AD467" s="12"/>
      <c r="AE467" s="12"/>
      <c r="AF467" s="12"/>
      <c r="AG467" s="12"/>
      <c r="AH467" s="12"/>
      <c r="AI467" s="12"/>
      <c r="AJ467" s="12"/>
      <c r="AK467" s="12"/>
      <c r="AL467" s="12"/>
    </row>
    <row r="468" spans="21:38" ht="15.75" customHeight="1">
      <c r="U468" s="12"/>
      <c r="V468" s="12"/>
      <c r="W468" s="12"/>
      <c r="X468" s="12"/>
      <c r="Y468" s="12"/>
      <c r="Z468" s="12"/>
      <c r="AA468" s="12"/>
      <c r="AB468" s="12"/>
      <c r="AC468" s="12"/>
      <c r="AD468" s="12"/>
      <c r="AE468" s="12"/>
      <c r="AF468" s="12"/>
      <c r="AG468" s="12"/>
      <c r="AH468" s="12"/>
      <c r="AI468" s="12"/>
      <c r="AJ468" s="12"/>
      <c r="AK468" s="12"/>
      <c r="AL468" s="12"/>
    </row>
    <row r="469" spans="21:38" ht="15.75" customHeight="1">
      <c r="U469" s="12"/>
      <c r="V469" s="12"/>
      <c r="W469" s="12"/>
      <c r="X469" s="12"/>
      <c r="Y469" s="12"/>
      <c r="Z469" s="12"/>
      <c r="AA469" s="12"/>
      <c r="AB469" s="12"/>
      <c r="AC469" s="12"/>
      <c r="AD469" s="12"/>
      <c r="AE469" s="12"/>
      <c r="AF469" s="12"/>
      <c r="AG469" s="12"/>
      <c r="AH469" s="12"/>
      <c r="AI469" s="12"/>
      <c r="AJ469" s="12"/>
      <c r="AK469" s="12"/>
      <c r="AL469" s="12"/>
    </row>
    <row r="470" spans="21:38" ht="15.75" customHeight="1">
      <c r="U470" s="12"/>
      <c r="V470" s="12"/>
      <c r="W470" s="12"/>
      <c r="X470" s="12"/>
      <c r="Y470" s="12"/>
      <c r="Z470" s="12"/>
      <c r="AA470" s="12"/>
      <c r="AB470" s="12"/>
      <c r="AC470" s="12"/>
      <c r="AD470" s="12"/>
      <c r="AE470" s="12"/>
      <c r="AF470" s="12"/>
      <c r="AG470" s="12"/>
      <c r="AH470" s="12"/>
      <c r="AI470" s="12"/>
      <c r="AJ470" s="12"/>
      <c r="AK470" s="12"/>
      <c r="AL470" s="12"/>
    </row>
    <row r="471" spans="21:38" ht="15.75" customHeight="1">
      <c r="U471" s="12"/>
      <c r="V471" s="12"/>
      <c r="W471" s="12"/>
      <c r="X471" s="12"/>
      <c r="Y471" s="12"/>
      <c r="Z471" s="12"/>
      <c r="AA471" s="12"/>
      <c r="AB471" s="12"/>
      <c r="AC471" s="12"/>
      <c r="AD471" s="12"/>
      <c r="AE471" s="12"/>
      <c r="AF471" s="12"/>
      <c r="AG471" s="12"/>
      <c r="AH471" s="12"/>
      <c r="AI471" s="12"/>
      <c r="AJ471" s="12"/>
      <c r="AK471" s="12"/>
      <c r="AL471" s="12"/>
    </row>
    <row r="472" spans="21:38" ht="15.75" customHeight="1">
      <c r="U472" s="12"/>
      <c r="V472" s="12"/>
      <c r="W472" s="12"/>
      <c r="X472" s="12"/>
      <c r="Y472" s="12"/>
      <c r="Z472" s="12"/>
      <c r="AA472" s="12"/>
      <c r="AB472" s="12"/>
      <c r="AC472" s="12"/>
      <c r="AD472" s="12"/>
      <c r="AE472" s="12"/>
      <c r="AF472" s="12"/>
      <c r="AG472" s="12"/>
      <c r="AH472" s="12"/>
      <c r="AI472" s="12"/>
      <c r="AJ472" s="12"/>
      <c r="AK472" s="12"/>
      <c r="AL472" s="12"/>
    </row>
    <row r="473" spans="21:38" ht="15.75" customHeight="1">
      <c r="U473" s="12"/>
      <c r="V473" s="12"/>
      <c r="W473" s="12"/>
      <c r="X473" s="12"/>
      <c r="Y473" s="12"/>
      <c r="Z473" s="12"/>
      <c r="AA473" s="12"/>
      <c r="AB473" s="12"/>
      <c r="AC473" s="12"/>
      <c r="AD473" s="12"/>
      <c r="AE473" s="12"/>
      <c r="AF473" s="12"/>
      <c r="AG473" s="12"/>
      <c r="AH473" s="12"/>
      <c r="AI473" s="12"/>
      <c r="AJ473" s="12"/>
      <c r="AK473" s="12"/>
      <c r="AL473" s="12"/>
    </row>
    <row r="474" spans="21:38" ht="15.75" customHeight="1">
      <c r="U474" s="12"/>
      <c r="V474" s="12"/>
      <c r="W474" s="12"/>
      <c r="X474" s="12"/>
      <c r="Y474" s="12"/>
      <c r="Z474" s="12"/>
      <c r="AA474" s="12"/>
      <c r="AB474" s="12"/>
      <c r="AC474" s="12"/>
      <c r="AD474" s="12"/>
      <c r="AE474" s="12"/>
      <c r="AF474" s="12"/>
      <c r="AG474" s="12"/>
      <c r="AH474" s="12"/>
      <c r="AI474" s="12"/>
      <c r="AJ474" s="12"/>
      <c r="AK474" s="12"/>
      <c r="AL474" s="12"/>
    </row>
    <row r="475" spans="21:38" ht="15.75" customHeight="1">
      <c r="U475" s="12"/>
      <c r="V475" s="12"/>
      <c r="W475" s="12"/>
      <c r="X475" s="12"/>
      <c r="Y475" s="12"/>
      <c r="Z475" s="12"/>
      <c r="AA475" s="12"/>
      <c r="AB475" s="12"/>
      <c r="AC475" s="12"/>
      <c r="AD475" s="12"/>
      <c r="AE475" s="12"/>
      <c r="AF475" s="12"/>
      <c r="AG475" s="12"/>
      <c r="AH475" s="12"/>
      <c r="AI475" s="12"/>
      <c r="AJ475" s="12"/>
      <c r="AK475" s="12"/>
      <c r="AL475" s="12"/>
    </row>
    <row r="476" spans="21:38" ht="15.75" customHeight="1">
      <c r="U476" s="12"/>
      <c r="V476" s="12"/>
      <c r="W476" s="12"/>
      <c r="X476" s="12"/>
      <c r="Y476" s="12"/>
      <c r="Z476" s="12"/>
      <c r="AA476" s="12"/>
      <c r="AB476" s="12"/>
      <c r="AC476" s="12"/>
      <c r="AD476" s="12"/>
      <c r="AE476" s="12"/>
      <c r="AF476" s="12"/>
      <c r="AG476" s="12"/>
      <c r="AH476" s="12"/>
      <c r="AI476" s="12"/>
      <c r="AJ476" s="12"/>
      <c r="AK476" s="12"/>
      <c r="AL476" s="12"/>
    </row>
    <row r="477" spans="21:38" ht="15.75" customHeight="1">
      <c r="U477" s="12"/>
      <c r="V477" s="12"/>
      <c r="W477" s="12"/>
      <c r="X477" s="12"/>
      <c r="Y477" s="12"/>
      <c r="Z477" s="12"/>
      <c r="AA477" s="12"/>
      <c r="AB477" s="12"/>
      <c r="AC477" s="12"/>
      <c r="AD477" s="12"/>
      <c r="AE477" s="12"/>
      <c r="AF477" s="12"/>
      <c r="AG477" s="12"/>
      <c r="AH477" s="12"/>
      <c r="AI477" s="12"/>
      <c r="AJ477" s="12"/>
      <c r="AK477" s="12"/>
      <c r="AL477" s="12"/>
    </row>
    <row r="478" spans="21:38" ht="15.75" customHeight="1">
      <c r="U478" s="12"/>
      <c r="V478" s="12"/>
      <c r="W478" s="12"/>
      <c r="X478" s="12"/>
      <c r="Y478" s="12"/>
      <c r="Z478" s="12"/>
      <c r="AA478" s="12"/>
      <c r="AB478" s="12"/>
      <c r="AC478" s="12"/>
      <c r="AD478" s="12"/>
      <c r="AE478" s="12"/>
      <c r="AF478" s="12"/>
      <c r="AG478" s="12"/>
      <c r="AH478" s="12"/>
      <c r="AI478" s="12"/>
      <c r="AJ478" s="12"/>
      <c r="AK478" s="12"/>
      <c r="AL478" s="12"/>
    </row>
    <row r="479" spans="21:38" ht="15.75" customHeight="1">
      <c r="U479" s="12"/>
      <c r="V479" s="12"/>
      <c r="W479" s="12"/>
      <c r="X479" s="12"/>
      <c r="Y479" s="12"/>
      <c r="Z479" s="12"/>
      <c r="AA479" s="12"/>
      <c r="AB479" s="12"/>
      <c r="AC479" s="12"/>
      <c r="AD479" s="12"/>
      <c r="AE479" s="12"/>
      <c r="AF479" s="12"/>
      <c r="AG479" s="12"/>
      <c r="AH479" s="12"/>
      <c r="AI479" s="12"/>
      <c r="AJ479" s="12"/>
      <c r="AK479" s="12"/>
      <c r="AL479" s="12"/>
    </row>
    <row r="480" spans="21:38" ht="15.75" customHeight="1">
      <c r="U480" s="12"/>
      <c r="V480" s="12"/>
      <c r="W480" s="12"/>
      <c r="X480" s="12"/>
      <c r="Y480" s="12"/>
      <c r="Z480" s="12"/>
      <c r="AA480" s="12"/>
      <c r="AB480" s="12"/>
      <c r="AC480" s="12"/>
      <c r="AD480" s="12"/>
      <c r="AE480" s="12"/>
      <c r="AF480" s="12"/>
      <c r="AG480" s="12"/>
      <c r="AH480" s="12"/>
      <c r="AI480" s="12"/>
      <c r="AJ480" s="12"/>
      <c r="AK480" s="12"/>
      <c r="AL480" s="12"/>
    </row>
    <row r="481" spans="21:38" ht="15.75" customHeight="1">
      <c r="U481" s="12"/>
      <c r="V481" s="12"/>
      <c r="W481" s="12"/>
      <c r="X481" s="12"/>
      <c r="Y481" s="12"/>
      <c r="Z481" s="12"/>
      <c r="AA481" s="12"/>
      <c r="AB481" s="12"/>
      <c r="AC481" s="12"/>
      <c r="AD481" s="12"/>
      <c r="AE481" s="12"/>
      <c r="AF481" s="12"/>
      <c r="AG481" s="12"/>
      <c r="AH481" s="12"/>
      <c r="AI481" s="12"/>
      <c r="AJ481" s="12"/>
      <c r="AK481" s="12"/>
      <c r="AL481" s="12"/>
    </row>
    <row r="482" spans="21:38" ht="15.75" customHeight="1">
      <c r="U482" s="12"/>
      <c r="V482" s="12"/>
      <c r="W482" s="12"/>
      <c r="X482" s="12"/>
      <c r="Y482" s="12"/>
      <c r="Z482" s="12"/>
      <c r="AA482" s="12"/>
      <c r="AB482" s="12"/>
      <c r="AC482" s="12"/>
      <c r="AD482" s="12"/>
      <c r="AE482" s="12"/>
      <c r="AF482" s="12"/>
      <c r="AG482" s="12"/>
      <c r="AH482" s="12"/>
      <c r="AI482" s="12"/>
      <c r="AJ482" s="12"/>
      <c r="AK482" s="12"/>
      <c r="AL482" s="12"/>
    </row>
    <row r="483" spans="21:38" ht="15.75" customHeight="1">
      <c r="U483" s="12"/>
      <c r="V483" s="12"/>
      <c r="W483" s="12"/>
      <c r="X483" s="12"/>
      <c r="Y483" s="12"/>
      <c r="Z483" s="12"/>
      <c r="AA483" s="12"/>
      <c r="AB483" s="12"/>
      <c r="AC483" s="12"/>
      <c r="AD483" s="12"/>
      <c r="AE483" s="12"/>
      <c r="AF483" s="12"/>
      <c r="AG483" s="12"/>
      <c r="AH483" s="12"/>
      <c r="AI483" s="12"/>
      <c r="AJ483" s="12"/>
      <c r="AK483" s="12"/>
      <c r="AL483" s="12"/>
    </row>
    <row r="484" spans="21:38" ht="15.75" customHeight="1">
      <c r="U484" s="12"/>
      <c r="V484" s="12"/>
      <c r="W484" s="12"/>
      <c r="X484" s="12"/>
      <c r="Y484" s="12"/>
      <c r="Z484" s="12"/>
      <c r="AA484" s="12"/>
      <c r="AB484" s="12"/>
      <c r="AC484" s="12"/>
      <c r="AD484" s="12"/>
      <c r="AE484" s="12"/>
      <c r="AF484" s="12"/>
      <c r="AG484" s="12"/>
      <c r="AH484" s="12"/>
      <c r="AI484" s="12"/>
      <c r="AJ484" s="12"/>
      <c r="AK484" s="12"/>
      <c r="AL484" s="12"/>
    </row>
    <row r="485" spans="21:38" ht="15.75" customHeight="1">
      <c r="U485" s="12"/>
      <c r="V485" s="12"/>
      <c r="W485" s="12"/>
      <c r="X485" s="12"/>
      <c r="Y485" s="12"/>
      <c r="Z485" s="12"/>
      <c r="AA485" s="12"/>
      <c r="AB485" s="12"/>
      <c r="AC485" s="12"/>
      <c r="AD485" s="12"/>
      <c r="AE485" s="12"/>
      <c r="AF485" s="12"/>
      <c r="AG485" s="12"/>
      <c r="AH485" s="12"/>
      <c r="AI485" s="12"/>
      <c r="AJ485" s="12"/>
      <c r="AK485" s="12"/>
      <c r="AL485" s="12"/>
    </row>
    <row r="486" spans="21:38" ht="15.75" customHeight="1">
      <c r="U486" s="12"/>
      <c r="V486" s="12"/>
      <c r="W486" s="12"/>
      <c r="X486" s="12"/>
      <c r="Y486" s="12"/>
      <c r="Z486" s="12"/>
      <c r="AA486" s="12"/>
      <c r="AB486" s="12"/>
      <c r="AC486" s="12"/>
      <c r="AD486" s="12"/>
      <c r="AE486" s="12"/>
      <c r="AF486" s="12"/>
      <c r="AG486" s="12"/>
      <c r="AH486" s="12"/>
      <c r="AI486" s="12"/>
      <c r="AJ486" s="12"/>
      <c r="AK486" s="12"/>
      <c r="AL486" s="12"/>
    </row>
    <row r="487" spans="21:38" ht="15.75" customHeight="1">
      <c r="U487" s="12"/>
      <c r="V487" s="12"/>
      <c r="W487" s="12"/>
      <c r="X487" s="12"/>
      <c r="Y487" s="12"/>
      <c r="Z487" s="12"/>
      <c r="AA487" s="12"/>
      <c r="AB487" s="12"/>
      <c r="AC487" s="12"/>
      <c r="AD487" s="12"/>
      <c r="AE487" s="12"/>
      <c r="AF487" s="12"/>
      <c r="AG487" s="12"/>
      <c r="AH487" s="12"/>
      <c r="AI487" s="12"/>
      <c r="AJ487" s="12"/>
      <c r="AK487" s="12"/>
      <c r="AL487" s="12"/>
    </row>
    <row r="488" spans="21:38" ht="15.75" customHeight="1">
      <c r="U488" s="12"/>
      <c r="V488" s="12"/>
      <c r="W488" s="12"/>
      <c r="X488" s="12"/>
      <c r="Y488" s="12"/>
      <c r="Z488" s="12"/>
      <c r="AA488" s="12"/>
      <c r="AB488" s="12"/>
      <c r="AC488" s="12"/>
      <c r="AD488" s="12"/>
      <c r="AE488" s="12"/>
      <c r="AF488" s="12"/>
      <c r="AG488" s="12"/>
      <c r="AH488" s="12"/>
      <c r="AI488" s="12"/>
      <c r="AJ488" s="12"/>
      <c r="AK488" s="12"/>
      <c r="AL488" s="12"/>
    </row>
    <row r="489" spans="21:38" ht="15.75" customHeight="1">
      <c r="U489" s="12"/>
      <c r="V489" s="12"/>
      <c r="W489" s="12"/>
      <c r="X489" s="12"/>
      <c r="Y489" s="12"/>
      <c r="Z489" s="12"/>
      <c r="AA489" s="12"/>
      <c r="AB489" s="12"/>
      <c r="AC489" s="12"/>
      <c r="AD489" s="12"/>
      <c r="AE489" s="12"/>
      <c r="AF489" s="12"/>
      <c r="AG489" s="12"/>
      <c r="AH489" s="12"/>
      <c r="AI489" s="12"/>
      <c r="AJ489" s="12"/>
      <c r="AK489" s="12"/>
      <c r="AL489" s="12"/>
    </row>
    <row r="490" spans="21:38" ht="15.75" customHeight="1">
      <c r="U490" s="12"/>
      <c r="V490" s="12"/>
      <c r="W490" s="12"/>
      <c r="X490" s="12"/>
      <c r="Y490" s="12"/>
      <c r="Z490" s="12"/>
      <c r="AA490" s="12"/>
      <c r="AB490" s="12"/>
      <c r="AC490" s="12"/>
      <c r="AD490" s="12"/>
      <c r="AE490" s="12"/>
      <c r="AF490" s="12"/>
      <c r="AG490" s="12"/>
      <c r="AH490" s="12"/>
      <c r="AI490" s="12"/>
      <c r="AJ490" s="12"/>
      <c r="AK490" s="12"/>
      <c r="AL490" s="12"/>
    </row>
    <row r="491" spans="21:38" ht="15.75" customHeight="1">
      <c r="U491" s="12"/>
      <c r="V491" s="12"/>
      <c r="W491" s="12"/>
      <c r="X491" s="12"/>
      <c r="Y491" s="12"/>
      <c r="Z491" s="12"/>
      <c r="AA491" s="12"/>
      <c r="AB491" s="12"/>
      <c r="AC491" s="12"/>
      <c r="AD491" s="12"/>
      <c r="AE491" s="12"/>
      <c r="AF491" s="12"/>
      <c r="AG491" s="12"/>
      <c r="AH491" s="12"/>
      <c r="AI491" s="12"/>
      <c r="AJ491" s="12"/>
      <c r="AK491" s="12"/>
      <c r="AL491" s="12"/>
    </row>
    <row r="492" spans="21:38" ht="15.75" customHeight="1">
      <c r="U492" s="12"/>
      <c r="V492" s="12"/>
      <c r="W492" s="12"/>
      <c r="X492" s="12"/>
      <c r="Y492" s="12"/>
      <c r="Z492" s="12"/>
      <c r="AA492" s="12"/>
      <c r="AB492" s="12"/>
      <c r="AC492" s="12"/>
      <c r="AD492" s="12"/>
      <c r="AE492" s="12"/>
      <c r="AF492" s="12"/>
      <c r="AG492" s="12"/>
      <c r="AH492" s="12"/>
      <c r="AI492" s="12"/>
      <c r="AJ492" s="12"/>
      <c r="AK492" s="12"/>
      <c r="AL492" s="12"/>
    </row>
    <row r="493" spans="21:38" ht="15.75" customHeight="1">
      <c r="U493" s="12"/>
      <c r="V493" s="12"/>
      <c r="W493" s="12"/>
      <c r="X493" s="12"/>
      <c r="Y493" s="12"/>
      <c r="Z493" s="12"/>
      <c r="AA493" s="12"/>
      <c r="AB493" s="12"/>
      <c r="AC493" s="12"/>
      <c r="AD493" s="12"/>
      <c r="AE493" s="12"/>
      <c r="AF493" s="12"/>
      <c r="AG493" s="12"/>
      <c r="AH493" s="12"/>
      <c r="AI493" s="12"/>
      <c r="AJ493" s="12"/>
      <c r="AK493" s="12"/>
      <c r="AL493" s="12"/>
    </row>
    <row r="494" spans="21:38" ht="15.75" customHeight="1">
      <c r="U494" s="12"/>
      <c r="V494" s="12"/>
      <c r="W494" s="12"/>
      <c r="X494" s="12"/>
      <c r="Y494" s="12"/>
      <c r="Z494" s="12"/>
      <c r="AA494" s="12"/>
      <c r="AB494" s="12"/>
      <c r="AC494" s="12"/>
      <c r="AD494" s="12"/>
      <c r="AE494" s="12"/>
      <c r="AF494" s="12"/>
      <c r="AG494" s="12"/>
      <c r="AH494" s="12"/>
      <c r="AI494" s="12"/>
      <c r="AJ494" s="12"/>
      <c r="AK494" s="12"/>
      <c r="AL494" s="12"/>
    </row>
    <row r="495" spans="21:38" ht="15.75" customHeight="1">
      <c r="U495" s="12"/>
      <c r="V495" s="12"/>
      <c r="W495" s="12"/>
      <c r="X495" s="12"/>
      <c r="Y495" s="12"/>
      <c r="Z495" s="12"/>
      <c r="AA495" s="12"/>
      <c r="AB495" s="12"/>
      <c r="AC495" s="12"/>
      <c r="AD495" s="12"/>
      <c r="AE495" s="12"/>
      <c r="AF495" s="12"/>
      <c r="AG495" s="12"/>
      <c r="AH495" s="12"/>
      <c r="AI495" s="12"/>
      <c r="AJ495" s="12"/>
      <c r="AK495" s="12"/>
      <c r="AL495" s="12"/>
    </row>
    <row r="496" spans="21:38" ht="15.75" customHeight="1">
      <c r="U496" s="12"/>
      <c r="V496" s="12"/>
      <c r="W496" s="12"/>
      <c r="X496" s="12"/>
      <c r="Y496" s="12"/>
      <c r="Z496" s="12"/>
      <c r="AA496" s="12"/>
      <c r="AB496" s="12"/>
      <c r="AC496" s="12"/>
      <c r="AD496" s="12"/>
      <c r="AE496" s="12"/>
      <c r="AF496" s="12"/>
      <c r="AG496" s="12"/>
      <c r="AH496" s="12"/>
      <c r="AI496" s="12"/>
      <c r="AJ496" s="12"/>
      <c r="AK496" s="12"/>
      <c r="AL496" s="12"/>
    </row>
    <row r="497" spans="21:38" ht="15.75" customHeight="1">
      <c r="U497" s="12"/>
      <c r="V497" s="12"/>
      <c r="W497" s="12"/>
      <c r="X497" s="12"/>
      <c r="Y497" s="12"/>
      <c r="Z497" s="12"/>
      <c r="AA497" s="12"/>
      <c r="AB497" s="12"/>
      <c r="AC497" s="12"/>
      <c r="AD497" s="12"/>
      <c r="AE497" s="12"/>
      <c r="AF497" s="12"/>
      <c r="AG497" s="12"/>
      <c r="AH497" s="12"/>
      <c r="AI497" s="12"/>
      <c r="AJ497" s="12"/>
      <c r="AK497" s="12"/>
      <c r="AL497" s="12"/>
    </row>
    <row r="498" spans="21:38" ht="15.75" customHeight="1">
      <c r="U498" s="12"/>
      <c r="V498" s="12"/>
      <c r="W498" s="12"/>
      <c r="X498" s="12"/>
      <c r="Y498" s="12"/>
      <c r="Z498" s="12"/>
      <c r="AA498" s="12"/>
      <c r="AB498" s="12"/>
      <c r="AC498" s="12"/>
      <c r="AD498" s="12"/>
      <c r="AE498" s="12"/>
      <c r="AF498" s="12"/>
      <c r="AG498" s="12"/>
      <c r="AH498" s="12"/>
      <c r="AI498" s="12"/>
      <c r="AJ498" s="12"/>
      <c r="AK498" s="12"/>
      <c r="AL498" s="12"/>
    </row>
    <row r="499" spans="21:38" ht="15.75" customHeight="1">
      <c r="U499" s="12"/>
      <c r="V499" s="12"/>
      <c r="W499" s="12"/>
      <c r="X499" s="12"/>
      <c r="Y499" s="12"/>
      <c r="Z499" s="12"/>
      <c r="AA499" s="12"/>
      <c r="AB499" s="12"/>
      <c r="AC499" s="12"/>
      <c r="AD499" s="12"/>
      <c r="AE499" s="12"/>
      <c r="AF499" s="12"/>
      <c r="AG499" s="12"/>
      <c r="AH499" s="12"/>
      <c r="AI499" s="12"/>
      <c r="AJ499" s="12"/>
      <c r="AK499" s="12"/>
      <c r="AL499" s="12"/>
    </row>
    <row r="500" spans="21:38" ht="15.75" customHeight="1">
      <c r="U500" s="12"/>
      <c r="V500" s="12"/>
      <c r="W500" s="12"/>
      <c r="X500" s="12"/>
      <c r="Y500" s="12"/>
      <c r="Z500" s="12"/>
      <c r="AA500" s="12"/>
      <c r="AB500" s="12"/>
      <c r="AC500" s="12"/>
      <c r="AD500" s="12"/>
      <c r="AE500" s="12"/>
      <c r="AF500" s="12"/>
      <c r="AG500" s="12"/>
      <c r="AH500" s="12"/>
      <c r="AI500" s="12"/>
      <c r="AJ500" s="12"/>
      <c r="AK500" s="12"/>
      <c r="AL500" s="12"/>
    </row>
    <row r="501" spans="21:38" ht="15.75" customHeight="1">
      <c r="U501" s="12"/>
      <c r="V501" s="12"/>
      <c r="W501" s="12"/>
      <c r="X501" s="12"/>
      <c r="Y501" s="12"/>
      <c r="Z501" s="12"/>
      <c r="AA501" s="12"/>
      <c r="AB501" s="12"/>
      <c r="AC501" s="12"/>
      <c r="AD501" s="12"/>
      <c r="AE501" s="12"/>
      <c r="AF501" s="12"/>
      <c r="AG501" s="12"/>
      <c r="AH501" s="12"/>
      <c r="AI501" s="12"/>
      <c r="AJ501" s="12"/>
      <c r="AK501" s="12"/>
      <c r="AL501" s="12"/>
    </row>
    <row r="502" spans="21:38" ht="15.75" customHeight="1">
      <c r="U502" s="12"/>
      <c r="V502" s="12"/>
      <c r="W502" s="12"/>
      <c r="X502" s="12"/>
      <c r="Y502" s="12"/>
      <c r="Z502" s="12"/>
      <c r="AA502" s="12"/>
      <c r="AB502" s="12"/>
      <c r="AC502" s="12"/>
      <c r="AD502" s="12"/>
      <c r="AE502" s="12"/>
      <c r="AF502" s="12"/>
      <c r="AG502" s="12"/>
      <c r="AH502" s="12"/>
      <c r="AI502" s="12"/>
      <c r="AJ502" s="12"/>
      <c r="AK502" s="12"/>
      <c r="AL502" s="12"/>
    </row>
    <row r="503" spans="21:38" ht="15.75" customHeight="1">
      <c r="U503" s="12"/>
      <c r="V503" s="12"/>
      <c r="W503" s="12"/>
      <c r="X503" s="12"/>
      <c r="Y503" s="12"/>
      <c r="Z503" s="12"/>
      <c r="AA503" s="12"/>
      <c r="AB503" s="12"/>
      <c r="AC503" s="12"/>
      <c r="AD503" s="12"/>
      <c r="AE503" s="12"/>
      <c r="AF503" s="12"/>
      <c r="AG503" s="12"/>
      <c r="AH503" s="12"/>
      <c r="AI503" s="12"/>
      <c r="AJ503" s="12"/>
      <c r="AK503" s="12"/>
      <c r="AL503" s="12"/>
    </row>
    <row r="504" spans="21:38" ht="15.75" customHeight="1">
      <c r="U504" s="12"/>
      <c r="V504" s="12"/>
      <c r="W504" s="12"/>
      <c r="X504" s="12"/>
      <c r="Y504" s="12"/>
      <c r="Z504" s="12"/>
      <c r="AA504" s="12"/>
      <c r="AB504" s="12"/>
      <c r="AC504" s="12"/>
      <c r="AD504" s="12"/>
      <c r="AE504" s="12"/>
      <c r="AF504" s="12"/>
      <c r="AG504" s="12"/>
      <c r="AH504" s="12"/>
      <c r="AI504" s="12"/>
      <c r="AJ504" s="12"/>
      <c r="AK504" s="12"/>
      <c r="AL504" s="12"/>
    </row>
    <row r="505" spans="21:38" ht="15.75" customHeight="1">
      <c r="U505" s="12"/>
      <c r="V505" s="12"/>
      <c r="W505" s="12"/>
      <c r="X505" s="12"/>
      <c r="Y505" s="12"/>
      <c r="Z505" s="12"/>
      <c r="AA505" s="12"/>
      <c r="AB505" s="12"/>
      <c r="AC505" s="12"/>
      <c r="AD505" s="12"/>
      <c r="AE505" s="12"/>
      <c r="AF505" s="12"/>
      <c r="AG505" s="12"/>
      <c r="AH505" s="12"/>
      <c r="AI505" s="12"/>
      <c r="AJ505" s="12"/>
      <c r="AK505" s="12"/>
      <c r="AL505" s="12"/>
    </row>
    <row r="506" spans="21:38" ht="15.75" customHeight="1">
      <c r="U506" s="12"/>
      <c r="V506" s="12"/>
      <c r="W506" s="12"/>
      <c r="X506" s="12"/>
      <c r="Y506" s="12"/>
      <c r="Z506" s="12"/>
      <c r="AA506" s="12"/>
      <c r="AB506" s="12"/>
      <c r="AC506" s="12"/>
      <c r="AD506" s="12"/>
      <c r="AE506" s="12"/>
      <c r="AF506" s="12"/>
      <c r="AG506" s="12"/>
      <c r="AH506" s="12"/>
      <c r="AI506" s="12"/>
      <c r="AJ506" s="12"/>
      <c r="AK506" s="12"/>
      <c r="AL506" s="12"/>
    </row>
    <row r="507" spans="21:38" ht="15.75" customHeight="1">
      <c r="U507" s="12"/>
      <c r="V507" s="12"/>
      <c r="W507" s="12"/>
      <c r="X507" s="12"/>
      <c r="Y507" s="12"/>
      <c r="Z507" s="12"/>
      <c r="AA507" s="12"/>
      <c r="AB507" s="12"/>
      <c r="AC507" s="12"/>
      <c r="AD507" s="12"/>
      <c r="AE507" s="12"/>
      <c r="AF507" s="12"/>
      <c r="AG507" s="12"/>
      <c r="AH507" s="12"/>
      <c r="AI507" s="12"/>
      <c r="AJ507" s="12"/>
      <c r="AK507" s="12"/>
      <c r="AL507" s="12"/>
    </row>
    <row r="508" spans="21:38" ht="15.75" customHeight="1">
      <c r="U508" s="12"/>
      <c r="V508" s="12"/>
      <c r="W508" s="12"/>
      <c r="X508" s="12"/>
      <c r="Y508" s="12"/>
      <c r="Z508" s="12"/>
      <c r="AA508" s="12"/>
      <c r="AB508" s="12"/>
      <c r="AC508" s="12"/>
      <c r="AD508" s="12"/>
      <c r="AE508" s="12"/>
      <c r="AF508" s="12"/>
      <c r="AG508" s="12"/>
      <c r="AH508" s="12"/>
      <c r="AI508" s="12"/>
      <c r="AJ508" s="12"/>
      <c r="AK508" s="12"/>
      <c r="AL508" s="12"/>
    </row>
    <row r="509" spans="21:38" ht="15.75" customHeight="1">
      <c r="U509" s="12"/>
      <c r="V509" s="12"/>
      <c r="W509" s="12"/>
      <c r="X509" s="12"/>
      <c r="Y509" s="12"/>
      <c r="Z509" s="12"/>
      <c r="AA509" s="12"/>
      <c r="AB509" s="12"/>
      <c r="AC509" s="12"/>
      <c r="AD509" s="12"/>
      <c r="AE509" s="12"/>
      <c r="AF509" s="12"/>
      <c r="AG509" s="12"/>
      <c r="AH509" s="12"/>
      <c r="AI509" s="12"/>
      <c r="AJ509" s="12"/>
      <c r="AK509" s="12"/>
      <c r="AL509" s="12"/>
    </row>
    <row r="510" spans="21:38" ht="15.75" customHeight="1">
      <c r="U510" s="12"/>
      <c r="V510" s="12"/>
      <c r="W510" s="12"/>
      <c r="X510" s="12"/>
      <c r="Y510" s="12"/>
      <c r="Z510" s="12"/>
      <c r="AA510" s="12"/>
      <c r="AB510" s="12"/>
      <c r="AC510" s="12"/>
      <c r="AD510" s="12"/>
      <c r="AE510" s="12"/>
      <c r="AF510" s="12"/>
      <c r="AG510" s="12"/>
      <c r="AH510" s="12"/>
      <c r="AI510" s="12"/>
      <c r="AJ510" s="12"/>
      <c r="AK510" s="12"/>
      <c r="AL510" s="12"/>
    </row>
    <row r="511" spans="21:38" ht="15.75" customHeight="1">
      <c r="U511" s="12"/>
      <c r="V511" s="12"/>
      <c r="W511" s="12"/>
      <c r="X511" s="12"/>
      <c r="Y511" s="12"/>
      <c r="Z511" s="12"/>
      <c r="AA511" s="12"/>
      <c r="AB511" s="12"/>
      <c r="AC511" s="12"/>
      <c r="AD511" s="12"/>
      <c r="AE511" s="12"/>
      <c r="AF511" s="12"/>
      <c r="AG511" s="12"/>
      <c r="AH511" s="12"/>
      <c r="AI511" s="12"/>
      <c r="AJ511" s="12"/>
      <c r="AK511" s="12"/>
      <c r="AL511" s="12"/>
    </row>
    <row r="512" spans="21:38" ht="15.75" customHeight="1">
      <c r="U512" s="12"/>
      <c r="V512" s="12"/>
      <c r="W512" s="12"/>
      <c r="X512" s="12"/>
      <c r="Y512" s="12"/>
      <c r="Z512" s="12"/>
      <c r="AA512" s="12"/>
      <c r="AB512" s="12"/>
      <c r="AC512" s="12"/>
      <c r="AD512" s="12"/>
      <c r="AE512" s="12"/>
      <c r="AF512" s="12"/>
      <c r="AG512" s="12"/>
      <c r="AH512" s="12"/>
      <c r="AI512" s="12"/>
      <c r="AJ512" s="12"/>
      <c r="AK512" s="12"/>
      <c r="AL512" s="12"/>
    </row>
    <row r="513" spans="21:38" ht="15.75" customHeight="1">
      <c r="U513" s="12"/>
      <c r="V513" s="12"/>
      <c r="W513" s="12"/>
      <c r="X513" s="12"/>
      <c r="Y513" s="12"/>
      <c r="Z513" s="12"/>
      <c r="AA513" s="12"/>
      <c r="AB513" s="12"/>
      <c r="AC513" s="12"/>
      <c r="AD513" s="12"/>
      <c r="AE513" s="12"/>
      <c r="AF513" s="12"/>
      <c r="AG513" s="12"/>
      <c r="AH513" s="12"/>
      <c r="AI513" s="12"/>
      <c r="AJ513" s="12"/>
      <c r="AK513" s="12"/>
      <c r="AL513" s="12"/>
    </row>
    <row r="514" spans="21:38" ht="15.75" customHeight="1">
      <c r="U514" s="12"/>
      <c r="V514" s="12"/>
      <c r="W514" s="12"/>
      <c r="X514" s="12"/>
      <c r="Y514" s="12"/>
      <c r="Z514" s="12"/>
      <c r="AA514" s="12"/>
      <c r="AB514" s="12"/>
      <c r="AC514" s="12"/>
      <c r="AD514" s="12"/>
      <c r="AE514" s="12"/>
      <c r="AF514" s="12"/>
      <c r="AG514" s="12"/>
      <c r="AH514" s="12"/>
      <c r="AI514" s="12"/>
      <c r="AJ514" s="12"/>
      <c r="AK514" s="12"/>
      <c r="AL514" s="12"/>
    </row>
    <row r="515" spans="21:38" ht="15.75" customHeight="1">
      <c r="U515" s="12"/>
      <c r="V515" s="12"/>
      <c r="W515" s="12"/>
      <c r="X515" s="12"/>
      <c r="Y515" s="12"/>
      <c r="Z515" s="12"/>
      <c r="AA515" s="12"/>
      <c r="AB515" s="12"/>
      <c r="AC515" s="12"/>
      <c r="AD515" s="12"/>
      <c r="AE515" s="12"/>
      <c r="AF515" s="12"/>
      <c r="AG515" s="12"/>
      <c r="AH515" s="12"/>
      <c r="AI515" s="12"/>
      <c r="AJ515" s="12"/>
      <c r="AK515" s="12"/>
      <c r="AL515" s="12"/>
    </row>
    <row r="516" spans="21:38" ht="15.75" customHeight="1">
      <c r="U516" s="12"/>
      <c r="V516" s="12"/>
      <c r="W516" s="12"/>
      <c r="X516" s="12"/>
      <c r="Y516" s="12"/>
      <c r="Z516" s="12"/>
      <c r="AA516" s="12"/>
      <c r="AB516" s="12"/>
      <c r="AC516" s="12"/>
      <c r="AD516" s="12"/>
      <c r="AE516" s="12"/>
      <c r="AF516" s="12"/>
      <c r="AG516" s="12"/>
      <c r="AH516" s="12"/>
      <c r="AI516" s="12"/>
      <c r="AJ516" s="12"/>
      <c r="AK516" s="12"/>
      <c r="AL516" s="12"/>
    </row>
    <row r="517" spans="21:38" ht="15.75" customHeight="1">
      <c r="U517" s="12"/>
      <c r="V517" s="12"/>
      <c r="W517" s="12"/>
      <c r="X517" s="12"/>
      <c r="Y517" s="12"/>
      <c r="Z517" s="12"/>
      <c r="AA517" s="12"/>
      <c r="AB517" s="12"/>
      <c r="AC517" s="12"/>
      <c r="AD517" s="12"/>
      <c r="AE517" s="12"/>
      <c r="AF517" s="12"/>
      <c r="AG517" s="12"/>
      <c r="AH517" s="12"/>
      <c r="AI517" s="12"/>
      <c r="AJ517" s="12"/>
      <c r="AK517" s="12"/>
      <c r="AL517" s="12"/>
    </row>
    <row r="518" spans="21:38" ht="15.75" customHeight="1">
      <c r="U518" s="12"/>
      <c r="V518" s="12"/>
      <c r="W518" s="12"/>
      <c r="X518" s="12"/>
      <c r="Y518" s="12"/>
      <c r="Z518" s="12"/>
      <c r="AA518" s="12"/>
      <c r="AB518" s="12"/>
      <c r="AC518" s="12"/>
      <c r="AD518" s="12"/>
      <c r="AE518" s="12"/>
      <c r="AF518" s="12"/>
      <c r="AG518" s="12"/>
      <c r="AH518" s="12"/>
      <c r="AI518" s="12"/>
      <c r="AJ518" s="12"/>
      <c r="AK518" s="12"/>
      <c r="AL518" s="12"/>
    </row>
    <row r="519" spans="21:38" ht="15.75" customHeight="1">
      <c r="U519" s="12"/>
      <c r="V519" s="12"/>
      <c r="W519" s="12"/>
      <c r="X519" s="12"/>
      <c r="Y519" s="12"/>
      <c r="Z519" s="12"/>
      <c r="AA519" s="12"/>
      <c r="AB519" s="12"/>
      <c r="AC519" s="12"/>
      <c r="AD519" s="12"/>
      <c r="AE519" s="12"/>
      <c r="AF519" s="12"/>
      <c r="AG519" s="12"/>
      <c r="AH519" s="12"/>
      <c r="AI519" s="12"/>
      <c r="AJ519" s="12"/>
      <c r="AK519" s="12"/>
      <c r="AL519" s="12"/>
    </row>
    <row r="520" spans="21:38" ht="15.75" customHeight="1">
      <c r="U520" s="12"/>
      <c r="V520" s="12"/>
      <c r="W520" s="12"/>
      <c r="X520" s="12"/>
      <c r="Y520" s="12"/>
      <c r="Z520" s="12"/>
      <c r="AA520" s="12"/>
      <c r="AB520" s="12"/>
      <c r="AC520" s="12"/>
      <c r="AD520" s="12"/>
      <c r="AE520" s="12"/>
      <c r="AF520" s="12"/>
      <c r="AG520" s="12"/>
      <c r="AH520" s="12"/>
      <c r="AI520" s="12"/>
      <c r="AJ520" s="12"/>
      <c r="AK520" s="12"/>
      <c r="AL520" s="12"/>
    </row>
    <row r="521" spans="21:38" ht="15.75" customHeight="1">
      <c r="U521" s="12"/>
      <c r="V521" s="12"/>
      <c r="W521" s="12"/>
      <c r="X521" s="12"/>
      <c r="Y521" s="12"/>
      <c r="Z521" s="12"/>
      <c r="AA521" s="12"/>
      <c r="AB521" s="12"/>
      <c r="AC521" s="12"/>
      <c r="AD521" s="12"/>
      <c r="AE521" s="12"/>
      <c r="AF521" s="12"/>
      <c r="AG521" s="12"/>
      <c r="AH521" s="12"/>
      <c r="AI521" s="12"/>
      <c r="AJ521" s="12"/>
      <c r="AK521" s="12"/>
      <c r="AL521" s="12"/>
    </row>
    <row r="522" spans="21:38" ht="15.75" customHeight="1">
      <c r="U522" s="12"/>
      <c r="V522" s="12"/>
      <c r="W522" s="12"/>
      <c r="X522" s="12"/>
      <c r="Y522" s="12"/>
      <c r="Z522" s="12"/>
      <c r="AA522" s="12"/>
      <c r="AB522" s="12"/>
      <c r="AC522" s="12"/>
      <c r="AD522" s="12"/>
      <c r="AE522" s="12"/>
      <c r="AF522" s="12"/>
      <c r="AG522" s="12"/>
      <c r="AH522" s="12"/>
      <c r="AI522" s="12"/>
      <c r="AJ522" s="12"/>
      <c r="AK522" s="12"/>
      <c r="AL522" s="12"/>
    </row>
    <row r="523" spans="21:38" ht="15.75" customHeight="1">
      <c r="U523" s="12"/>
      <c r="V523" s="12"/>
      <c r="W523" s="12"/>
      <c r="X523" s="12"/>
      <c r="Y523" s="12"/>
      <c r="Z523" s="12"/>
      <c r="AA523" s="12"/>
      <c r="AB523" s="12"/>
      <c r="AC523" s="12"/>
      <c r="AD523" s="12"/>
      <c r="AE523" s="12"/>
      <c r="AF523" s="12"/>
      <c r="AG523" s="12"/>
      <c r="AH523" s="12"/>
      <c r="AI523" s="12"/>
      <c r="AJ523" s="12"/>
      <c r="AK523" s="12"/>
      <c r="AL523" s="12"/>
    </row>
    <row r="524" spans="21:38" ht="15.75" customHeight="1">
      <c r="U524" s="12"/>
      <c r="V524" s="12"/>
      <c r="W524" s="12"/>
      <c r="X524" s="12"/>
      <c r="Y524" s="12"/>
      <c r="Z524" s="12"/>
      <c r="AA524" s="12"/>
      <c r="AB524" s="12"/>
      <c r="AC524" s="12"/>
      <c r="AD524" s="12"/>
      <c r="AE524" s="12"/>
      <c r="AF524" s="12"/>
      <c r="AG524" s="12"/>
      <c r="AH524" s="12"/>
      <c r="AI524" s="12"/>
      <c r="AJ524" s="12"/>
      <c r="AK524" s="12"/>
      <c r="AL524" s="12"/>
    </row>
    <row r="525" spans="21:38" ht="15.75" customHeight="1">
      <c r="U525" s="12"/>
      <c r="V525" s="12"/>
      <c r="W525" s="12"/>
      <c r="X525" s="12"/>
      <c r="Y525" s="12"/>
      <c r="Z525" s="12"/>
      <c r="AA525" s="12"/>
      <c r="AB525" s="12"/>
      <c r="AC525" s="12"/>
      <c r="AD525" s="12"/>
      <c r="AE525" s="12"/>
      <c r="AF525" s="12"/>
      <c r="AG525" s="12"/>
      <c r="AH525" s="12"/>
      <c r="AI525" s="12"/>
      <c r="AJ525" s="12"/>
      <c r="AK525" s="12"/>
      <c r="AL525" s="12"/>
    </row>
    <row r="526" spans="21:38" ht="15.75" customHeight="1">
      <c r="U526" s="12"/>
      <c r="V526" s="12"/>
      <c r="W526" s="12"/>
      <c r="X526" s="12"/>
      <c r="Y526" s="12"/>
      <c r="Z526" s="12"/>
      <c r="AA526" s="12"/>
      <c r="AB526" s="12"/>
      <c r="AC526" s="12"/>
      <c r="AD526" s="12"/>
      <c r="AE526" s="12"/>
      <c r="AF526" s="12"/>
      <c r="AG526" s="12"/>
      <c r="AH526" s="12"/>
      <c r="AI526" s="12"/>
      <c r="AJ526" s="12"/>
      <c r="AK526" s="12"/>
      <c r="AL526" s="12"/>
    </row>
    <row r="527" spans="21:38" ht="15.75" customHeight="1">
      <c r="U527" s="12"/>
      <c r="V527" s="12"/>
      <c r="W527" s="12"/>
      <c r="X527" s="12"/>
      <c r="Y527" s="12"/>
      <c r="Z527" s="12"/>
      <c r="AA527" s="12"/>
      <c r="AB527" s="12"/>
      <c r="AC527" s="12"/>
      <c r="AD527" s="12"/>
      <c r="AE527" s="12"/>
      <c r="AF527" s="12"/>
      <c r="AG527" s="12"/>
      <c r="AH527" s="12"/>
      <c r="AI527" s="12"/>
      <c r="AJ527" s="12"/>
      <c r="AK527" s="12"/>
      <c r="AL527" s="12"/>
    </row>
    <row r="528" spans="21:38" ht="15.75" customHeight="1">
      <c r="U528" s="12"/>
      <c r="V528" s="12"/>
      <c r="W528" s="12"/>
      <c r="X528" s="12"/>
      <c r="Y528" s="12"/>
      <c r="Z528" s="12"/>
      <c r="AA528" s="12"/>
      <c r="AB528" s="12"/>
      <c r="AC528" s="12"/>
      <c r="AD528" s="12"/>
      <c r="AE528" s="12"/>
      <c r="AF528" s="12"/>
      <c r="AG528" s="12"/>
      <c r="AH528" s="12"/>
      <c r="AI528" s="12"/>
      <c r="AJ528" s="12"/>
      <c r="AK528" s="12"/>
      <c r="AL528" s="12"/>
    </row>
    <row r="529" spans="21:38" ht="15.75" customHeight="1">
      <c r="U529" s="12"/>
      <c r="V529" s="12"/>
      <c r="W529" s="12"/>
      <c r="X529" s="12"/>
      <c r="Y529" s="12"/>
      <c r="Z529" s="12"/>
      <c r="AA529" s="12"/>
      <c r="AB529" s="12"/>
      <c r="AC529" s="12"/>
      <c r="AD529" s="12"/>
      <c r="AE529" s="12"/>
      <c r="AF529" s="12"/>
      <c r="AG529" s="12"/>
      <c r="AH529" s="12"/>
      <c r="AI529" s="12"/>
      <c r="AJ529" s="12"/>
      <c r="AK529" s="12"/>
      <c r="AL529" s="12"/>
    </row>
    <row r="530" spans="21:38" ht="15.75" customHeight="1">
      <c r="U530" s="12"/>
      <c r="V530" s="12"/>
      <c r="W530" s="12"/>
      <c r="X530" s="12"/>
      <c r="Y530" s="12"/>
      <c r="Z530" s="12"/>
      <c r="AA530" s="12"/>
      <c r="AB530" s="12"/>
      <c r="AC530" s="12"/>
      <c r="AD530" s="12"/>
      <c r="AE530" s="12"/>
      <c r="AF530" s="12"/>
      <c r="AG530" s="12"/>
      <c r="AH530" s="12"/>
      <c r="AI530" s="12"/>
      <c r="AJ530" s="12"/>
      <c r="AK530" s="12"/>
      <c r="AL530" s="12"/>
    </row>
    <row r="531" spans="21:38" ht="15.75" customHeight="1">
      <c r="U531" s="12"/>
      <c r="V531" s="12"/>
      <c r="W531" s="12"/>
      <c r="X531" s="12"/>
      <c r="Y531" s="12"/>
      <c r="Z531" s="12"/>
      <c r="AA531" s="12"/>
      <c r="AB531" s="12"/>
      <c r="AC531" s="12"/>
      <c r="AD531" s="12"/>
      <c r="AE531" s="12"/>
      <c r="AF531" s="12"/>
      <c r="AG531" s="12"/>
      <c r="AH531" s="12"/>
      <c r="AI531" s="12"/>
      <c r="AJ531" s="12"/>
      <c r="AK531" s="12"/>
      <c r="AL531" s="12"/>
    </row>
    <row r="532" spans="21:38" ht="15.75" customHeight="1">
      <c r="U532" s="12"/>
      <c r="V532" s="12"/>
      <c r="W532" s="12"/>
      <c r="X532" s="12"/>
      <c r="Y532" s="12"/>
      <c r="Z532" s="12"/>
      <c r="AA532" s="12"/>
      <c r="AB532" s="12"/>
      <c r="AC532" s="12"/>
      <c r="AD532" s="12"/>
      <c r="AE532" s="12"/>
      <c r="AF532" s="12"/>
      <c r="AG532" s="12"/>
      <c r="AH532" s="12"/>
      <c r="AI532" s="12"/>
      <c r="AJ532" s="12"/>
      <c r="AK532" s="12"/>
      <c r="AL532" s="12"/>
    </row>
    <row r="533" spans="21:38" ht="15.75" customHeight="1">
      <c r="U533" s="12"/>
      <c r="V533" s="12"/>
      <c r="W533" s="12"/>
      <c r="X533" s="12"/>
      <c r="Y533" s="12"/>
      <c r="Z533" s="12"/>
      <c r="AA533" s="12"/>
      <c r="AB533" s="12"/>
      <c r="AC533" s="12"/>
      <c r="AD533" s="12"/>
      <c r="AE533" s="12"/>
      <c r="AF533" s="12"/>
      <c r="AG533" s="12"/>
      <c r="AH533" s="12"/>
      <c r="AI533" s="12"/>
      <c r="AJ533" s="12"/>
      <c r="AK533" s="12"/>
      <c r="AL533" s="12"/>
    </row>
    <row r="534" spans="21:38" ht="15.75" customHeight="1">
      <c r="U534" s="12"/>
      <c r="V534" s="12"/>
      <c r="W534" s="12"/>
      <c r="X534" s="12"/>
      <c r="Y534" s="12"/>
      <c r="Z534" s="12"/>
      <c r="AA534" s="12"/>
      <c r="AB534" s="12"/>
      <c r="AC534" s="12"/>
      <c r="AD534" s="12"/>
      <c r="AE534" s="12"/>
      <c r="AF534" s="12"/>
      <c r="AG534" s="12"/>
      <c r="AH534" s="12"/>
      <c r="AI534" s="12"/>
      <c r="AJ534" s="12"/>
      <c r="AK534" s="12"/>
      <c r="AL534" s="12"/>
    </row>
    <row r="535" spans="21:38" ht="15.75" customHeight="1">
      <c r="U535" s="12"/>
      <c r="V535" s="12"/>
      <c r="W535" s="12"/>
      <c r="X535" s="12"/>
      <c r="Y535" s="12"/>
      <c r="Z535" s="12"/>
      <c r="AA535" s="12"/>
      <c r="AB535" s="12"/>
      <c r="AC535" s="12"/>
      <c r="AD535" s="12"/>
      <c r="AE535" s="12"/>
      <c r="AF535" s="12"/>
      <c r="AG535" s="12"/>
      <c r="AH535" s="12"/>
      <c r="AI535" s="12"/>
      <c r="AJ535" s="12"/>
      <c r="AK535" s="12"/>
      <c r="AL535" s="12"/>
    </row>
    <row r="536" spans="21:38" ht="15.75" customHeight="1">
      <c r="U536" s="12"/>
      <c r="V536" s="12"/>
      <c r="W536" s="12"/>
      <c r="X536" s="12"/>
      <c r="Y536" s="12"/>
      <c r="Z536" s="12"/>
      <c r="AA536" s="12"/>
      <c r="AB536" s="12"/>
      <c r="AC536" s="12"/>
      <c r="AD536" s="12"/>
      <c r="AE536" s="12"/>
      <c r="AF536" s="12"/>
      <c r="AG536" s="12"/>
      <c r="AH536" s="12"/>
      <c r="AI536" s="12"/>
      <c r="AJ536" s="12"/>
      <c r="AK536" s="12"/>
      <c r="AL536" s="12"/>
    </row>
    <row r="537" spans="21:38" ht="15.75" customHeight="1">
      <c r="U537" s="12"/>
      <c r="V537" s="12"/>
      <c r="W537" s="12"/>
      <c r="X537" s="12"/>
      <c r="Y537" s="12"/>
      <c r="Z537" s="12"/>
      <c r="AA537" s="12"/>
      <c r="AB537" s="12"/>
      <c r="AC537" s="12"/>
      <c r="AD537" s="12"/>
      <c r="AE537" s="12"/>
      <c r="AF537" s="12"/>
      <c r="AG537" s="12"/>
      <c r="AH537" s="12"/>
      <c r="AI537" s="12"/>
      <c r="AJ537" s="12"/>
      <c r="AK537" s="12"/>
      <c r="AL537" s="12"/>
    </row>
    <row r="538" spans="21:38" ht="15.75" customHeight="1">
      <c r="U538" s="12"/>
      <c r="V538" s="12"/>
      <c r="W538" s="12"/>
      <c r="X538" s="12"/>
      <c r="Y538" s="12"/>
      <c r="Z538" s="12"/>
      <c r="AA538" s="12"/>
      <c r="AB538" s="12"/>
      <c r="AC538" s="12"/>
      <c r="AD538" s="12"/>
      <c r="AE538" s="12"/>
      <c r="AF538" s="12"/>
      <c r="AG538" s="12"/>
      <c r="AH538" s="12"/>
      <c r="AI538" s="12"/>
      <c r="AJ538" s="12"/>
      <c r="AK538" s="12"/>
      <c r="AL538" s="12"/>
    </row>
    <row r="539" spans="21:38" ht="15.75" customHeight="1">
      <c r="U539" s="12"/>
      <c r="V539" s="12"/>
      <c r="W539" s="12"/>
      <c r="X539" s="12"/>
      <c r="Y539" s="12"/>
      <c r="Z539" s="12"/>
      <c r="AA539" s="12"/>
      <c r="AB539" s="12"/>
      <c r="AC539" s="12"/>
      <c r="AD539" s="12"/>
      <c r="AE539" s="12"/>
      <c r="AF539" s="12"/>
      <c r="AG539" s="12"/>
      <c r="AH539" s="12"/>
      <c r="AI539" s="12"/>
      <c r="AJ539" s="12"/>
      <c r="AK539" s="12"/>
      <c r="AL539" s="12"/>
    </row>
    <row r="540" spans="21:38" ht="15.75" customHeight="1">
      <c r="U540" s="12"/>
      <c r="V540" s="12"/>
      <c r="W540" s="12"/>
      <c r="X540" s="12"/>
      <c r="Y540" s="12"/>
      <c r="Z540" s="12"/>
      <c r="AA540" s="12"/>
      <c r="AB540" s="12"/>
      <c r="AC540" s="12"/>
      <c r="AD540" s="12"/>
      <c r="AE540" s="12"/>
      <c r="AF540" s="12"/>
      <c r="AG540" s="12"/>
      <c r="AH540" s="12"/>
      <c r="AI540" s="12"/>
      <c r="AJ540" s="12"/>
      <c r="AK540" s="12"/>
      <c r="AL540" s="12"/>
    </row>
    <row r="541" spans="21:38" ht="15.75" customHeight="1">
      <c r="U541" s="12"/>
      <c r="V541" s="12"/>
      <c r="W541" s="12"/>
      <c r="X541" s="12"/>
      <c r="Y541" s="12"/>
      <c r="Z541" s="12"/>
      <c r="AA541" s="12"/>
      <c r="AB541" s="12"/>
      <c r="AC541" s="12"/>
      <c r="AD541" s="12"/>
      <c r="AE541" s="12"/>
      <c r="AF541" s="12"/>
      <c r="AG541" s="12"/>
      <c r="AH541" s="12"/>
      <c r="AI541" s="12"/>
      <c r="AJ541" s="12"/>
      <c r="AK541" s="12"/>
      <c r="AL541" s="12"/>
    </row>
    <row r="542" spans="21:38" ht="15.75" customHeight="1">
      <c r="U542" s="12"/>
      <c r="V542" s="12"/>
      <c r="W542" s="12"/>
      <c r="X542" s="12"/>
      <c r="Y542" s="12"/>
      <c r="Z542" s="12"/>
      <c r="AA542" s="12"/>
      <c r="AB542" s="12"/>
      <c r="AC542" s="12"/>
      <c r="AD542" s="12"/>
      <c r="AE542" s="12"/>
      <c r="AF542" s="12"/>
      <c r="AG542" s="12"/>
      <c r="AH542" s="12"/>
      <c r="AI542" s="12"/>
      <c r="AJ542" s="12"/>
      <c r="AK542" s="12"/>
      <c r="AL542" s="12"/>
    </row>
    <row r="543" spans="21:38" ht="15.75" customHeight="1">
      <c r="U543" s="12"/>
      <c r="V543" s="12"/>
      <c r="W543" s="12"/>
      <c r="X543" s="12"/>
      <c r="Y543" s="12"/>
      <c r="Z543" s="12"/>
      <c r="AA543" s="12"/>
      <c r="AB543" s="12"/>
      <c r="AC543" s="12"/>
      <c r="AD543" s="12"/>
      <c r="AE543" s="12"/>
      <c r="AF543" s="12"/>
      <c r="AG543" s="12"/>
      <c r="AH543" s="12"/>
      <c r="AI543" s="12"/>
      <c r="AJ543" s="12"/>
      <c r="AK543" s="12"/>
      <c r="AL543" s="12"/>
    </row>
    <row r="544" spans="21:38" ht="15.75" customHeight="1">
      <c r="U544" s="12"/>
      <c r="V544" s="12"/>
      <c r="W544" s="12"/>
      <c r="X544" s="12"/>
      <c r="Y544" s="12"/>
      <c r="Z544" s="12"/>
      <c r="AA544" s="12"/>
      <c r="AB544" s="12"/>
      <c r="AC544" s="12"/>
      <c r="AD544" s="12"/>
      <c r="AE544" s="12"/>
      <c r="AF544" s="12"/>
      <c r="AG544" s="12"/>
      <c r="AH544" s="12"/>
      <c r="AI544" s="12"/>
      <c r="AJ544" s="12"/>
      <c r="AK544" s="12"/>
      <c r="AL544" s="12"/>
    </row>
    <row r="545" spans="21:38" ht="15.75" customHeight="1">
      <c r="U545" s="12"/>
      <c r="V545" s="12"/>
      <c r="W545" s="12"/>
      <c r="X545" s="12"/>
      <c r="Y545" s="12"/>
      <c r="Z545" s="12"/>
      <c r="AA545" s="12"/>
      <c r="AB545" s="12"/>
      <c r="AC545" s="12"/>
      <c r="AD545" s="12"/>
      <c r="AE545" s="12"/>
      <c r="AF545" s="12"/>
      <c r="AG545" s="12"/>
      <c r="AH545" s="12"/>
      <c r="AI545" s="12"/>
      <c r="AJ545" s="12"/>
      <c r="AK545" s="12"/>
      <c r="AL545" s="12"/>
    </row>
    <row r="546" spans="21:38" ht="15.75" customHeight="1">
      <c r="U546" s="12"/>
      <c r="V546" s="12"/>
      <c r="W546" s="12"/>
      <c r="X546" s="12"/>
      <c r="Y546" s="12"/>
      <c r="Z546" s="12"/>
      <c r="AA546" s="12"/>
      <c r="AB546" s="12"/>
      <c r="AC546" s="12"/>
      <c r="AD546" s="12"/>
      <c r="AE546" s="12"/>
      <c r="AF546" s="12"/>
      <c r="AG546" s="12"/>
      <c r="AH546" s="12"/>
      <c r="AI546" s="12"/>
      <c r="AJ546" s="12"/>
      <c r="AK546" s="12"/>
      <c r="AL546" s="12"/>
    </row>
    <row r="547" spans="21:38" ht="15.75" customHeight="1">
      <c r="U547" s="12"/>
      <c r="V547" s="12"/>
      <c r="W547" s="12"/>
      <c r="X547" s="12"/>
      <c r="Y547" s="12"/>
      <c r="Z547" s="12"/>
      <c r="AA547" s="12"/>
      <c r="AB547" s="12"/>
      <c r="AC547" s="12"/>
      <c r="AD547" s="12"/>
      <c r="AE547" s="12"/>
      <c r="AF547" s="12"/>
      <c r="AG547" s="12"/>
      <c r="AH547" s="12"/>
      <c r="AI547" s="12"/>
      <c r="AJ547" s="12"/>
      <c r="AK547" s="12"/>
      <c r="AL547" s="12"/>
    </row>
    <row r="548" spans="21:38" ht="15.75" customHeight="1">
      <c r="U548" s="12"/>
      <c r="V548" s="12"/>
      <c r="W548" s="12"/>
      <c r="X548" s="12"/>
      <c r="Y548" s="12"/>
      <c r="Z548" s="12"/>
      <c r="AA548" s="12"/>
      <c r="AB548" s="12"/>
      <c r="AC548" s="12"/>
      <c r="AD548" s="12"/>
      <c r="AE548" s="12"/>
      <c r="AF548" s="12"/>
      <c r="AG548" s="12"/>
      <c r="AH548" s="12"/>
      <c r="AI548" s="12"/>
      <c r="AJ548" s="12"/>
      <c r="AK548" s="12"/>
      <c r="AL548" s="12"/>
    </row>
    <row r="549" spans="21:38" ht="15.75" customHeight="1">
      <c r="U549" s="12"/>
      <c r="V549" s="12"/>
      <c r="W549" s="12"/>
      <c r="X549" s="12"/>
      <c r="Y549" s="12"/>
      <c r="Z549" s="12"/>
      <c r="AA549" s="12"/>
      <c r="AB549" s="12"/>
      <c r="AC549" s="12"/>
      <c r="AD549" s="12"/>
      <c r="AE549" s="12"/>
      <c r="AF549" s="12"/>
      <c r="AG549" s="12"/>
      <c r="AH549" s="12"/>
      <c r="AI549" s="12"/>
      <c r="AJ549" s="12"/>
      <c r="AK549" s="12"/>
      <c r="AL549" s="12"/>
    </row>
    <row r="550" spans="21:38" ht="15.75" customHeight="1">
      <c r="U550" s="12"/>
      <c r="V550" s="12"/>
      <c r="W550" s="12"/>
      <c r="X550" s="12"/>
      <c r="Y550" s="12"/>
      <c r="Z550" s="12"/>
      <c r="AA550" s="12"/>
      <c r="AB550" s="12"/>
      <c r="AC550" s="12"/>
      <c r="AD550" s="12"/>
      <c r="AE550" s="12"/>
      <c r="AF550" s="12"/>
      <c r="AG550" s="12"/>
      <c r="AH550" s="12"/>
      <c r="AI550" s="12"/>
      <c r="AJ550" s="12"/>
      <c r="AK550" s="12"/>
      <c r="AL550" s="12"/>
    </row>
    <row r="551" spans="21:38" ht="15.75" customHeight="1">
      <c r="U551" s="12"/>
      <c r="V551" s="12"/>
      <c r="W551" s="12"/>
      <c r="X551" s="12"/>
      <c r="Y551" s="12"/>
      <c r="Z551" s="12"/>
      <c r="AA551" s="12"/>
      <c r="AB551" s="12"/>
      <c r="AC551" s="12"/>
      <c r="AD551" s="12"/>
      <c r="AE551" s="12"/>
      <c r="AF551" s="12"/>
      <c r="AG551" s="12"/>
      <c r="AH551" s="12"/>
      <c r="AI551" s="12"/>
      <c r="AJ551" s="12"/>
      <c r="AK551" s="12"/>
      <c r="AL551" s="12"/>
    </row>
    <row r="552" spans="21:38" ht="15.75" customHeight="1">
      <c r="U552" s="12"/>
      <c r="V552" s="12"/>
      <c r="W552" s="12"/>
      <c r="X552" s="12"/>
      <c r="Y552" s="12"/>
      <c r="Z552" s="12"/>
      <c r="AA552" s="12"/>
      <c r="AB552" s="12"/>
      <c r="AC552" s="12"/>
      <c r="AD552" s="12"/>
      <c r="AE552" s="12"/>
      <c r="AF552" s="12"/>
      <c r="AG552" s="12"/>
      <c r="AH552" s="12"/>
      <c r="AI552" s="12"/>
      <c r="AJ552" s="12"/>
      <c r="AK552" s="12"/>
      <c r="AL552" s="12"/>
    </row>
    <row r="553" spans="21:38" ht="15" customHeight="1">
      <c r="U553" s="12"/>
      <c r="V553" s="12"/>
      <c r="W553" s="12"/>
      <c r="X553" s="12"/>
      <c r="Y553" s="12"/>
      <c r="Z553" s="12"/>
      <c r="AA553" s="12"/>
      <c r="AB553" s="12"/>
      <c r="AC553" s="12"/>
      <c r="AD553" s="12"/>
      <c r="AE553" s="12"/>
      <c r="AF553" s="12"/>
      <c r="AG553" s="12"/>
      <c r="AH553" s="12"/>
      <c r="AI553" s="12"/>
      <c r="AJ553" s="12"/>
      <c r="AK553" s="12"/>
      <c r="AL553" s="12"/>
    </row>
    <row r="554" spans="21:38" ht="15" customHeight="1">
      <c r="U554" s="12"/>
      <c r="V554" s="12"/>
      <c r="W554" s="12"/>
      <c r="X554" s="12"/>
      <c r="Y554" s="12"/>
      <c r="Z554" s="12"/>
      <c r="AA554" s="12"/>
      <c r="AB554" s="12"/>
      <c r="AC554" s="12"/>
      <c r="AD554" s="12"/>
      <c r="AE554" s="12"/>
      <c r="AF554" s="12"/>
      <c r="AG554" s="12"/>
      <c r="AH554" s="12"/>
      <c r="AI554" s="12"/>
      <c r="AJ554" s="12"/>
      <c r="AK554" s="12"/>
      <c r="AL554" s="12"/>
    </row>
    <row r="555" spans="21:38" ht="15" customHeight="1">
      <c r="U555" s="12"/>
      <c r="V555" s="12"/>
      <c r="W555" s="12"/>
      <c r="X555" s="12"/>
      <c r="Y555" s="12"/>
      <c r="Z555" s="12"/>
      <c r="AA555" s="12"/>
      <c r="AB555" s="12"/>
      <c r="AC555" s="12"/>
      <c r="AD555" s="12"/>
      <c r="AE555" s="12"/>
      <c r="AF555" s="12"/>
      <c r="AG555" s="12"/>
      <c r="AH555" s="12"/>
      <c r="AI555" s="12"/>
      <c r="AJ555" s="12"/>
      <c r="AK555" s="12"/>
      <c r="AL555" s="12"/>
    </row>
    <row r="556" spans="21:38" ht="15" customHeight="1">
      <c r="U556" s="12"/>
      <c r="V556" s="12"/>
      <c r="W556" s="12"/>
      <c r="X556" s="12"/>
      <c r="Y556" s="12"/>
      <c r="Z556" s="12"/>
      <c r="AA556" s="12"/>
      <c r="AB556" s="12"/>
      <c r="AC556" s="12"/>
      <c r="AD556" s="12"/>
      <c r="AE556" s="12"/>
      <c r="AF556" s="12"/>
      <c r="AG556" s="12"/>
      <c r="AH556" s="12"/>
      <c r="AI556" s="12"/>
      <c r="AJ556" s="12"/>
      <c r="AK556" s="12"/>
      <c r="AL556" s="12"/>
    </row>
    <row r="557" spans="21:38" ht="15" customHeight="1">
      <c r="U557" s="12"/>
      <c r="V557" s="12"/>
      <c r="W557" s="12"/>
      <c r="X557" s="12"/>
      <c r="Y557" s="12"/>
      <c r="Z557" s="12"/>
      <c r="AA557" s="12"/>
      <c r="AB557" s="12"/>
      <c r="AC557" s="12"/>
      <c r="AD557" s="12"/>
      <c r="AE557" s="12"/>
      <c r="AF557" s="12"/>
      <c r="AG557" s="12"/>
      <c r="AH557" s="12"/>
      <c r="AI557" s="12"/>
      <c r="AJ557" s="12"/>
      <c r="AK557" s="12"/>
      <c r="AL557" s="12"/>
    </row>
    <row r="558" spans="21:38" ht="15" customHeight="1">
      <c r="U558" s="12"/>
      <c r="V558" s="12"/>
      <c r="W558" s="12"/>
      <c r="X558" s="12"/>
      <c r="Y558" s="12"/>
      <c r="Z558" s="12"/>
      <c r="AA558" s="12"/>
      <c r="AB558" s="12"/>
      <c r="AC558" s="12"/>
      <c r="AD558" s="12"/>
      <c r="AE558" s="12"/>
      <c r="AF558" s="12"/>
      <c r="AG558" s="12"/>
      <c r="AH558" s="12"/>
      <c r="AI558" s="12"/>
      <c r="AJ558" s="12"/>
      <c r="AK558" s="12"/>
      <c r="AL558" s="12"/>
    </row>
    <row r="559" spans="21:38" ht="15" customHeight="1">
      <c r="U559" s="12"/>
      <c r="V559" s="12"/>
      <c r="W559" s="12"/>
      <c r="X559" s="12"/>
      <c r="Y559" s="12"/>
      <c r="Z559" s="12"/>
      <c r="AA559" s="12"/>
      <c r="AB559" s="12"/>
      <c r="AC559" s="12"/>
      <c r="AD559" s="12"/>
      <c r="AE559" s="12"/>
      <c r="AF559" s="12"/>
      <c r="AG559" s="12"/>
      <c r="AH559" s="12"/>
      <c r="AI559" s="12"/>
      <c r="AJ559" s="12"/>
      <c r="AK559" s="12"/>
      <c r="AL559" s="12"/>
    </row>
    <row r="560" spans="21:38" ht="15" customHeight="1">
      <c r="U560" s="12"/>
      <c r="V560" s="12"/>
      <c r="W560" s="12"/>
      <c r="X560" s="12"/>
      <c r="Y560" s="12"/>
      <c r="Z560" s="12"/>
      <c r="AA560" s="12"/>
      <c r="AB560" s="12"/>
      <c r="AC560" s="12"/>
      <c r="AD560" s="12"/>
      <c r="AE560" s="12"/>
      <c r="AF560" s="12"/>
      <c r="AG560" s="12"/>
      <c r="AH560" s="12"/>
      <c r="AI560" s="12"/>
      <c r="AJ560" s="12"/>
      <c r="AK560" s="12"/>
      <c r="AL560" s="12"/>
    </row>
  </sheetData>
  <printOptions/>
  <pageMargins left="1.1811023622047245" right="1.1811023622047245" top="1.61" bottom="1.1811023622047245" header="1.1811023622047245" footer="0.9"/>
  <pageSetup horizontalDpi="300" verticalDpi="300" orientation="portrait" pageOrder="overThenDown" paperSize="9" scale="51"/>
  <drawing r:id="rId1"/>
</worksheet>
</file>

<file path=xl/worksheets/sheet3.xml><?xml version="1.0" encoding="utf-8"?>
<worksheet xmlns="http://schemas.openxmlformats.org/spreadsheetml/2006/main" xmlns:r="http://schemas.openxmlformats.org/officeDocument/2006/relationships">
  <dimension ref="A1:BL1558"/>
  <sheetViews>
    <sheetView workbookViewId="0" topLeftCell="A1">
      <pane xSplit="1" ySplit="6" topLeftCell="B359" activePane="bottomRight" state="frozen"/>
      <selection pane="topLeft" activeCell="A1" sqref="A1"/>
      <selection pane="topRight" activeCell="B1" sqref="B1"/>
      <selection pane="bottomLeft" activeCell="A7" sqref="A7"/>
      <selection pane="bottomRight" activeCell="B378" sqref="B378"/>
    </sheetView>
  </sheetViews>
  <sheetFormatPr defaultColWidth="9.140625" defaultRowHeight="15" customHeight="1"/>
  <cols>
    <col min="1" max="1" width="16.7109375" style="19" customWidth="1"/>
    <col min="2" max="3" width="16.7109375" style="16" customWidth="1"/>
    <col min="4" max="4" width="16.7109375" style="19" customWidth="1"/>
    <col min="5" max="7" width="16.7109375" style="16" customWidth="1"/>
    <col min="8" max="8" width="16.7109375" style="19" customWidth="1"/>
    <col min="9" max="167" width="16.7109375" style="16" customWidth="1"/>
    <col min="168" max="16384" width="7.7109375" style="16" customWidth="1"/>
  </cols>
  <sheetData>
    <row r="1" spans="1:8" ht="15.75" customHeight="1">
      <c r="A1" s="38" t="s">
        <v>39</v>
      </c>
      <c r="B1" s="44"/>
      <c r="C1" s="30" t="s">
        <v>42</v>
      </c>
      <c r="D1" s="32"/>
      <c r="H1" s="30"/>
    </row>
    <row r="2" spans="1:8" ht="15.75" customHeight="1">
      <c r="A2" s="39" t="s">
        <v>40</v>
      </c>
      <c r="B2" s="40"/>
      <c r="C2" s="30" t="s">
        <v>69</v>
      </c>
      <c r="D2" s="32"/>
      <c r="H2" s="30"/>
    </row>
    <row r="3" spans="1:8" ht="15.75" customHeight="1">
      <c r="A3" s="38" t="s">
        <v>38</v>
      </c>
      <c r="B3" s="44"/>
      <c r="D3" s="32"/>
      <c r="H3" s="30"/>
    </row>
    <row r="4" spans="1:8" ht="15.75" customHeight="1">
      <c r="A4" s="39" t="s">
        <v>41</v>
      </c>
      <c r="B4" s="40"/>
      <c r="D4" s="32"/>
      <c r="H4" s="30"/>
    </row>
    <row r="5" spans="1:64" ht="15.75" customHeight="1">
      <c r="A5" s="32"/>
      <c r="B5" s="32"/>
      <c r="D5" s="32"/>
      <c r="H5" s="32"/>
      <c r="K5" s="32"/>
      <c r="S5" s="32"/>
      <c r="AE5" s="32"/>
      <c r="AG5" s="32"/>
      <c r="AN5" s="32"/>
      <c r="AQ5" s="32"/>
      <c r="AZ5" s="32"/>
      <c r="BB5" s="32"/>
      <c r="BI5" s="32"/>
      <c r="BL5" s="32"/>
    </row>
    <row r="6" spans="1:6" s="41" customFormat="1" ht="15.75" customHeight="1">
      <c r="A6" s="41" t="s">
        <v>58</v>
      </c>
      <c r="B6" s="43" t="s">
        <v>4</v>
      </c>
      <c r="C6" s="43" t="s">
        <v>5</v>
      </c>
      <c r="D6" s="41" t="s">
        <v>64</v>
      </c>
      <c r="E6" s="41" t="s">
        <v>67</v>
      </c>
      <c r="F6" s="41" t="s">
        <v>66</v>
      </c>
    </row>
    <row r="7" spans="1:41" s="14" customFormat="1" ht="15.75" customHeight="1">
      <c r="A7" s="41" t="s">
        <v>59</v>
      </c>
      <c r="B7" s="41" t="s">
        <v>68</v>
      </c>
      <c r="C7" s="41" t="s">
        <v>68</v>
      </c>
      <c r="D7" s="41" t="s">
        <v>68</v>
      </c>
      <c r="E7" s="41" t="s">
        <v>68</v>
      </c>
      <c r="F7" s="41" t="s">
        <v>68</v>
      </c>
      <c r="M7" s="13"/>
      <c r="T7" s="13"/>
      <c r="AH7" s="13"/>
      <c r="AO7" s="13"/>
    </row>
    <row r="8" spans="1:41" s="14" customFormat="1" ht="15.75" customHeight="1">
      <c r="A8" s="41" t="s">
        <v>60</v>
      </c>
      <c r="B8" s="43" t="s">
        <v>61</v>
      </c>
      <c r="C8" s="43" t="s">
        <v>61</v>
      </c>
      <c r="D8" s="41" t="s">
        <v>63</v>
      </c>
      <c r="E8" s="41" t="s">
        <v>65</v>
      </c>
      <c r="F8" s="41" t="s">
        <v>65</v>
      </c>
      <c r="M8" s="13"/>
      <c r="T8" s="13"/>
      <c r="AH8" s="13"/>
      <c r="AO8" s="13"/>
    </row>
    <row r="9" spans="1:51" ht="15.75" customHeight="1">
      <c r="A9" s="19">
        <v>1469</v>
      </c>
      <c r="B9" s="23"/>
      <c r="C9" s="23"/>
      <c r="D9" s="23"/>
      <c r="E9" s="23"/>
      <c r="F9" s="23"/>
      <c r="G9" s="23"/>
      <c r="H9" s="16"/>
      <c r="J9" s="22"/>
      <c r="K9" s="18"/>
      <c r="V9" s="18"/>
      <c r="AE9" s="22"/>
      <c r="AG9" s="33"/>
      <c r="AH9" s="18"/>
      <c r="AI9" s="33"/>
      <c r="AJ9" s="33"/>
      <c r="AK9" s="33"/>
      <c r="AL9" s="18"/>
      <c r="AM9" s="33"/>
      <c r="AN9" s="33"/>
      <c r="AO9" s="18"/>
      <c r="AP9" s="18"/>
      <c r="AQ9" s="22"/>
      <c r="AR9" s="18"/>
      <c r="AS9" s="18"/>
      <c r="AT9" s="18"/>
      <c r="AU9" s="18"/>
      <c r="AV9" s="18"/>
      <c r="AW9" s="18"/>
      <c r="AX9" s="18"/>
      <c r="AY9" s="18"/>
    </row>
    <row r="10" spans="1:51" ht="15.75" customHeight="1">
      <c r="A10" s="19">
        <v>1471</v>
      </c>
      <c r="B10" s="23"/>
      <c r="C10" s="23"/>
      <c r="D10" s="23"/>
      <c r="E10" s="23"/>
      <c r="F10" s="23"/>
      <c r="G10" s="23"/>
      <c r="H10" s="16"/>
      <c r="J10" s="22"/>
      <c r="K10" s="18"/>
      <c r="V10" s="18"/>
      <c r="AE10" s="22"/>
      <c r="AG10" s="33"/>
      <c r="AH10" s="18"/>
      <c r="AI10" s="33"/>
      <c r="AJ10" s="33"/>
      <c r="AK10" s="33"/>
      <c r="AL10" s="18"/>
      <c r="AM10" s="33"/>
      <c r="AN10" s="33"/>
      <c r="AO10" s="18"/>
      <c r="AP10" s="18"/>
      <c r="AQ10" s="22"/>
      <c r="AR10" s="18"/>
      <c r="AS10" s="18"/>
      <c r="AT10" s="18"/>
      <c r="AU10" s="18"/>
      <c r="AV10" s="18"/>
      <c r="AW10" s="18"/>
      <c r="AX10" s="18"/>
      <c r="AY10" s="18"/>
    </row>
    <row r="11" spans="1:51" ht="15.75" customHeight="1">
      <c r="A11" s="19">
        <v>1473</v>
      </c>
      <c r="B11" s="23"/>
      <c r="C11" s="23"/>
      <c r="D11" s="23"/>
      <c r="E11" s="23"/>
      <c r="F11" s="23"/>
      <c r="G11" s="23"/>
      <c r="H11" s="16"/>
      <c r="J11" s="22"/>
      <c r="K11" s="18"/>
      <c r="V11" s="18"/>
      <c r="AE11" s="22"/>
      <c r="AG11" s="33"/>
      <c r="AH11" s="18"/>
      <c r="AI11" s="33"/>
      <c r="AJ11" s="33"/>
      <c r="AK11" s="33"/>
      <c r="AL11" s="18"/>
      <c r="AM11" s="33"/>
      <c r="AN11" s="33"/>
      <c r="AO11" s="18"/>
      <c r="AP11" s="18"/>
      <c r="AQ11" s="22"/>
      <c r="AR11" s="18"/>
      <c r="AS11" s="18"/>
      <c r="AT11" s="18"/>
      <c r="AU11" s="18"/>
      <c r="AV11" s="18"/>
      <c r="AW11" s="18"/>
      <c r="AX11" s="18"/>
      <c r="AY11" s="18"/>
    </row>
    <row r="12" spans="1:51" ht="15.75" customHeight="1">
      <c r="A12" s="19">
        <v>1474</v>
      </c>
      <c r="B12" s="23"/>
      <c r="C12" s="23"/>
      <c r="D12" s="23"/>
      <c r="E12" s="23"/>
      <c r="F12" s="23"/>
      <c r="G12" s="23"/>
      <c r="H12" s="16"/>
      <c r="J12" s="22"/>
      <c r="K12" s="18"/>
      <c r="V12" s="18"/>
      <c r="AE12" s="22"/>
      <c r="AG12" s="33"/>
      <c r="AH12" s="18"/>
      <c r="AI12" s="33"/>
      <c r="AJ12" s="33"/>
      <c r="AK12" s="33"/>
      <c r="AL12" s="18"/>
      <c r="AM12" s="33"/>
      <c r="AN12" s="33"/>
      <c r="AO12" s="18"/>
      <c r="AP12" s="18"/>
      <c r="AQ12" s="22"/>
      <c r="AR12" s="18"/>
      <c r="AS12" s="18"/>
      <c r="AT12" s="18"/>
      <c r="AU12" s="18"/>
      <c r="AV12" s="18"/>
      <c r="AW12" s="18"/>
      <c r="AX12" s="18"/>
      <c r="AY12" s="18"/>
    </row>
    <row r="13" spans="1:51" ht="15.75" customHeight="1">
      <c r="A13" s="19">
        <v>1489</v>
      </c>
      <c r="B13" s="27">
        <v>4.89</v>
      </c>
      <c r="C13" s="27">
        <v>9.84</v>
      </c>
      <c r="D13" s="21">
        <v>0.675</v>
      </c>
      <c r="E13" s="15">
        <v>3.30075</v>
      </c>
      <c r="F13" s="15">
        <v>6.642</v>
      </c>
      <c r="G13" s="15"/>
      <c r="H13" s="16"/>
      <c r="J13" s="22"/>
      <c r="K13" s="18"/>
      <c r="V13" s="18"/>
      <c r="AE13" s="22"/>
      <c r="AG13" s="33"/>
      <c r="AH13" s="18"/>
      <c r="AI13" s="33"/>
      <c r="AJ13" s="33"/>
      <c r="AK13" s="33"/>
      <c r="AL13" s="33"/>
      <c r="AM13" s="33"/>
      <c r="AN13" s="33"/>
      <c r="AO13" s="18"/>
      <c r="AP13" s="33"/>
      <c r="AQ13" s="22"/>
      <c r="AR13" s="18"/>
      <c r="AS13" s="33"/>
      <c r="AT13" s="18"/>
      <c r="AU13" s="18"/>
      <c r="AV13" s="18"/>
      <c r="AW13" s="33"/>
      <c r="AX13" s="18"/>
      <c r="AY13" s="18"/>
    </row>
    <row r="14" spans="1:51" ht="15.75" customHeight="1">
      <c r="A14" s="19">
        <v>1490</v>
      </c>
      <c r="B14" s="27">
        <v>4.65</v>
      </c>
      <c r="C14" s="27">
        <v>7.65</v>
      </c>
      <c r="D14" s="21">
        <v>0.675</v>
      </c>
      <c r="E14" s="15">
        <v>3.13875</v>
      </c>
      <c r="F14" s="15">
        <v>5.16375</v>
      </c>
      <c r="G14" s="15"/>
      <c r="H14" s="16"/>
      <c r="J14" s="22"/>
      <c r="K14" s="18"/>
      <c r="V14" s="18"/>
      <c r="AE14" s="22"/>
      <c r="AG14" s="34"/>
      <c r="AH14" s="25"/>
      <c r="AI14" s="33"/>
      <c r="AJ14" s="34"/>
      <c r="AK14" s="34"/>
      <c r="AL14" s="34"/>
      <c r="AM14" s="34"/>
      <c r="AN14" s="34"/>
      <c r="AO14" s="25"/>
      <c r="AP14" s="34"/>
      <c r="AQ14" s="22"/>
      <c r="AR14" s="25"/>
      <c r="AS14" s="34"/>
      <c r="AT14" s="25"/>
      <c r="AU14" s="25"/>
      <c r="AV14" s="25"/>
      <c r="AW14" s="34"/>
      <c r="AX14" s="25"/>
      <c r="AY14" s="25"/>
    </row>
    <row r="15" spans="1:51" ht="15.75" customHeight="1">
      <c r="A15" s="42">
        <v>1527</v>
      </c>
      <c r="B15" s="27"/>
      <c r="C15" s="27"/>
      <c r="D15" s="21"/>
      <c r="E15" s="15"/>
      <c r="F15" s="15"/>
      <c r="G15" s="15"/>
      <c r="H15" s="16"/>
      <c r="J15" s="26"/>
      <c r="K15" s="18"/>
      <c r="V15" s="18"/>
      <c r="AE15" s="26"/>
      <c r="AG15" s="33"/>
      <c r="AH15" s="18"/>
      <c r="AI15" s="33"/>
      <c r="AJ15" s="33"/>
      <c r="AK15" s="33"/>
      <c r="AL15" s="33"/>
      <c r="AM15" s="33"/>
      <c r="AN15" s="33"/>
      <c r="AO15" s="18"/>
      <c r="AP15" s="33"/>
      <c r="AQ15" s="26"/>
      <c r="AR15" s="18"/>
      <c r="AS15" s="18"/>
      <c r="AT15" s="18"/>
      <c r="AU15" s="18"/>
      <c r="AV15" s="18"/>
      <c r="AW15" s="33"/>
      <c r="AX15" s="18"/>
      <c r="AY15" s="18"/>
    </row>
    <row r="16" spans="1:51" ht="15.75" customHeight="1">
      <c r="A16" s="42">
        <v>1528</v>
      </c>
      <c r="B16" s="27"/>
      <c r="C16" s="27"/>
      <c r="D16" s="21"/>
      <c r="E16" s="15"/>
      <c r="F16" s="15"/>
      <c r="G16" s="15"/>
      <c r="H16" s="16"/>
      <c r="J16" s="26"/>
      <c r="K16" s="18"/>
      <c r="V16" s="18"/>
      <c r="AE16" s="26"/>
      <c r="AG16" s="33"/>
      <c r="AH16" s="18"/>
      <c r="AI16" s="33"/>
      <c r="AJ16" s="33"/>
      <c r="AK16" s="33"/>
      <c r="AL16" s="33"/>
      <c r="AM16" s="33"/>
      <c r="AN16" s="33"/>
      <c r="AO16" s="18"/>
      <c r="AP16" s="33"/>
      <c r="AQ16" s="26"/>
      <c r="AR16" s="18"/>
      <c r="AS16" s="18"/>
      <c r="AT16" s="18"/>
      <c r="AU16" s="18"/>
      <c r="AV16" s="18"/>
      <c r="AW16" s="33"/>
      <c r="AX16" s="18"/>
      <c r="AY16" s="18"/>
    </row>
    <row r="17" spans="1:52" ht="15.75" customHeight="1">
      <c r="A17" s="42">
        <v>1530</v>
      </c>
      <c r="B17" s="27"/>
      <c r="C17" s="27"/>
      <c r="D17" s="21"/>
      <c r="E17" s="15"/>
      <c r="F17" s="15"/>
      <c r="G17" s="15"/>
      <c r="H17" s="16"/>
      <c r="J17" s="26"/>
      <c r="K17" s="18"/>
      <c r="V17" s="18"/>
      <c r="AE17" s="26"/>
      <c r="AH17" s="18"/>
      <c r="AI17" s="18"/>
      <c r="AJ17" s="18"/>
      <c r="AK17" s="33"/>
      <c r="AL17" s="33"/>
      <c r="AM17" s="18"/>
      <c r="AN17" s="18"/>
      <c r="AO17" s="18"/>
      <c r="AP17" s="18"/>
      <c r="AQ17" s="26"/>
      <c r="AR17" s="18"/>
      <c r="AS17" s="18"/>
      <c r="AT17" s="18"/>
      <c r="AU17" s="18"/>
      <c r="AV17" s="18"/>
      <c r="AW17" s="33"/>
      <c r="AX17" s="18"/>
      <c r="AY17" s="18"/>
      <c r="AZ17" s="33"/>
    </row>
    <row r="18" spans="1:52" ht="15.75" customHeight="1">
      <c r="A18" s="42">
        <v>1531</v>
      </c>
      <c r="B18" s="27"/>
      <c r="C18" s="27"/>
      <c r="D18" s="21"/>
      <c r="E18" s="15"/>
      <c r="F18" s="15"/>
      <c r="G18" s="15"/>
      <c r="H18" s="16"/>
      <c r="J18" s="26"/>
      <c r="K18" s="18"/>
      <c r="V18" s="18"/>
      <c r="AE18" s="26"/>
      <c r="AH18" s="18"/>
      <c r="AI18" s="18"/>
      <c r="AJ18" s="18"/>
      <c r="AK18" s="33"/>
      <c r="AL18" s="33"/>
      <c r="AM18" s="18"/>
      <c r="AN18" s="18"/>
      <c r="AO18" s="18"/>
      <c r="AP18" s="18"/>
      <c r="AQ18" s="26"/>
      <c r="AR18" s="18"/>
      <c r="AS18" s="18"/>
      <c r="AT18" s="18"/>
      <c r="AU18" s="18"/>
      <c r="AV18" s="18"/>
      <c r="AW18" s="33"/>
      <c r="AX18" s="18"/>
      <c r="AY18" s="18"/>
      <c r="AZ18" s="33"/>
    </row>
    <row r="19" spans="1:52" ht="15.75" customHeight="1">
      <c r="A19" s="42">
        <v>1543</v>
      </c>
      <c r="B19" s="27">
        <v>5.15</v>
      </c>
      <c r="C19" s="27">
        <v>10.035</v>
      </c>
      <c r="D19" s="21">
        <v>0.657</v>
      </c>
      <c r="E19" s="15">
        <v>3.3835500000000005</v>
      </c>
      <c r="F19" s="15">
        <v>6.592995</v>
      </c>
      <c r="G19" s="15"/>
      <c r="H19" s="16"/>
      <c r="J19" s="26"/>
      <c r="K19" s="18"/>
      <c r="V19" s="18"/>
      <c r="AE19" s="26"/>
      <c r="AH19" s="18"/>
      <c r="AI19" s="18"/>
      <c r="AJ19" s="18"/>
      <c r="AK19" s="18"/>
      <c r="AL19" s="18"/>
      <c r="AM19" s="18"/>
      <c r="AN19" s="18"/>
      <c r="AO19" s="18"/>
      <c r="AP19" s="18"/>
      <c r="AQ19" s="26"/>
      <c r="AR19" s="18"/>
      <c r="AS19" s="18"/>
      <c r="AT19" s="18"/>
      <c r="AU19" s="18"/>
      <c r="AV19" s="18"/>
      <c r="AW19" s="33"/>
      <c r="AX19" s="33"/>
      <c r="AY19" s="33"/>
      <c r="AZ19" s="33"/>
    </row>
    <row r="20" spans="1:52" ht="15.75" customHeight="1">
      <c r="A20" s="42">
        <v>1544</v>
      </c>
      <c r="B20" s="27">
        <v>5.45</v>
      </c>
      <c r="C20" s="27">
        <v>9.07881291416205</v>
      </c>
      <c r="D20" s="21">
        <v>0.657</v>
      </c>
      <c r="E20" s="15">
        <v>3.5806500000000003</v>
      </c>
      <c r="F20" s="15">
        <v>5.964780084604468</v>
      </c>
      <c r="G20" s="28"/>
      <c r="H20" s="16"/>
      <c r="J20" s="26"/>
      <c r="K20" s="18"/>
      <c r="V20" s="18"/>
      <c r="AE20" s="26"/>
      <c r="AH20" s="18"/>
      <c r="AI20" s="18"/>
      <c r="AJ20" s="18"/>
      <c r="AK20" s="18"/>
      <c r="AL20" s="18"/>
      <c r="AM20" s="18"/>
      <c r="AN20" s="18"/>
      <c r="AO20" s="18"/>
      <c r="AP20" s="18"/>
      <c r="AQ20" s="26"/>
      <c r="AR20" s="18"/>
      <c r="AS20" s="18"/>
      <c r="AT20" s="18"/>
      <c r="AU20" s="18"/>
      <c r="AV20" s="18"/>
      <c r="AW20" s="33"/>
      <c r="AX20" s="33"/>
      <c r="AY20" s="33"/>
      <c r="AZ20" s="33"/>
    </row>
    <row r="21" spans="1:52" ht="15.75" customHeight="1">
      <c r="A21" s="42">
        <v>1547</v>
      </c>
      <c r="B21" s="27"/>
      <c r="C21" s="27"/>
      <c r="D21" s="21"/>
      <c r="E21" s="15"/>
      <c r="F21" s="15"/>
      <c r="G21" s="28"/>
      <c r="H21" s="16"/>
      <c r="J21" s="26"/>
      <c r="K21" s="18"/>
      <c r="V21" s="18"/>
      <c r="AE21" s="26"/>
      <c r="AH21" s="18"/>
      <c r="AI21" s="18"/>
      <c r="AJ21" s="18"/>
      <c r="AK21" s="18"/>
      <c r="AL21" s="18"/>
      <c r="AM21" s="18"/>
      <c r="AN21" s="18"/>
      <c r="AO21" s="18"/>
      <c r="AP21" s="18"/>
      <c r="AQ21" s="26"/>
      <c r="AR21" s="18"/>
      <c r="AS21" s="18"/>
      <c r="AT21" s="18"/>
      <c r="AU21" s="18"/>
      <c r="AV21" s="18"/>
      <c r="AW21" s="33"/>
      <c r="AX21" s="33"/>
      <c r="AY21" s="33"/>
      <c r="AZ21" s="33"/>
    </row>
    <row r="22" spans="1:52" ht="15.75" customHeight="1">
      <c r="A22" s="42">
        <v>1548</v>
      </c>
      <c r="B22" s="27"/>
      <c r="C22" s="27"/>
      <c r="D22" s="21"/>
      <c r="E22" s="15"/>
      <c r="F22" s="15"/>
      <c r="G22" s="28"/>
      <c r="H22" s="16"/>
      <c r="J22" s="26"/>
      <c r="K22" s="18"/>
      <c r="V22" s="18"/>
      <c r="AE22" s="26"/>
      <c r="AH22" s="18"/>
      <c r="AI22" s="18"/>
      <c r="AJ22" s="18"/>
      <c r="AK22" s="18"/>
      <c r="AL22" s="18"/>
      <c r="AM22" s="18"/>
      <c r="AN22" s="18"/>
      <c r="AO22" s="18"/>
      <c r="AP22" s="18"/>
      <c r="AQ22" s="26"/>
      <c r="AR22" s="18"/>
      <c r="AS22" s="18"/>
      <c r="AT22" s="18"/>
      <c r="AU22" s="18"/>
      <c r="AV22" s="18"/>
      <c r="AW22" s="33"/>
      <c r="AX22" s="33"/>
      <c r="AY22" s="33"/>
      <c r="AZ22" s="33"/>
    </row>
    <row r="23" spans="1:52" ht="15.75" customHeight="1">
      <c r="A23" s="42">
        <v>1554</v>
      </c>
      <c r="B23" s="27">
        <v>5.15</v>
      </c>
      <c r="C23" s="27">
        <v>8.808122755890617</v>
      </c>
      <c r="D23" s="21">
        <v>0.657</v>
      </c>
      <c r="E23" s="15">
        <v>3.3835500000000005</v>
      </c>
      <c r="F23" s="15">
        <v>5.786936650620135</v>
      </c>
      <c r="G23" s="28"/>
      <c r="H23" s="16"/>
      <c r="J23" s="26"/>
      <c r="K23" s="18"/>
      <c r="V23" s="18"/>
      <c r="AE23" s="26"/>
      <c r="AH23" s="18"/>
      <c r="AI23" s="18"/>
      <c r="AJ23" s="18"/>
      <c r="AK23" s="18"/>
      <c r="AL23" s="18"/>
      <c r="AM23" s="18"/>
      <c r="AN23" s="18"/>
      <c r="AO23" s="18"/>
      <c r="AP23" s="18"/>
      <c r="AQ23" s="26"/>
      <c r="AR23" s="18"/>
      <c r="AS23" s="18"/>
      <c r="AT23" s="18"/>
      <c r="AU23" s="18"/>
      <c r="AV23" s="18"/>
      <c r="AW23" s="33"/>
      <c r="AX23" s="33"/>
      <c r="AY23" s="33"/>
      <c r="AZ23" s="33"/>
    </row>
    <row r="24" spans="1:52" ht="15.75" customHeight="1">
      <c r="A24" s="42">
        <v>1555</v>
      </c>
      <c r="B24" s="27">
        <v>5</v>
      </c>
      <c r="C24" s="27">
        <v>10.71</v>
      </c>
      <c r="D24" s="21">
        <v>0.657</v>
      </c>
      <c r="E24" s="15">
        <v>3.285</v>
      </c>
      <c r="F24" s="15">
        <v>7.0364700000000004</v>
      </c>
      <c r="G24" s="15"/>
      <c r="H24" s="16"/>
      <c r="J24" s="26"/>
      <c r="K24" s="18"/>
      <c r="V24" s="18"/>
      <c r="AE24" s="26"/>
      <c r="AG24" s="34"/>
      <c r="AH24" s="25"/>
      <c r="AI24" s="33"/>
      <c r="AJ24" s="34"/>
      <c r="AK24" s="34"/>
      <c r="AL24" s="34"/>
      <c r="AM24" s="34"/>
      <c r="AN24" s="34"/>
      <c r="AO24" s="25"/>
      <c r="AP24" s="34"/>
      <c r="AQ24" s="26"/>
      <c r="AR24" s="34"/>
      <c r="AS24" s="25"/>
      <c r="AT24" s="25"/>
      <c r="AU24" s="25"/>
      <c r="AV24" s="25"/>
      <c r="AW24" s="34"/>
      <c r="AX24" s="34"/>
      <c r="AY24" s="34"/>
      <c r="AZ24" s="33"/>
    </row>
    <row r="25" spans="1:52" ht="15.75" customHeight="1">
      <c r="A25" s="42">
        <v>1556</v>
      </c>
      <c r="B25" s="27">
        <v>5</v>
      </c>
      <c r="C25" s="27">
        <v>9.65062288206221</v>
      </c>
      <c r="D25" s="21">
        <v>0.657</v>
      </c>
      <c r="E25" s="15">
        <v>3.285</v>
      </c>
      <c r="F25" s="15">
        <v>6.340459233514872</v>
      </c>
      <c r="G25" s="15"/>
      <c r="H25" s="16"/>
      <c r="J25" s="26"/>
      <c r="K25" s="18"/>
      <c r="V25" s="18"/>
      <c r="AE25" s="26"/>
      <c r="AG25" s="33"/>
      <c r="AH25" s="18"/>
      <c r="AI25" s="33"/>
      <c r="AJ25" s="33"/>
      <c r="AK25" s="33"/>
      <c r="AL25" s="33"/>
      <c r="AM25" s="33"/>
      <c r="AN25" s="33"/>
      <c r="AO25" s="18"/>
      <c r="AP25" s="33"/>
      <c r="AQ25" s="26"/>
      <c r="AS25" s="18"/>
      <c r="AT25" s="18"/>
      <c r="AU25" s="18"/>
      <c r="AV25" s="18"/>
      <c r="AW25" s="33"/>
      <c r="AX25" s="33"/>
      <c r="AY25" s="33"/>
      <c r="AZ25" s="33"/>
    </row>
    <row r="26" spans="1:52" ht="15.75" customHeight="1">
      <c r="A26" s="42">
        <v>1557</v>
      </c>
      <c r="B26" s="27">
        <v>5</v>
      </c>
      <c r="C26" s="27">
        <v>9.552727012145398</v>
      </c>
      <c r="D26" s="21">
        <v>0.657</v>
      </c>
      <c r="E26" s="15">
        <v>3.285</v>
      </c>
      <c r="F26" s="15">
        <v>6.276141646979527</v>
      </c>
      <c r="G26" s="28"/>
      <c r="H26" s="16"/>
      <c r="J26" s="26"/>
      <c r="K26" s="18"/>
      <c r="V26" s="18"/>
      <c r="AE26" s="26"/>
      <c r="AH26" s="18"/>
      <c r="AI26" s="18"/>
      <c r="AJ26" s="18"/>
      <c r="AK26" s="18"/>
      <c r="AL26" s="18"/>
      <c r="AM26" s="18"/>
      <c r="AN26" s="18"/>
      <c r="AO26" s="18"/>
      <c r="AP26" s="18"/>
      <c r="AQ26" s="26"/>
      <c r="AW26" s="33"/>
      <c r="AX26" s="33"/>
      <c r="AY26" s="33"/>
      <c r="AZ26" s="33"/>
    </row>
    <row r="27" spans="1:52" ht="15.75" customHeight="1">
      <c r="A27" s="42">
        <v>1558</v>
      </c>
      <c r="B27" s="27">
        <v>5</v>
      </c>
      <c r="C27" s="27">
        <v>9.657130387337121</v>
      </c>
      <c r="D27" s="21">
        <v>0.657</v>
      </c>
      <c r="E27" s="15">
        <v>3.285</v>
      </c>
      <c r="F27" s="15">
        <v>6.344734664480489</v>
      </c>
      <c r="G27" s="15"/>
      <c r="H27" s="16"/>
      <c r="J27" s="26"/>
      <c r="K27" s="18"/>
      <c r="V27" s="18"/>
      <c r="AE27" s="26"/>
      <c r="AH27" s="33"/>
      <c r="AI27" s="18"/>
      <c r="AJ27" s="18"/>
      <c r="AK27" s="18"/>
      <c r="AL27" s="18"/>
      <c r="AM27" s="18"/>
      <c r="AN27" s="18"/>
      <c r="AO27" s="18"/>
      <c r="AP27" s="18"/>
      <c r="AQ27" s="26"/>
      <c r="AW27" s="33"/>
      <c r="AX27" s="33"/>
      <c r="AY27" s="33"/>
      <c r="AZ27" s="33"/>
    </row>
    <row r="28" spans="1:52" ht="15.75" customHeight="1">
      <c r="A28" s="42">
        <v>1563</v>
      </c>
      <c r="B28" s="27">
        <v>6.03</v>
      </c>
      <c r="C28" s="27">
        <v>10.5</v>
      </c>
      <c r="D28" s="21">
        <v>0.657</v>
      </c>
      <c r="E28" s="15">
        <v>3.9617100000000005</v>
      </c>
      <c r="F28" s="15">
        <v>6.8985</v>
      </c>
      <c r="G28" s="15"/>
      <c r="H28" s="16"/>
      <c r="J28" s="26"/>
      <c r="K28" s="18"/>
      <c r="V28" s="18"/>
      <c r="AE28" s="26"/>
      <c r="AI28" s="18"/>
      <c r="AJ28" s="18"/>
      <c r="AK28" s="18"/>
      <c r="AL28" s="18"/>
      <c r="AM28" s="18"/>
      <c r="AN28" s="18"/>
      <c r="AO28" s="18"/>
      <c r="AP28" s="18"/>
      <c r="AQ28" s="26"/>
      <c r="AU28" s="33"/>
      <c r="AV28" s="33"/>
      <c r="AW28" s="33"/>
      <c r="AX28" s="33"/>
      <c r="AY28" s="33"/>
      <c r="AZ28" s="33"/>
    </row>
    <row r="29" spans="1:52" ht="15.75" customHeight="1">
      <c r="A29" s="42">
        <v>1564</v>
      </c>
      <c r="B29" s="27">
        <v>5.98</v>
      </c>
      <c r="C29" s="27">
        <v>8.93</v>
      </c>
      <c r="D29" s="21">
        <v>0.657</v>
      </c>
      <c r="E29" s="15">
        <v>3.9288600000000002</v>
      </c>
      <c r="F29" s="15">
        <v>5.8670100000000005</v>
      </c>
      <c r="G29" s="28"/>
      <c r="H29" s="16"/>
      <c r="J29" s="26"/>
      <c r="K29" s="18"/>
      <c r="V29" s="18"/>
      <c r="AE29" s="26"/>
      <c r="AH29" s="33"/>
      <c r="AI29" s="18"/>
      <c r="AJ29" s="18"/>
      <c r="AK29" s="18"/>
      <c r="AL29" s="18"/>
      <c r="AM29" s="18"/>
      <c r="AN29" s="18"/>
      <c r="AO29" s="18"/>
      <c r="AP29" s="18"/>
      <c r="AQ29" s="26"/>
      <c r="AW29" s="33"/>
      <c r="AX29" s="33"/>
      <c r="AY29" s="33"/>
      <c r="AZ29" s="33"/>
    </row>
    <row r="30" spans="1:52" ht="15.75" customHeight="1">
      <c r="A30" s="42">
        <v>1565</v>
      </c>
      <c r="B30" s="27">
        <v>6.94</v>
      </c>
      <c r="C30" s="27">
        <v>10.22145754862997</v>
      </c>
      <c r="D30" s="21">
        <v>0.657</v>
      </c>
      <c r="E30" s="15">
        <v>4.55958</v>
      </c>
      <c r="F30" s="15">
        <v>6.7154976094498915</v>
      </c>
      <c r="G30" s="15"/>
      <c r="H30" s="16"/>
      <c r="J30" s="26"/>
      <c r="K30" s="18"/>
      <c r="V30" s="18"/>
      <c r="AE30" s="26"/>
      <c r="AH30" s="33"/>
      <c r="AI30" s="18"/>
      <c r="AJ30" s="18"/>
      <c r="AK30" s="18"/>
      <c r="AL30" s="18"/>
      <c r="AM30" s="18"/>
      <c r="AN30" s="18"/>
      <c r="AO30" s="18"/>
      <c r="AP30" s="18"/>
      <c r="AQ30" s="26"/>
      <c r="AW30" s="33"/>
      <c r="AX30" s="33"/>
      <c r="AY30" s="33"/>
      <c r="AZ30" s="33"/>
    </row>
    <row r="31" spans="1:52" ht="15.75" customHeight="1">
      <c r="A31" s="42">
        <v>1569</v>
      </c>
      <c r="B31" s="27">
        <v>4.749180797240374</v>
      </c>
      <c r="C31" s="27">
        <v>7.545</v>
      </c>
      <c r="D31" s="21">
        <v>0.6120000000000001</v>
      </c>
      <c r="E31" s="15">
        <v>2.9064986479111092</v>
      </c>
      <c r="F31" s="15">
        <v>4.617540000000001</v>
      </c>
      <c r="G31" s="15"/>
      <c r="H31" s="16"/>
      <c r="J31" s="26"/>
      <c r="K31" s="18"/>
      <c r="V31" s="18"/>
      <c r="AE31" s="26"/>
      <c r="AG31" s="33"/>
      <c r="AH31" s="33"/>
      <c r="AI31" s="33"/>
      <c r="AJ31" s="33"/>
      <c r="AK31" s="18"/>
      <c r="AL31" s="18"/>
      <c r="AM31" s="33"/>
      <c r="AN31" s="18"/>
      <c r="AO31" s="18"/>
      <c r="AP31" s="18"/>
      <c r="AQ31" s="26"/>
      <c r="AW31" s="33"/>
      <c r="AX31" s="33"/>
      <c r="AY31" s="33"/>
      <c r="AZ31" s="33"/>
    </row>
    <row r="32" spans="1:52" ht="15.75" customHeight="1">
      <c r="A32" s="42">
        <v>1570</v>
      </c>
      <c r="B32" s="27"/>
      <c r="C32" s="27"/>
      <c r="D32" s="21"/>
      <c r="E32" s="15"/>
      <c r="F32" s="15"/>
      <c r="G32" s="15"/>
      <c r="H32" s="16"/>
      <c r="J32" s="26"/>
      <c r="K32" s="18"/>
      <c r="V32" s="18"/>
      <c r="AE32" s="26"/>
      <c r="AG32" s="33"/>
      <c r="AH32" s="33"/>
      <c r="AI32" s="33"/>
      <c r="AJ32" s="33"/>
      <c r="AK32" s="18"/>
      <c r="AL32" s="18"/>
      <c r="AM32" s="33"/>
      <c r="AN32" s="18"/>
      <c r="AO32" s="18"/>
      <c r="AP32" s="18"/>
      <c r="AQ32" s="26"/>
      <c r="AW32" s="33"/>
      <c r="AX32" s="33"/>
      <c r="AY32" s="33"/>
      <c r="AZ32" s="33"/>
    </row>
    <row r="33" spans="1:52" ht="15.75" customHeight="1">
      <c r="A33" s="42">
        <v>1571</v>
      </c>
      <c r="B33" s="27"/>
      <c r="C33" s="27"/>
      <c r="D33" s="21"/>
      <c r="E33" s="15"/>
      <c r="F33" s="15"/>
      <c r="G33" s="15"/>
      <c r="H33" s="16"/>
      <c r="J33" s="26"/>
      <c r="K33" s="18"/>
      <c r="V33" s="18"/>
      <c r="AE33" s="26"/>
      <c r="AG33" s="33"/>
      <c r="AH33" s="33"/>
      <c r="AI33" s="33"/>
      <c r="AJ33" s="33"/>
      <c r="AK33" s="33"/>
      <c r="AL33" s="33"/>
      <c r="AM33" s="33"/>
      <c r="AN33" s="18"/>
      <c r="AO33" s="33"/>
      <c r="AP33" s="33"/>
      <c r="AQ33" s="26"/>
      <c r="AW33" s="33"/>
      <c r="AX33" s="33"/>
      <c r="AY33" s="33"/>
      <c r="AZ33" s="33"/>
    </row>
    <row r="34" spans="1:52" ht="15.75" customHeight="1">
      <c r="A34" s="42">
        <v>1573</v>
      </c>
      <c r="B34" s="27">
        <v>5.822502705470328</v>
      </c>
      <c r="C34" s="27">
        <v>9.4375</v>
      </c>
      <c r="D34" s="21">
        <v>0.6120000000000001</v>
      </c>
      <c r="E34" s="15">
        <v>3.5633716557478414</v>
      </c>
      <c r="F34" s="15">
        <v>5.775750000000001</v>
      </c>
      <c r="G34" s="15"/>
      <c r="H34" s="16"/>
      <c r="J34" s="26"/>
      <c r="K34" s="18"/>
      <c r="V34" s="18"/>
      <c r="AE34" s="26"/>
      <c r="AG34" s="33"/>
      <c r="AH34" s="33"/>
      <c r="AI34" s="33"/>
      <c r="AJ34" s="33"/>
      <c r="AK34" s="18"/>
      <c r="AL34" s="18"/>
      <c r="AM34" s="33"/>
      <c r="AN34" s="33"/>
      <c r="AO34" s="18"/>
      <c r="AP34" s="33"/>
      <c r="AQ34" s="26"/>
      <c r="AR34" s="33"/>
      <c r="AU34" s="33"/>
      <c r="AV34" s="33"/>
      <c r="AW34" s="33"/>
      <c r="AX34" s="33"/>
      <c r="AY34" s="33"/>
      <c r="AZ34" s="33"/>
    </row>
    <row r="35" spans="1:52" ht="15.75" customHeight="1">
      <c r="A35" s="42">
        <v>1574</v>
      </c>
      <c r="B35" s="27">
        <v>5</v>
      </c>
      <c r="C35" s="27">
        <v>10</v>
      </c>
      <c r="D35" s="21">
        <v>0.6120000000000001</v>
      </c>
      <c r="E35" s="15">
        <v>3.06</v>
      </c>
      <c r="F35" s="15">
        <v>6.12</v>
      </c>
      <c r="G35" s="15"/>
      <c r="H35" s="16"/>
      <c r="J35" s="26"/>
      <c r="K35" s="18"/>
      <c r="V35" s="18"/>
      <c r="AE35" s="26"/>
      <c r="AG35" s="33"/>
      <c r="AH35" s="33"/>
      <c r="AI35" s="33"/>
      <c r="AJ35" s="33"/>
      <c r="AK35" s="18"/>
      <c r="AL35" s="18"/>
      <c r="AM35" s="33"/>
      <c r="AN35" s="33"/>
      <c r="AO35" s="18"/>
      <c r="AP35" s="33"/>
      <c r="AQ35" s="26"/>
      <c r="AR35" s="33"/>
      <c r="AU35" s="33"/>
      <c r="AV35" s="33"/>
      <c r="AW35" s="33"/>
      <c r="AX35" s="33"/>
      <c r="AY35" s="33"/>
      <c r="AZ35" s="33"/>
    </row>
    <row r="36" spans="1:52" ht="15.75" customHeight="1">
      <c r="A36" s="42">
        <v>1575</v>
      </c>
      <c r="B36" s="27"/>
      <c r="C36" s="27"/>
      <c r="D36" s="21"/>
      <c r="E36" s="15"/>
      <c r="F36" s="15"/>
      <c r="G36" s="15"/>
      <c r="H36" s="16"/>
      <c r="J36" s="22"/>
      <c r="K36" s="18"/>
      <c r="V36" s="18"/>
      <c r="AE36" s="22"/>
      <c r="AH36" s="33"/>
      <c r="AI36" s="33"/>
      <c r="AJ36" s="33"/>
      <c r="AK36" s="18"/>
      <c r="AL36" s="18"/>
      <c r="AM36" s="33"/>
      <c r="AN36" s="33"/>
      <c r="AO36" s="18"/>
      <c r="AP36" s="33"/>
      <c r="AQ36" s="22"/>
      <c r="AW36" s="33"/>
      <c r="AX36" s="33"/>
      <c r="AY36" s="33"/>
      <c r="AZ36" s="33"/>
    </row>
    <row r="37" spans="1:52" ht="15.75" customHeight="1">
      <c r="A37" s="42">
        <v>1577</v>
      </c>
      <c r="B37" s="27"/>
      <c r="C37" s="27"/>
      <c r="D37" s="21"/>
      <c r="E37" s="15"/>
      <c r="F37" s="15"/>
      <c r="G37" s="15"/>
      <c r="H37" s="16"/>
      <c r="J37" s="22"/>
      <c r="K37" s="18"/>
      <c r="V37" s="18"/>
      <c r="AE37" s="22"/>
      <c r="AH37" s="33"/>
      <c r="AI37" s="33"/>
      <c r="AJ37" s="33"/>
      <c r="AK37" s="18"/>
      <c r="AL37" s="18"/>
      <c r="AM37" s="18"/>
      <c r="AN37" s="18"/>
      <c r="AO37" s="18"/>
      <c r="AP37" s="18"/>
      <c r="AQ37" s="22"/>
      <c r="AW37" s="33"/>
      <c r="AX37" s="33"/>
      <c r="AY37" s="33"/>
      <c r="AZ37" s="33"/>
    </row>
    <row r="38" spans="1:52" ht="15.75" customHeight="1">
      <c r="A38" s="19">
        <v>1579</v>
      </c>
      <c r="B38" s="27">
        <v>6.07907597379557</v>
      </c>
      <c r="C38" s="27">
        <v>10.126751758223552</v>
      </c>
      <c r="D38" s="21">
        <v>0.6120000000000001</v>
      </c>
      <c r="E38" s="15">
        <v>3.7203944959628896</v>
      </c>
      <c r="F38" s="15">
        <v>6.197572076032815</v>
      </c>
      <c r="G38" s="15"/>
      <c r="H38" s="16"/>
      <c r="J38" s="22"/>
      <c r="K38" s="18"/>
      <c r="V38" s="18"/>
      <c r="AE38" s="22"/>
      <c r="AH38" s="33"/>
      <c r="AI38" s="33"/>
      <c r="AJ38" s="33"/>
      <c r="AK38" s="18"/>
      <c r="AL38" s="18"/>
      <c r="AM38" s="18"/>
      <c r="AN38" s="18"/>
      <c r="AO38" s="18"/>
      <c r="AP38" s="18"/>
      <c r="AQ38" s="22"/>
      <c r="AU38" s="33"/>
      <c r="AV38" s="33"/>
      <c r="AW38" s="33"/>
      <c r="AX38" s="33"/>
      <c r="AY38" s="33"/>
      <c r="AZ38" s="33"/>
    </row>
    <row r="39" spans="1:52" ht="15.75" customHeight="1">
      <c r="A39" s="19">
        <v>1580</v>
      </c>
      <c r="B39" s="27">
        <v>7</v>
      </c>
      <c r="C39" s="27">
        <v>11.560114052589395</v>
      </c>
      <c r="D39" s="21">
        <v>0.6120000000000001</v>
      </c>
      <c r="E39" s="15">
        <v>4.284000000000001</v>
      </c>
      <c r="F39" s="15">
        <v>7.0747898001847105</v>
      </c>
      <c r="G39" s="28"/>
      <c r="H39" s="16"/>
      <c r="J39" s="22"/>
      <c r="K39" s="18"/>
      <c r="V39" s="18"/>
      <c r="AE39" s="22"/>
      <c r="AH39" s="33"/>
      <c r="AI39" s="33"/>
      <c r="AJ39" s="33"/>
      <c r="AK39" s="18"/>
      <c r="AL39" s="18"/>
      <c r="AM39" s="18"/>
      <c r="AN39" s="18"/>
      <c r="AO39" s="18"/>
      <c r="AP39" s="18"/>
      <c r="AQ39" s="22"/>
      <c r="AU39" s="33"/>
      <c r="AV39" s="33"/>
      <c r="AW39" s="33"/>
      <c r="AX39" s="33"/>
      <c r="AY39" s="33"/>
      <c r="AZ39" s="33"/>
    </row>
    <row r="40" spans="1:52" ht="15.75" customHeight="1">
      <c r="A40" s="19">
        <v>1581</v>
      </c>
      <c r="B40" s="27">
        <v>7.24</v>
      </c>
      <c r="C40" s="27">
        <v>10.433087524189018</v>
      </c>
      <c r="D40" s="21">
        <v>0.6120000000000001</v>
      </c>
      <c r="E40" s="15">
        <v>4.430880000000001</v>
      </c>
      <c r="F40" s="15">
        <v>6.38504956480368</v>
      </c>
      <c r="G40" s="15"/>
      <c r="H40" s="16"/>
      <c r="J40" s="22"/>
      <c r="K40" s="18"/>
      <c r="V40" s="18"/>
      <c r="AE40" s="22"/>
      <c r="AH40" s="33"/>
      <c r="AI40" s="33"/>
      <c r="AJ40" s="33"/>
      <c r="AK40" s="18"/>
      <c r="AL40" s="18"/>
      <c r="AM40" s="18"/>
      <c r="AN40" s="18"/>
      <c r="AO40" s="18"/>
      <c r="AP40" s="18"/>
      <c r="AQ40" s="22"/>
      <c r="AU40" s="33"/>
      <c r="AV40" s="33"/>
      <c r="AW40" s="33"/>
      <c r="AX40" s="33"/>
      <c r="AY40" s="33"/>
      <c r="AZ40" s="33"/>
    </row>
    <row r="41" spans="1:52" ht="15.75" customHeight="1">
      <c r="A41" s="19">
        <v>1582</v>
      </c>
      <c r="B41" s="27"/>
      <c r="C41" s="27"/>
      <c r="D41" s="21"/>
      <c r="E41" s="15"/>
      <c r="F41" s="15"/>
      <c r="G41" s="15"/>
      <c r="H41" s="16"/>
      <c r="J41" s="22"/>
      <c r="K41" s="18"/>
      <c r="V41" s="18"/>
      <c r="AE41" s="22"/>
      <c r="AH41" s="33"/>
      <c r="AI41" s="33"/>
      <c r="AJ41" s="33"/>
      <c r="AK41" s="18"/>
      <c r="AL41" s="18"/>
      <c r="AM41" s="18"/>
      <c r="AN41" s="18"/>
      <c r="AO41" s="18"/>
      <c r="AP41" s="18"/>
      <c r="AQ41" s="22"/>
      <c r="AU41" s="33"/>
      <c r="AV41" s="33"/>
      <c r="AW41" s="33"/>
      <c r="AX41" s="33"/>
      <c r="AY41" s="33"/>
      <c r="AZ41" s="33"/>
    </row>
    <row r="42" spans="1:52" ht="15.75" customHeight="1">
      <c r="A42" s="19">
        <v>1584</v>
      </c>
      <c r="B42" s="27"/>
      <c r="C42" s="27"/>
      <c r="D42" s="21"/>
      <c r="E42" s="15"/>
      <c r="F42" s="15"/>
      <c r="G42" s="15"/>
      <c r="H42" s="16"/>
      <c r="J42" s="22"/>
      <c r="K42" s="18"/>
      <c r="V42" s="18"/>
      <c r="AE42" s="22"/>
      <c r="AH42" s="33"/>
      <c r="AI42" s="33"/>
      <c r="AJ42" s="33"/>
      <c r="AK42" s="18"/>
      <c r="AL42" s="18"/>
      <c r="AM42" s="18"/>
      <c r="AN42" s="18"/>
      <c r="AO42" s="18"/>
      <c r="AP42" s="18"/>
      <c r="AQ42" s="22"/>
      <c r="AU42" s="33"/>
      <c r="AV42" s="33"/>
      <c r="AW42" s="33"/>
      <c r="AX42" s="33"/>
      <c r="AY42" s="33"/>
      <c r="AZ42" s="33"/>
    </row>
    <row r="43" spans="1:52" ht="15.75" customHeight="1">
      <c r="A43" s="19">
        <v>1585</v>
      </c>
      <c r="B43" s="27"/>
      <c r="C43" s="27"/>
      <c r="D43" s="21"/>
      <c r="E43" s="15"/>
      <c r="F43" s="15"/>
      <c r="G43" s="15"/>
      <c r="H43" s="16"/>
      <c r="J43" s="22"/>
      <c r="K43" s="18"/>
      <c r="V43" s="18"/>
      <c r="AE43" s="22"/>
      <c r="AH43" s="33"/>
      <c r="AI43" s="33"/>
      <c r="AJ43" s="33"/>
      <c r="AK43" s="18"/>
      <c r="AL43" s="18"/>
      <c r="AM43" s="33"/>
      <c r="AN43" s="18"/>
      <c r="AO43" s="18"/>
      <c r="AP43" s="18"/>
      <c r="AQ43" s="22"/>
      <c r="AU43" s="33"/>
      <c r="AV43" s="33"/>
      <c r="AW43" s="33"/>
      <c r="AX43" s="33"/>
      <c r="AY43" s="33"/>
      <c r="AZ43" s="33"/>
    </row>
    <row r="44" spans="1:52" ht="15.75" customHeight="1">
      <c r="A44" s="19">
        <v>1586</v>
      </c>
      <c r="B44" s="27">
        <v>10</v>
      </c>
      <c r="C44" s="27">
        <v>16.658372314251157</v>
      </c>
      <c r="D44" s="21">
        <v>0.342</v>
      </c>
      <c r="E44" s="15">
        <v>3.42</v>
      </c>
      <c r="F44" s="15">
        <v>5.697163331473896</v>
      </c>
      <c r="G44" s="15"/>
      <c r="H44" s="16"/>
      <c r="J44" s="22"/>
      <c r="K44" s="18"/>
      <c r="V44" s="18"/>
      <c r="AE44" s="22"/>
      <c r="AH44" s="33"/>
      <c r="AI44" s="33"/>
      <c r="AJ44" s="33"/>
      <c r="AK44" s="18"/>
      <c r="AL44" s="18"/>
      <c r="AM44" s="33"/>
      <c r="AN44" s="18"/>
      <c r="AO44" s="18"/>
      <c r="AP44" s="18"/>
      <c r="AQ44" s="22"/>
      <c r="AS44" s="33"/>
      <c r="AT44" s="33"/>
      <c r="AU44" s="33"/>
      <c r="AV44" s="33"/>
      <c r="AW44" s="33"/>
      <c r="AX44" s="33"/>
      <c r="AY44" s="33"/>
      <c r="AZ44" s="33"/>
    </row>
    <row r="45" spans="1:52" ht="15.75" customHeight="1">
      <c r="A45" s="19">
        <v>1587</v>
      </c>
      <c r="B45" s="27">
        <v>9.37</v>
      </c>
      <c r="C45" s="27">
        <v>12.02396290289141</v>
      </c>
      <c r="D45" s="21">
        <v>0.342</v>
      </c>
      <c r="E45" s="15">
        <v>3.20454</v>
      </c>
      <c r="F45" s="15">
        <v>4.112195312788863</v>
      </c>
      <c r="G45" s="15"/>
      <c r="H45" s="16"/>
      <c r="J45" s="22"/>
      <c r="K45" s="18"/>
      <c r="V45" s="18"/>
      <c r="AE45" s="22"/>
      <c r="AG45" s="33"/>
      <c r="AH45" s="33"/>
      <c r="AI45" s="33"/>
      <c r="AJ45" s="33"/>
      <c r="AK45" s="18"/>
      <c r="AL45" s="33"/>
      <c r="AM45" s="33"/>
      <c r="AN45" s="18"/>
      <c r="AO45" s="18"/>
      <c r="AP45" s="33"/>
      <c r="AQ45" s="22"/>
      <c r="AX45" s="33"/>
      <c r="AY45" s="33"/>
      <c r="AZ45" s="33"/>
    </row>
    <row r="46" spans="1:52" ht="15.75" customHeight="1">
      <c r="A46" s="19">
        <v>1588</v>
      </c>
      <c r="B46" s="27">
        <v>6.736840641219013</v>
      </c>
      <c r="C46" s="27">
        <v>11.083065010683843</v>
      </c>
      <c r="D46" s="21">
        <v>0.342</v>
      </c>
      <c r="E46" s="15">
        <v>2.3039994992969026</v>
      </c>
      <c r="F46" s="15">
        <v>3.7904082336538747</v>
      </c>
      <c r="G46" s="15"/>
      <c r="H46" s="16"/>
      <c r="J46" s="22"/>
      <c r="K46" s="18"/>
      <c r="V46" s="18"/>
      <c r="AE46" s="22"/>
      <c r="AG46" s="33"/>
      <c r="AH46" s="33"/>
      <c r="AI46" s="33"/>
      <c r="AJ46" s="33"/>
      <c r="AK46" s="18"/>
      <c r="AL46" s="18"/>
      <c r="AM46" s="18"/>
      <c r="AN46" s="18"/>
      <c r="AO46" s="18"/>
      <c r="AP46" s="18"/>
      <c r="AQ46" s="22"/>
      <c r="AX46" s="33"/>
      <c r="AY46" s="33"/>
      <c r="AZ46" s="33"/>
    </row>
    <row r="47" spans="1:52" ht="15.75" customHeight="1">
      <c r="A47" s="19">
        <v>1589</v>
      </c>
      <c r="B47" s="27"/>
      <c r="C47" s="27"/>
      <c r="D47" s="21"/>
      <c r="E47" s="15"/>
      <c r="F47" s="15"/>
      <c r="G47" s="15"/>
      <c r="H47" s="16"/>
      <c r="J47" s="22"/>
      <c r="K47" s="18"/>
      <c r="V47" s="18"/>
      <c r="AE47" s="22"/>
      <c r="AG47" s="33"/>
      <c r="AH47" s="33"/>
      <c r="AI47" s="33"/>
      <c r="AJ47" s="33"/>
      <c r="AK47" s="18"/>
      <c r="AL47" s="33"/>
      <c r="AM47" s="18"/>
      <c r="AN47" s="18"/>
      <c r="AO47" s="18"/>
      <c r="AP47" s="33"/>
      <c r="AQ47" s="22"/>
      <c r="AX47" s="33"/>
      <c r="AY47" s="33"/>
      <c r="AZ47" s="33"/>
    </row>
    <row r="48" spans="1:52" ht="15.75" customHeight="1">
      <c r="A48" s="19">
        <v>1590</v>
      </c>
      <c r="B48" s="27"/>
      <c r="C48" s="27"/>
      <c r="D48" s="21"/>
      <c r="E48" s="15"/>
      <c r="F48" s="15"/>
      <c r="G48" s="15"/>
      <c r="H48" s="16"/>
      <c r="J48" s="22"/>
      <c r="K48" s="18"/>
      <c r="V48" s="18"/>
      <c r="AE48" s="22"/>
      <c r="AG48" s="33"/>
      <c r="AH48" s="33"/>
      <c r="AI48" s="33"/>
      <c r="AJ48" s="33"/>
      <c r="AK48" s="18"/>
      <c r="AL48" s="33"/>
      <c r="AM48" s="18"/>
      <c r="AN48" s="18"/>
      <c r="AO48" s="18"/>
      <c r="AP48" s="33"/>
      <c r="AQ48" s="22"/>
      <c r="AX48" s="33"/>
      <c r="AY48" s="33"/>
      <c r="AZ48" s="33"/>
    </row>
    <row r="49" spans="1:52" ht="15.75" customHeight="1">
      <c r="A49" s="42">
        <v>1591</v>
      </c>
      <c r="B49" s="27"/>
      <c r="C49" s="27"/>
      <c r="D49" s="21"/>
      <c r="E49" s="15"/>
      <c r="F49" s="15"/>
      <c r="G49" s="15"/>
      <c r="H49" s="16"/>
      <c r="J49" s="22"/>
      <c r="K49" s="18"/>
      <c r="V49" s="18"/>
      <c r="AE49" s="22"/>
      <c r="AG49" s="33"/>
      <c r="AH49" s="33"/>
      <c r="AI49" s="33"/>
      <c r="AJ49" s="33"/>
      <c r="AK49" s="18"/>
      <c r="AL49" s="33"/>
      <c r="AM49" s="18"/>
      <c r="AN49" s="18"/>
      <c r="AO49" s="18"/>
      <c r="AP49" s="33"/>
      <c r="AQ49" s="22"/>
      <c r="AX49" s="33"/>
      <c r="AY49" s="33"/>
      <c r="AZ49" s="33"/>
    </row>
    <row r="50" spans="1:52" ht="15.75" customHeight="1">
      <c r="A50" s="42">
        <v>1592</v>
      </c>
      <c r="B50" s="27"/>
      <c r="C50" s="27"/>
      <c r="D50" s="21"/>
      <c r="E50" s="15"/>
      <c r="F50" s="15"/>
      <c r="G50" s="15"/>
      <c r="H50" s="16"/>
      <c r="J50" s="22"/>
      <c r="K50" s="18"/>
      <c r="V50" s="18"/>
      <c r="AE50" s="22"/>
      <c r="AG50" s="33"/>
      <c r="AH50" s="33"/>
      <c r="AI50" s="33"/>
      <c r="AJ50" s="33"/>
      <c r="AK50" s="18"/>
      <c r="AL50" s="33"/>
      <c r="AM50" s="18"/>
      <c r="AN50" s="18"/>
      <c r="AO50" s="18"/>
      <c r="AP50" s="33"/>
      <c r="AQ50" s="22"/>
      <c r="AX50" s="33"/>
      <c r="AY50" s="33"/>
      <c r="AZ50" s="33"/>
    </row>
    <row r="51" spans="1:52" ht="15.75" customHeight="1">
      <c r="A51" s="42">
        <v>1593</v>
      </c>
      <c r="B51" s="27"/>
      <c r="C51" s="27"/>
      <c r="D51" s="21"/>
      <c r="E51" s="15"/>
      <c r="F51" s="15"/>
      <c r="G51" s="15"/>
      <c r="H51" s="16"/>
      <c r="J51" s="26"/>
      <c r="K51" s="18"/>
      <c r="V51" s="18"/>
      <c r="AE51" s="26"/>
      <c r="AG51" s="33"/>
      <c r="AH51" s="33"/>
      <c r="AI51" s="33"/>
      <c r="AJ51" s="33"/>
      <c r="AK51" s="18"/>
      <c r="AL51" s="33"/>
      <c r="AM51" s="18"/>
      <c r="AN51" s="18"/>
      <c r="AO51" s="18"/>
      <c r="AP51" s="33"/>
      <c r="AQ51" s="26"/>
      <c r="AX51" s="33"/>
      <c r="AY51" s="33"/>
      <c r="AZ51" s="33"/>
    </row>
    <row r="52" spans="1:52" ht="15.75" customHeight="1">
      <c r="A52" s="42">
        <v>1594</v>
      </c>
      <c r="B52" s="27"/>
      <c r="C52" s="27"/>
      <c r="D52" s="21"/>
      <c r="E52" s="15"/>
      <c r="F52" s="15"/>
      <c r="G52" s="15"/>
      <c r="H52" s="16"/>
      <c r="J52" s="26"/>
      <c r="K52" s="18"/>
      <c r="V52" s="18"/>
      <c r="AE52" s="26"/>
      <c r="AG52" s="33"/>
      <c r="AH52" s="33"/>
      <c r="AI52" s="33"/>
      <c r="AJ52" s="33"/>
      <c r="AK52" s="18"/>
      <c r="AL52" s="33"/>
      <c r="AM52" s="18"/>
      <c r="AN52" s="18"/>
      <c r="AO52" s="18"/>
      <c r="AP52" s="33"/>
      <c r="AQ52" s="26"/>
      <c r="AX52" s="33"/>
      <c r="AY52" s="33"/>
      <c r="AZ52" s="33"/>
    </row>
    <row r="53" spans="1:52" ht="15.75" customHeight="1">
      <c r="A53" s="42">
        <v>1595</v>
      </c>
      <c r="B53" s="27"/>
      <c r="C53" s="27"/>
      <c r="D53" s="21"/>
      <c r="E53" s="15"/>
      <c r="F53" s="15"/>
      <c r="G53" s="15"/>
      <c r="H53" s="16"/>
      <c r="J53" s="26"/>
      <c r="K53" s="18"/>
      <c r="V53" s="18"/>
      <c r="AE53" s="26"/>
      <c r="AG53" s="33"/>
      <c r="AH53" s="33"/>
      <c r="AI53" s="33"/>
      <c r="AJ53" s="33"/>
      <c r="AK53" s="33"/>
      <c r="AL53" s="33"/>
      <c r="AM53" s="33"/>
      <c r="AN53" s="18"/>
      <c r="AO53" s="18"/>
      <c r="AP53" s="33"/>
      <c r="AQ53" s="26"/>
      <c r="AX53" s="33"/>
      <c r="AY53" s="33"/>
      <c r="AZ53" s="33"/>
    </row>
    <row r="54" spans="1:52" ht="15.75" customHeight="1">
      <c r="A54" s="42">
        <v>1596</v>
      </c>
      <c r="B54" s="27">
        <v>12.21</v>
      </c>
      <c r="C54" s="27">
        <v>22.831294368016394</v>
      </c>
      <c r="D54" s="21">
        <v>0.225</v>
      </c>
      <c r="E54" s="15">
        <v>2.74725</v>
      </c>
      <c r="F54" s="15">
        <v>5.137041232803689</v>
      </c>
      <c r="G54" s="15"/>
      <c r="H54" s="16"/>
      <c r="J54" s="26"/>
      <c r="K54" s="18"/>
      <c r="V54" s="18"/>
      <c r="AE54" s="26"/>
      <c r="AG54" s="33"/>
      <c r="AH54" s="33"/>
      <c r="AI54" s="33"/>
      <c r="AJ54" s="33"/>
      <c r="AK54" s="33"/>
      <c r="AL54" s="33"/>
      <c r="AM54" s="33"/>
      <c r="AN54" s="18"/>
      <c r="AO54" s="18"/>
      <c r="AP54" s="33"/>
      <c r="AQ54" s="26"/>
      <c r="AX54" s="33"/>
      <c r="AY54" s="33"/>
      <c r="AZ54" s="33"/>
    </row>
    <row r="55" spans="1:52" ht="15.75" customHeight="1">
      <c r="A55" s="42">
        <v>1597</v>
      </c>
      <c r="B55" s="27">
        <v>11.093204331365223</v>
      </c>
      <c r="C55" s="27">
        <v>18.47947401123812</v>
      </c>
      <c r="D55" s="21">
        <v>0.225</v>
      </c>
      <c r="E55" s="15">
        <v>2.495970974557175</v>
      </c>
      <c r="F55" s="15">
        <v>4.1578816525285776</v>
      </c>
      <c r="G55" s="15"/>
      <c r="H55" s="16"/>
      <c r="J55" s="26"/>
      <c r="K55" s="18"/>
      <c r="V55" s="18"/>
      <c r="AE55" s="26"/>
      <c r="AG55" s="33"/>
      <c r="AH55" s="33"/>
      <c r="AI55" s="33"/>
      <c r="AJ55" s="33"/>
      <c r="AK55" s="33"/>
      <c r="AL55" s="33"/>
      <c r="AM55" s="33"/>
      <c r="AN55" s="18"/>
      <c r="AO55" s="18"/>
      <c r="AP55" s="33"/>
      <c r="AQ55" s="26"/>
      <c r="AX55" s="33"/>
      <c r="AY55" s="33"/>
      <c r="AZ55" s="33"/>
    </row>
    <row r="56" spans="1:52" ht="15.75" customHeight="1">
      <c r="A56" s="42">
        <v>1598</v>
      </c>
      <c r="B56" s="27"/>
      <c r="C56" s="27"/>
      <c r="D56" s="21"/>
      <c r="E56" s="15"/>
      <c r="F56" s="15"/>
      <c r="G56" s="15"/>
      <c r="H56" s="16"/>
      <c r="J56" s="26"/>
      <c r="K56" s="18"/>
      <c r="V56" s="18"/>
      <c r="AE56" s="26"/>
      <c r="AG56" s="33"/>
      <c r="AH56" s="33"/>
      <c r="AI56" s="33"/>
      <c r="AJ56" s="33"/>
      <c r="AK56" s="33"/>
      <c r="AL56" s="33"/>
      <c r="AM56" s="33"/>
      <c r="AN56" s="18"/>
      <c r="AO56" s="18"/>
      <c r="AP56" s="33"/>
      <c r="AQ56" s="26"/>
      <c r="AX56" s="33"/>
      <c r="AY56" s="33"/>
      <c r="AZ56" s="33"/>
    </row>
    <row r="57" spans="1:52" ht="15.75" customHeight="1">
      <c r="A57" s="42">
        <v>1599</v>
      </c>
      <c r="B57" s="27"/>
      <c r="C57" s="27"/>
      <c r="D57" s="21"/>
      <c r="E57" s="15"/>
      <c r="F57" s="15"/>
      <c r="G57" s="15"/>
      <c r="H57" s="16"/>
      <c r="J57" s="26"/>
      <c r="K57" s="18"/>
      <c r="V57" s="18"/>
      <c r="AE57" s="26"/>
      <c r="AG57" s="33"/>
      <c r="AH57" s="33"/>
      <c r="AI57" s="33"/>
      <c r="AJ57" s="33"/>
      <c r="AK57" s="33"/>
      <c r="AL57" s="33"/>
      <c r="AM57" s="33"/>
      <c r="AN57" s="18"/>
      <c r="AO57" s="18"/>
      <c r="AP57" s="33"/>
      <c r="AQ57" s="26"/>
      <c r="AX57" s="33"/>
      <c r="AY57" s="33"/>
      <c r="AZ57" s="33"/>
    </row>
    <row r="58" spans="1:52" ht="15.75" customHeight="1">
      <c r="A58" s="42">
        <v>1600</v>
      </c>
      <c r="B58" s="27">
        <v>14.5</v>
      </c>
      <c r="C58" s="27">
        <v>24.154639845217705</v>
      </c>
      <c r="D58" s="21">
        <v>0.28800000000000003</v>
      </c>
      <c r="E58" s="15">
        <v>4.176</v>
      </c>
      <c r="F58" s="15">
        <v>6.9565362754227</v>
      </c>
      <c r="G58" s="15"/>
      <c r="H58" s="16"/>
      <c r="J58" s="26"/>
      <c r="K58" s="18"/>
      <c r="V58" s="18"/>
      <c r="AE58" s="26"/>
      <c r="AG58" s="34"/>
      <c r="AH58" s="34"/>
      <c r="AI58" s="33"/>
      <c r="AJ58" s="34"/>
      <c r="AK58" s="34"/>
      <c r="AL58" s="34"/>
      <c r="AM58" s="34"/>
      <c r="AN58" s="25"/>
      <c r="AO58" s="25"/>
      <c r="AP58" s="34"/>
      <c r="AQ58" s="26"/>
      <c r="AR58" s="31"/>
      <c r="AS58" s="34"/>
      <c r="AT58" s="31"/>
      <c r="AU58" s="34"/>
      <c r="AV58" s="33"/>
      <c r="AW58" s="34"/>
      <c r="AX58" s="34"/>
      <c r="AY58" s="34"/>
      <c r="AZ58" s="33"/>
    </row>
    <row r="59" spans="1:52" ht="15.75" customHeight="1">
      <c r="A59" s="19">
        <v>1601</v>
      </c>
      <c r="B59" s="27"/>
      <c r="C59" s="27"/>
      <c r="D59" s="21"/>
      <c r="E59" s="15"/>
      <c r="F59" s="15"/>
      <c r="G59" s="15"/>
      <c r="H59" s="16"/>
      <c r="J59" s="22"/>
      <c r="K59" s="18"/>
      <c r="V59" s="18"/>
      <c r="AE59" s="22"/>
      <c r="AG59" s="33"/>
      <c r="AH59" s="33"/>
      <c r="AI59" s="33"/>
      <c r="AJ59" s="33"/>
      <c r="AK59" s="33"/>
      <c r="AL59" s="33"/>
      <c r="AM59" s="33"/>
      <c r="AN59" s="18"/>
      <c r="AO59" s="18"/>
      <c r="AP59" s="33"/>
      <c r="AQ59" s="22"/>
      <c r="AW59" s="33"/>
      <c r="AX59" s="33"/>
      <c r="AY59" s="33"/>
      <c r="AZ59" s="33"/>
    </row>
    <row r="60" spans="1:52" ht="15.75" customHeight="1">
      <c r="A60" s="19">
        <v>1602</v>
      </c>
      <c r="B60" s="27"/>
      <c r="C60" s="27"/>
      <c r="D60" s="21"/>
      <c r="E60" s="15"/>
      <c r="F60" s="15"/>
      <c r="G60" s="15"/>
      <c r="H60" s="16"/>
      <c r="J60" s="22"/>
      <c r="K60" s="18"/>
      <c r="V60" s="18"/>
      <c r="AE60" s="22"/>
      <c r="AG60" s="33"/>
      <c r="AH60" s="33"/>
      <c r="AI60" s="33"/>
      <c r="AJ60" s="33"/>
      <c r="AK60" s="33"/>
      <c r="AL60" s="33"/>
      <c r="AM60" s="33"/>
      <c r="AN60" s="18"/>
      <c r="AO60" s="18"/>
      <c r="AP60" s="33"/>
      <c r="AQ60" s="22"/>
      <c r="AW60" s="33"/>
      <c r="AX60" s="33"/>
      <c r="AY60" s="33"/>
      <c r="AZ60" s="33"/>
    </row>
    <row r="61" spans="1:52" ht="15.75" customHeight="1">
      <c r="A61" s="19">
        <v>1603</v>
      </c>
      <c r="B61" s="27"/>
      <c r="C61" s="27"/>
      <c r="D61" s="21"/>
      <c r="E61" s="15"/>
      <c r="F61" s="15"/>
      <c r="G61" s="15"/>
      <c r="H61" s="16"/>
      <c r="J61" s="22"/>
      <c r="K61" s="18"/>
      <c r="V61" s="18"/>
      <c r="AE61" s="22"/>
      <c r="AG61" s="33"/>
      <c r="AH61" s="33"/>
      <c r="AI61" s="33"/>
      <c r="AJ61" s="33"/>
      <c r="AK61" s="33"/>
      <c r="AL61" s="33"/>
      <c r="AM61" s="33"/>
      <c r="AN61" s="18"/>
      <c r="AO61" s="18"/>
      <c r="AP61" s="33"/>
      <c r="AQ61" s="22"/>
      <c r="AW61" s="33"/>
      <c r="AX61" s="33"/>
      <c r="AY61" s="33"/>
      <c r="AZ61" s="33"/>
    </row>
    <row r="62" spans="1:51" ht="15.75" customHeight="1">
      <c r="A62" s="19">
        <v>1604</v>
      </c>
      <c r="B62" s="27"/>
      <c r="C62" s="27"/>
      <c r="D62" s="21"/>
      <c r="E62" s="15"/>
      <c r="F62" s="15"/>
      <c r="G62" s="15"/>
      <c r="H62" s="16"/>
      <c r="J62" s="22"/>
      <c r="K62" s="18"/>
      <c r="V62" s="18"/>
      <c r="AE62" s="22"/>
      <c r="AG62" s="33"/>
      <c r="AH62" s="33"/>
      <c r="AI62" s="33"/>
      <c r="AJ62" s="33"/>
      <c r="AK62" s="33"/>
      <c r="AL62" s="33"/>
      <c r="AM62" s="33"/>
      <c r="AN62" s="18"/>
      <c r="AO62" s="18"/>
      <c r="AP62" s="33"/>
      <c r="AQ62" s="22"/>
      <c r="AS62" s="33"/>
      <c r="AW62" s="33"/>
      <c r="AX62" s="33"/>
      <c r="AY62" s="33"/>
    </row>
    <row r="63" spans="1:52" ht="15.75" customHeight="1">
      <c r="A63" s="19">
        <v>1605</v>
      </c>
      <c r="B63" s="27">
        <v>16.45122202085161</v>
      </c>
      <c r="C63" s="27">
        <v>27.40505995786222</v>
      </c>
      <c r="D63" s="21">
        <v>0.28800000000000003</v>
      </c>
      <c r="E63" s="15">
        <v>4.737951942005264</v>
      </c>
      <c r="F63" s="15">
        <v>7.892657267864321</v>
      </c>
      <c r="G63" s="15"/>
      <c r="H63" s="16"/>
      <c r="J63" s="22"/>
      <c r="K63" s="18"/>
      <c r="V63" s="18"/>
      <c r="AE63" s="22"/>
      <c r="AG63" s="33"/>
      <c r="AH63" s="33"/>
      <c r="AI63" s="33"/>
      <c r="AJ63" s="33"/>
      <c r="AK63" s="33"/>
      <c r="AL63" s="33"/>
      <c r="AM63" s="33"/>
      <c r="AN63" s="18"/>
      <c r="AO63" s="18"/>
      <c r="AP63" s="33"/>
      <c r="AQ63" s="22"/>
      <c r="AS63" s="33"/>
      <c r="AW63" s="33"/>
      <c r="AX63" s="33"/>
      <c r="AY63" s="33"/>
      <c r="AZ63" s="33"/>
    </row>
    <row r="64" spans="1:52" ht="15.75" customHeight="1">
      <c r="A64" s="19">
        <v>1606</v>
      </c>
      <c r="B64" s="27"/>
      <c r="C64" s="27"/>
      <c r="D64" s="21"/>
      <c r="E64" s="15"/>
      <c r="F64" s="15"/>
      <c r="G64" s="15"/>
      <c r="H64" s="16"/>
      <c r="J64" s="22"/>
      <c r="K64" s="18"/>
      <c r="V64" s="18"/>
      <c r="AE64" s="22"/>
      <c r="AG64" s="33"/>
      <c r="AH64" s="33"/>
      <c r="AI64" s="33"/>
      <c r="AJ64" s="33"/>
      <c r="AK64" s="33"/>
      <c r="AL64" s="33"/>
      <c r="AM64" s="33"/>
      <c r="AN64" s="18"/>
      <c r="AO64" s="18"/>
      <c r="AP64" s="33"/>
      <c r="AQ64" s="22"/>
      <c r="AS64" s="33"/>
      <c r="AW64" s="33"/>
      <c r="AX64" s="33"/>
      <c r="AY64" s="33"/>
      <c r="AZ64" s="33"/>
    </row>
    <row r="65" spans="1:52" ht="15.75" customHeight="1">
      <c r="A65" s="19">
        <v>1607</v>
      </c>
      <c r="B65" s="27">
        <v>12.08</v>
      </c>
      <c r="C65" s="27">
        <v>18.588661549732006</v>
      </c>
      <c r="D65" s="21">
        <v>0.28800000000000003</v>
      </c>
      <c r="E65" s="15">
        <v>3.4790400000000004</v>
      </c>
      <c r="F65" s="15">
        <v>5.353534526322818</v>
      </c>
      <c r="G65" s="15"/>
      <c r="H65" s="16"/>
      <c r="J65" s="22"/>
      <c r="K65" s="18"/>
      <c r="V65" s="18"/>
      <c r="AE65" s="22"/>
      <c r="AH65" s="33"/>
      <c r="AI65" s="33"/>
      <c r="AJ65" s="33"/>
      <c r="AK65" s="33"/>
      <c r="AL65" s="33"/>
      <c r="AM65" s="33"/>
      <c r="AN65" s="33"/>
      <c r="AO65" s="33"/>
      <c r="AP65" s="33"/>
      <c r="AQ65" s="22"/>
      <c r="AS65" s="33"/>
      <c r="AW65" s="33"/>
      <c r="AX65" s="33"/>
      <c r="AY65" s="33"/>
      <c r="AZ65" s="33"/>
    </row>
    <row r="66" spans="1:52" ht="15.75" customHeight="1">
      <c r="A66" s="19">
        <v>1608</v>
      </c>
      <c r="B66" s="27">
        <v>12.08</v>
      </c>
      <c r="C66" s="27">
        <v>18.588661549732006</v>
      </c>
      <c r="D66" s="21">
        <v>0.28800000000000003</v>
      </c>
      <c r="E66" s="15">
        <v>3.4790400000000004</v>
      </c>
      <c r="F66" s="15">
        <v>5.353534526322818</v>
      </c>
      <c r="G66" s="28"/>
      <c r="H66" s="16"/>
      <c r="J66" s="22"/>
      <c r="K66" s="18"/>
      <c r="V66" s="18"/>
      <c r="AE66" s="22"/>
      <c r="AH66" s="33"/>
      <c r="AI66" s="33"/>
      <c r="AJ66" s="33"/>
      <c r="AK66" s="33"/>
      <c r="AL66" s="33"/>
      <c r="AM66" s="33"/>
      <c r="AN66" s="33"/>
      <c r="AO66" s="33"/>
      <c r="AP66" s="33"/>
      <c r="AQ66" s="22"/>
      <c r="AS66" s="33"/>
      <c r="AW66" s="33"/>
      <c r="AX66" s="33"/>
      <c r="AY66" s="33"/>
      <c r="AZ66" s="33"/>
    </row>
    <row r="67" spans="1:52" ht="15.75" customHeight="1">
      <c r="A67" s="19">
        <v>1609</v>
      </c>
      <c r="B67" s="27">
        <v>14.25</v>
      </c>
      <c r="C67" s="27">
        <v>23.795591551038655</v>
      </c>
      <c r="D67" s="21">
        <v>0.28800000000000003</v>
      </c>
      <c r="E67" s="15">
        <v>4.104</v>
      </c>
      <c r="F67" s="15">
        <v>6.8531303666991334</v>
      </c>
      <c r="G67" s="28"/>
      <c r="H67" s="16"/>
      <c r="J67" s="22"/>
      <c r="K67" s="18"/>
      <c r="V67" s="18"/>
      <c r="AE67" s="22"/>
      <c r="AH67" s="33"/>
      <c r="AI67" s="33"/>
      <c r="AJ67" s="33"/>
      <c r="AK67" s="33"/>
      <c r="AL67" s="33"/>
      <c r="AM67" s="33"/>
      <c r="AN67" s="33"/>
      <c r="AO67" s="33"/>
      <c r="AP67" s="33"/>
      <c r="AQ67" s="22"/>
      <c r="AS67" s="33"/>
      <c r="AW67" s="33"/>
      <c r="AX67" s="33"/>
      <c r="AY67" s="33"/>
      <c r="AZ67" s="33"/>
    </row>
    <row r="68" spans="1:52" ht="15.75" customHeight="1">
      <c r="A68" s="19">
        <v>1610</v>
      </c>
      <c r="B68" s="27">
        <v>12.6</v>
      </c>
      <c r="C68" s="27">
        <v>22.895962413169194</v>
      </c>
      <c r="D68" s="21">
        <v>0.28800000000000003</v>
      </c>
      <c r="E68" s="15">
        <v>3.6288000000000005</v>
      </c>
      <c r="F68" s="15">
        <v>6.594037174992729</v>
      </c>
      <c r="G68" s="15"/>
      <c r="H68" s="16"/>
      <c r="J68" s="22"/>
      <c r="K68" s="18"/>
      <c r="V68" s="18"/>
      <c r="AE68" s="22"/>
      <c r="AG68" s="33"/>
      <c r="AH68" s="33"/>
      <c r="AI68" s="33"/>
      <c r="AJ68" s="33"/>
      <c r="AK68" s="33"/>
      <c r="AL68" s="33"/>
      <c r="AM68" s="33"/>
      <c r="AN68" s="18"/>
      <c r="AO68" s="18"/>
      <c r="AP68" s="33"/>
      <c r="AQ68" s="22"/>
      <c r="AS68" s="33"/>
      <c r="AU68" s="33"/>
      <c r="AV68" s="33"/>
      <c r="AW68" s="33"/>
      <c r="AX68" s="33"/>
      <c r="AY68" s="33"/>
      <c r="AZ68" s="33"/>
    </row>
    <row r="69" spans="1:52" ht="15.75" customHeight="1">
      <c r="A69" s="19">
        <v>1611</v>
      </c>
      <c r="B69" s="27"/>
      <c r="C69" s="27"/>
      <c r="D69" s="21"/>
      <c r="E69" s="15"/>
      <c r="F69" s="15"/>
      <c r="G69" s="15"/>
      <c r="H69" s="16"/>
      <c r="J69" s="22"/>
      <c r="K69" s="18"/>
      <c r="V69" s="18"/>
      <c r="AE69" s="22"/>
      <c r="AG69" s="33"/>
      <c r="AH69" s="33"/>
      <c r="AI69" s="33"/>
      <c r="AJ69" s="33"/>
      <c r="AK69" s="33"/>
      <c r="AL69" s="33"/>
      <c r="AM69" s="33"/>
      <c r="AN69" s="18"/>
      <c r="AO69" s="18"/>
      <c r="AP69" s="33"/>
      <c r="AQ69" s="22"/>
      <c r="AS69" s="33"/>
      <c r="AW69" s="33"/>
      <c r="AX69" s="33"/>
      <c r="AY69" s="33"/>
      <c r="AZ69" s="33"/>
    </row>
    <row r="70" spans="1:52" ht="15.75" customHeight="1">
      <c r="A70" s="19">
        <v>1612</v>
      </c>
      <c r="B70" s="27"/>
      <c r="C70" s="27"/>
      <c r="D70" s="21"/>
      <c r="E70" s="15"/>
      <c r="F70" s="15"/>
      <c r="G70" s="15"/>
      <c r="H70" s="16"/>
      <c r="J70" s="22"/>
      <c r="K70" s="18"/>
      <c r="V70" s="18"/>
      <c r="AE70" s="22"/>
      <c r="AG70" s="33"/>
      <c r="AH70" s="33"/>
      <c r="AI70" s="33"/>
      <c r="AJ70" s="33"/>
      <c r="AK70" s="33"/>
      <c r="AL70" s="33"/>
      <c r="AM70" s="33"/>
      <c r="AN70" s="18"/>
      <c r="AO70" s="18"/>
      <c r="AP70" s="33"/>
      <c r="AQ70" s="22"/>
      <c r="AS70" s="33"/>
      <c r="AW70" s="33"/>
      <c r="AX70" s="33"/>
      <c r="AY70" s="33"/>
      <c r="AZ70" s="33"/>
    </row>
    <row r="71" spans="1:52" ht="15.75" customHeight="1">
      <c r="A71" s="19">
        <v>1613</v>
      </c>
      <c r="B71" s="27">
        <v>14.57</v>
      </c>
      <c r="C71" s="27">
        <v>22.368229831529188</v>
      </c>
      <c r="D71" s="21">
        <v>0.28800000000000003</v>
      </c>
      <c r="E71" s="15">
        <v>4.196160000000001</v>
      </c>
      <c r="F71" s="15">
        <v>6.442050191480407</v>
      </c>
      <c r="G71" s="15"/>
      <c r="H71" s="16"/>
      <c r="J71" s="22"/>
      <c r="K71" s="18"/>
      <c r="V71" s="18"/>
      <c r="AE71" s="22"/>
      <c r="AG71" s="33"/>
      <c r="AH71" s="33"/>
      <c r="AI71" s="33"/>
      <c r="AJ71" s="33"/>
      <c r="AK71" s="33"/>
      <c r="AL71" s="33"/>
      <c r="AM71" s="33"/>
      <c r="AN71" s="18"/>
      <c r="AO71" s="18"/>
      <c r="AP71" s="33"/>
      <c r="AQ71" s="22"/>
      <c r="AS71" s="33"/>
      <c r="AW71" s="33"/>
      <c r="AX71" s="33"/>
      <c r="AY71" s="33"/>
      <c r="AZ71" s="33"/>
    </row>
    <row r="72" spans="1:52" ht="15.75" customHeight="1">
      <c r="A72" s="19">
        <v>1614</v>
      </c>
      <c r="B72" s="27"/>
      <c r="C72" s="27"/>
      <c r="D72" s="21"/>
      <c r="E72" s="15"/>
      <c r="F72" s="15"/>
      <c r="G72" s="15"/>
      <c r="H72" s="16"/>
      <c r="J72" s="22"/>
      <c r="K72" s="18"/>
      <c r="V72" s="18"/>
      <c r="AE72" s="22"/>
      <c r="AG72" s="33"/>
      <c r="AH72" s="33"/>
      <c r="AI72" s="33"/>
      <c r="AJ72" s="33"/>
      <c r="AK72" s="33"/>
      <c r="AL72" s="33"/>
      <c r="AM72" s="33"/>
      <c r="AN72" s="18"/>
      <c r="AO72" s="18"/>
      <c r="AP72" s="33"/>
      <c r="AQ72" s="22"/>
      <c r="AS72" s="33"/>
      <c r="AW72" s="33"/>
      <c r="AX72" s="33"/>
      <c r="AY72" s="33"/>
      <c r="AZ72" s="33"/>
    </row>
    <row r="73" spans="1:52" ht="15.75" customHeight="1">
      <c r="A73" s="19">
        <v>1615</v>
      </c>
      <c r="B73" s="27"/>
      <c r="C73" s="27"/>
      <c r="D73" s="21"/>
      <c r="E73" s="15"/>
      <c r="F73" s="15"/>
      <c r="G73" s="15"/>
      <c r="H73" s="16"/>
      <c r="J73" s="22"/>
      <c r="K73" s="18"/>
      <c r="V73" s="18"/>
      <c r="AE73" s="22"/>
      <c r="AG73" s="33"/>
      <c r="AH73" s="33"/>
      <c r="AI73" s="33"/>
      <c r="AJ73" s="33"/>
      <c r="AK73" s="33"/>
      <c r="AL73" s="33"/>
      <c r="AM73" s="33"/>
      <c r="AN73" s="18"/>
      <c r="AO73" s="18"/>
      <c r="AP73" s="33"/>
      <c r="AQ73" s="22"/>
      <c r="AS73" s="33"/>
      <c r="AW73" s="33"/>
      <c r="AX73" s="33"/>
      <c r="AY73" s="33"/>
      <c r="AZ73" s="33"/>
    </row>
    <row r="74" spans="1:52" ht="15.75" customHeight="1">
      <c r="A74" s="19">
        <v>1616</v>
      </c>
      <c r="B74" s="27">
        <v>15</v>
      </c>
      <c r="C74" s="27">
        <v>22.63</v>
      </c>
      <c r="D74" s="21">
        <v>0.28800000000000003</v>
      </c>
      <c r="E74" s="15">
        <v>4.32</v>
      </c>
      <c r="F74" s="15">
        <v>6.517440000000001</v>
      </c>
      <c r="G74" s="15"/>
      <c r="H74" s="16"/>
      <c r="J74" s="22"/>
      <c r="K74" s="18"/>
      <c r="V74" s="18"/>
      <c r="AE74" s="22"/>
      <c r="AG74" s="33"/>
      <c r="AH74" s="33"/>
      <c r="AI74" s="33"/>
      <c r="AJ74" s="33"/>
      <c r="AK74" s="33"/>
      <c r="AL74" s="33"/>
      <c r="AM74" s="33"/>
      <c r="AN74" s="18"/>
      <c r="AO74" s="18"/>
      <c r="AP74" s="33"/>
      <c r="AQ74" s="22"/>
      <c r="AS74" s="33"/>
      <c r="AU74" s="33"/>
      <c r="AV74" s="33"/>
      <c r="AW74" s="33"/>
      <c r="AX74" s="33"/>
      <c r="AY74" s="33"/>
      <c r="AZ74" s="33"/>
    </row>
    <row r="75" spans="1:52" ht="15.75" customHeight="1">
      <c r="A75" s="19">
        <v>1617</v>
      </c>
      <c r="B75" s="27">
        <v>14.49</v>
      </c>
      <c r="C75" s="27">
        <v>23.195919379961204</v>
      </c>
      <c r="D75" s="21">
        <v>0.28800000000000003</v>
      </c>
      <c r="E75" s="15">
        <v>4.173120000000001</v>
      </c>
      <c r="F75" s="15">
        <v>6.680424781428828</v>
      </c>
      <c r="G75" s="15"/>
      <c r="H75" s="16"/>
      <c r="J75" s="22"/>
      <c r="K75" s="18"/>
      <c r="V75" s="18"/>
      <c r="AE75" s="22"/>
      <c r="AG75" s="33"/>
      <c r="AH75" s="33"/>
      <c r="AI75" s="33"/>
      <c r="AJ75" s="33"/>
      <c r="AK75" s="33"/>
      <c r="AL75" s="33"/>
      <c r="AM75" s="33"/>
      <c r="AN75" s="18"/>
      <c r="AO75" s="18"/>
      <c r="AP75" s="33"/>
      <c r="AQ75" s="22"/>
      <c r="AS75" s="33"/>
      <c r="AU75" s="33"/>
      <c r="AV75" s="33"/>
      <c r="AW75" s="33"/>
      <c r="AX75" s="33"/>
      <c r="AY75" s="33"/>
      <c r="AZ75" s="33"/>
    </row>
    <row r="76" spans="1:52" ht="15.75" customHeight="1">
      <c r="A76" s="19">
        <v>1618</v>
      </c>
      <c r="B76" s="27"/>
      <c r="C76" s="27"/>
      <c r="D76" s="21"/>
      <c r="E76" s="15"/>
      <c r="F76" s="15"/>
      <c r="G76" s="15"/>
      <c r="H76" s="16"/>
      <c r="J76" s="22"/>
      <c r="K76" s="18"/>
      <c r="V76" s="18"/>
      <c r="AE76" s="22"/>
      <c r="AG76" s="33"/>
      <c r="AH76" s="33"/>
      <c r="AI76" s="33"/>
      <c r="AJ76" s="33"/>
      <c r="AK76" s="33"/>
      <c r="AL76" s="33"/>
      <c r="AM76" s="33"/>
      <c r="AN76" s="18"/>
      <c r="AO76" s="18"/>
      <c r="AP76" s="33"/>
      <c r="AQ76" s="22"/>
      <c r="AS76" s="33"/>
      <c r="AW76" s="33"/>
      <c r="AX76" s="33"/>
      <c r="AY76" s="33"/>
      <c r="AZ76" s="33"/>
    </row>
    <row r="77" spans="1:52" ht="15.75" customHeight="1">
      <c r="A77" s="19">
        <v>1619</v>
      </c>
      <c r="B77" s="27"/>
      <c r="C77" s="27"/>
      <c r="D77" s="21"/>
      <c r="E77" s="15"/>
      <c r="F77" s="15"/>
      <c r="G77" s="15"/>
      <c r="H77" s="16"/>
      <c r="J77" s="22"/>
      <c r="K77" s="18"/>
      <c r="V77" s="18"/>
      <c r="AE77" s="22"/>
      <c r="AG77" s="33"/>
      <c r="AH77" s="33"/>
      <c r="AI77" s="33"/>
      <c r="AJ77" s="33"/>
      <c r="AK77" s="33"/>
      <c r="AL77" s="33"/>
      <c r="AM77" s="33"/>
      <c r="AN77" s="18"/>
      <c r="AO77" s="18"/>
      <c r="AP77" s="33"/>
      <c r="AQ77" s="22"/>
      <c r="AS77" s="33"/>
      <c r="AW77" s="33"/>
      <c r="AX77" s="33"/>
      <c r="AY77" s="33"/>
      <c r="AZ77" s="33"/>
    </row>
    <row r="78" spans="1:52" ht="15.75" customHeight="1">
      <c r="A78" s="19">
        <v>1620</v>
      </c>
      <c r="B78" s="27"/>
      <c r="C78" s="27"/>
      <c r="D78" s="21"/>
      <c r="E78" s="15"/>
      <c r="F78" s="15"/>
      <c r="G78" s="15"/>
      <c r="H78" s="16"/>
      <c r="J78" s="22"/>
      <c r="K78" s="18"/>
      <c r="V78" s="18"/>
      <c r="AE78" s="22"/>
      <c r="AG78" s="33"/>
      <c r="AH78" s="33"/>
      <c r="AI78" s="33"/>
      <c r="AJ78" s="33"/>
      <c r="AK78" s="33"/>
      <c r="AL78" s="33"/>
      <c r="AM78" s="33"/>
      <c r="AN78" s="18"/>
      <c r="AO78" s="18"/>
      <c r="AP78" s="33"/>
      <c r="AQ78" s="22"/>
      <c r="AS78" s="33"/>
      <c r="AW78" s="33"/>
      <c r="AX78" s="33"/>
      <c r="AY78" s="33"/>
      <c r="AZ78" s="33"/>
    </row>
    <row r="79" spans="1:51" ht="15.75" customHeight="1">
      <c r="A79" s="19">
        <v>1621</v>
      </c>
      <c r="B79" s="27"/>
      <c r="C79" s="27"/>
      <c r="D79" s="21"/>
      <c r="E79" s="15"/>
      <c r="F79" s="15"/>
      <c r="G79" s="15"/>
      <c r="H79" s="16"/>
      <c r="J79" s="22"/>
      <c r="K79" s="18"/>
      <c r="V79" s="18"/>
      <c r="AE79" s="22"/>
      <c r="AG79" s="33"/>
      <c r="AH79" s="33"/>
      <c r="AI79" s="33"/>
      <c r="AJ79" s="33"/>
      <c r="AK79" s="33"/>
      <c r="AL79" s="33"/>
      <c r="AM79" s="33"/>
      <c r="AN79" s="18"/>
      <c r="AO79" s="18"/>
      <c r="AP79" s="33"/>
      <c r="AQ79" s="22"/>
      <c r="AS79" s="33"/>
      <c r="AW79" s="33"/>
      <c r="AX79" s="33"/>
      <c r="AY79" s="33"/>
    </row>
    <row r="80" spans="1:51" ht="15.75" customHeight="1">
      <c r="A80" s="19">
        <v>1622</v>
      </c>
      <c r="B80" s="27"/>
      <c r="C80" s="27"/>
      <c r="D80" s="21"/>
      <c r="E80" s="15"/>
      <c r="F80" s="15"/>
      <c r="G80" s="15"/>
      <c r="H80" s="16"/>
      <c r="J80" s="22"/>
      <c r="K80" s="18"/>
      <c r="V80" s="18"/>
      <c r="AE80" s="22"/>
      <c r="AG80" s="33"/>
      <c r="AH80" s="33"/>
      <c r="AI80" s="33"/>
      <c r="AJ80" s="33"/>
      <c r="AK80" s="33"/>
      <c r="AL80" s="33"/>
      <c r="AM80" s="33"/>
      <c r="AN80" s="18"/>
      <c r="AO80" s="18"/>
      <c r="AP80" s="33"/>
      <c r="AQ80" s="22"/>
      <c r="AS80" s="33"/>
      <c r="AW80" s="33"/>
      <c r="AX80" s="33"/>
      <c r="AY80" s="33"/>
    </row>
    <row r="81" spans="1:51" ht="15.75" customHeight="1">
      <c r="A81" s="19">
        <v>1623</v>
      </c>
      <c r="B81" s="27"/>
      <c r="C81" s="27"/>
      <c r="D81" s="21"/>
      <c r="E81" s="15"/>
      <c r="F81" s="15"/>
      <c r="G81" s="15"/>
      <c r="H81" s="16"/>
      <c r="J81" s="22"/>
      <c r="K81" s="18"/>
      <c r="V81" s="18"/>
      <c r="AE81" s="22"/>
      <c r="AG81" s="33"/>
      <c r="AH81" s="33"/>
      <c r="AI81" s="33"/>
      <c r="AJ81" s="33"/>
      <c r="AK81" s="33"/>
      <c r="AL81" s="33"/>
      <c r="AM81" s="33"/>
      <c r="AN81" s="33"/>
      <c r="AO81" s="33"/>
      <c r="AP81" s="33"/>
      <c r="AQ81" s="22"/>
      <c r="AS81" s="33"/>
      <c r="AW81" s="33"/>
      <c r="AX81" s="33"/>
      <c r="AY81" s="33"/>
    </row>
    <row r="82" spans="1:51" ht="15.75" customHeight="1">
      <c r="A82" s="19">
        <v>1624</v>
      </c>
      <c r="B82" s="27"/>
      <c r="C82" s="27"/>
      <c r="D82" s="21"/>
      <c r="E82" s="15"/>
      <c r="F82" s="15"/>
      <c r="G82" s="15"/>
      <c r="H82" s="16"/>
      <c r="J82" s="22"/>
      <c r="K82" s="18"/>
      <c r="V82" s="18"/>
      <c r="AE82" s="22"/>
      <c r="AG82" s="33"/>
      <c r="AH82" s="33"/>
      <c r="AI82" s="33"/>
      <c r="AJ82" s="33"/>
      <c r="AK82" s="33"/>
      <c r="AL82" s="33"/>
      <c r="AM82" s="33"/>
      <c r="AN82" s="18"/>
      <c r="AO82" s="18"/>
      <c r="AP82" s="33"/>
      <c r="AQ82" s="22"/>
      <c r="AS82" s="33"/>
      <c r="AW82" s="33"/>
      <c r="AX82" s="33"/>
      <c r="AY82" s="33"/>
    </row>
    <row r="83" spans="1:51" ht="15.75" customHeight="1">
      <c r="A83" s="19">
        <v>1625</v>
      </c>
      <c r="B83" s="27"/>
      <c r="C83" s="27"/>
      <c r="D83" s="21"/>
      <c r="E83" s="15"/>
      <c r="F83" s="15"/>
      <c r="G83" s="15"/>
      <c r="H83" s="16"/>
      <c r="J83" s="22"/>
      <c r="K83" s="18"/>
      <c r="V83" s="18"/>
      <c r="AE83" s="22"/>
      <c r="AG83" s="33"/>
      <c r="AH83" s="33"/>
      <c r="AI83" s="33"/>
      <c r="AJ83" s="33"/>
      <c r="AK83" s="33"/>
      <c r="AL83" s="33"/>
      <c r="AM83" s="33"/>
      <c r="AN83" s="18"/>
      <c r="AO83" s="18"/>
      <c r="AP83" s="33"/>
      <c r="AQ83" s="22"/>
      <c r="AS83" s="33"/>
      <c r="AW83" s="33"/>
      <c r="AX83" s="33"/>
      <c r="AY83" s="33"/>
    </row>
    <row r="84" spans="1:51" ht="15.75" customHeight="1">
      <c r="A84" s="19">
        <v>1626</v>
      </c>
      <c r="B84" s="27"/>
      <c r="C84" s="27"/>
      <c r="D84" s="21"/>
      <c r="E84" s="15"/>
      <c r="F84" s="15"/>
      <c r="G84" s="15"/>
      <c r="H84" s="16"/>
      <c r="J84" s="22"/>
      <c r="K84" s="18"/>
      <c r="V84" s="18"/>
      <c r="AE84" s="22"/>
      <c r="AG84" s="33"/>
      <c r="AH84" s="33"/>
      <c r="AI84" s="33"/>
      <c r="AJ84" s="33"/>
      <c r="AK84" s="33"/>
      <c r="AL84" s="33"/>
      <c r="AM84" s="33"/>
      <c r="AN84" s="18"/>
      <c r="AO84" s="33"/>
      <c r="AP84" s="33"/>
      <c r="AQ84" s="22"/>
      <c r="AR84" s="33"/>
      <c r="AS84" s="33"/>
      <c r="AW84" s="33"/>
      <c r="AX84" s="33"/>
      <c r="AY84" s="33"/>
    </row>
    <row r="85" spans="1:52" ht="15.75" customHeight="1">
      <c r="A85" s="19">
        <v>1627</v>
      </c>
      <c r="B85" s="27"/>
      <c r="C85" s="27"/>
      <c r="D85" s="21"/>
      <c r="E85" s="15"/>
      <c r="F85" s="15"/>
      <c r="G85" s="15"/>
      <c r="H85" s="16"/>
      <c r="J85" s="22"/>
      <c r="K85" s="18"/>
      <c r="V85" s="18"/>
      <c r="AE85" s="22"/>
      <c r="AG85" s="33"/>
      <c r="AH85" s="33"/>
      <c r="AI85" s="33"/>
      <c r="AJ85" s="33"/>
      <c r="AK85" s="33"/>
      <c r="AL85" s="33"/>
      <c r="AM85" s="33"/>
      <c r="AN85" s="18"/>
      <c r="AO85" s="33"/>
      <c r="AP85" s="33"/>
      <c r="AQ85" s="22"/>
      <c r="AR85" s="33"/>
      <c r="AS85" s="33"/>
      <c r="AW85" s="33"/>
      <c r="AX85" s="33"/>
      <c r="AY85" s="33"/>
      <c r="AZ85" s="33"/>
    </row>
    <row r="86" spans="1:52" ht="15.75" customHeight="1">
      <c r="A86" s="19">
        <v>1628</v>
      </c>
      <c r="B86" s="27">
        <v>15</v>
      </c>
      <c r="C86" s="27">
        <v>18.340902716146356</v>
      </c>
      <c r="D86" s="21">
        <v>0.225</v>
      </c>
      <c r="E86" s="15">
        <v>3.375</v>
      </c>
      <c r="F86" s="15">
        <v>4.12670311113293</v>
      </c>
      <c r="G86" s="15"/>
      <c r="H86" s="16"/>
      <c r="J86" s="22"/>
      <c r="K86" s="18"/>
      <c r="V86" s="18"/>
      <c r="AE86" s="22"/>
      <c r="AG86" s="33"/>
      <c r="AH86" s="33"/>
      <c r="AI86" s="33"/>
      <c r="AJ86" s="33"/>
      <c r="AK86" s="33"/>
      <c r="AL86" s="33"/>
      <c r="AM86" s="33"/>
      <c r="AN86" s="18"/>
      <c r="AO86" s="33"/>
      <c r="AP86" s="33"/>
      <c r="AQ86" s="22"/>
      <c r="AR86" s="33"/>
      <c r="AS86" s="33"/>
      <c r="AW86" s="33"/>
      <c r="AX86" s="33"/>
      <c r="AY86" s="33"/>
      <c r="AZ86" s="33"/>
    </row>
    <row r="87" spans="1:52" ht="15.75" customHeight="1">
      <c r="A87" s="19">
        <v>1629</v>
      </c>
      <c r="B87" s="27">
        <v>15</v>
      </c>
      <c r="C87" s="27">
        <v>18.340902716146356</v>
      </c>
      <c r="D87" s="21">
        <v>0.225</v>
      </c>
      <c r="E87" s="15">
        <v>3.375</v>
      </c>
      <c r="F87" s="15">
        <v>4.12670311113293</v>
      </c>
      <c r="G87" s="15"/>
      <c r="H87" s="16"/>
      <c r="J87" s="22"/>
      <c r="K87" s="18"/>
      <c r="V87" s="18"/>
      <c r="AE87" s="22"/>
      <c r="AG87" s="33"/>
      <c r="AH87" s="33"/>
      <c r="AI87" s="33"/>
      <c r="AJ87" s="33"/>
      <c r="AK87" s="33"/>
      <c r="AL87" s="33"/>
      <c r="AM87" s="33"/>
      <c r="AN87" s="18"/>
      <c r="AO87" s="33"/>
      <c r="AP87" s="33"/>
      <c r="AQ87" s="22"/>
      <c r="AR87" s="33"/>
      <c r="AS87" s="33"/>
      <c r="AW87" s="33"/>
      <c r="AX87" s="33"/>
      <c r="AY87" s="33"/>
      <c r="AZ87" s="33"/>
    </row>
    <row r="88" spans="1:52" ht="15.75" customHeight="1">
      <c r="A88" s="19">
        <v>1630</v>
      </c>
      <c r="B88" s="27"/>
      <c r="C88" s="27"/>
      <c r="D88" s="21"/>
      <c r="E88" s="15"/>
      <c r="F88" s="15"/>
      <c r="G88" s="15"/>
      <c r="H88" s="16"/>
      <c r="J88" s="22"/>
      <c r="K88" s="18"/>
      <c r="V88" s="18"/>
      <c r="AE88" s="22"/>
      <c r="AG88" s="33"/>
      <c r="AH88" s="33"/>
      <c r="AI88" s="33"/>
      <c r="AJ88" s="33"/>
      <c r="AK88" s="33"/>
      <c r="AL88" s="33"/>
      <c r="AM88" s="33"/>
      <c r="AN88" s="18"/>
      <c r="AO88" s="33"/>
      <c r="AP88" s="33"/>
      <c r="AQ88" s="22"/>
      <c r="AR88" s="33"/>
      <c r="AS88" s="33"/>
      <c r="AW88" s="33"/>
      <c r="AX88" s="33"/>
      <c r="AY88" s="33"/>
      <c r="AZ88" s="33"/>
    </row>
    <row r="89" spans="1:52" ht="15.75" customHeight="1">
      <c r="A89" s="19">
        <v>1631</v>
      </c>
      <c r="B89" s="27"/>
      <c r="C89" s="27"/>
      <c r="D89" s="21"/>
      <c r="E89" s="15"/>
      <c r="F89" s="15"/>
      <c r="G89" s="15"/>
      <c r="H89" s="16"/>
      <c r="J89" s="22"/>
      <c r="K89" s="18"/>
      <c r="V89" s="18"/>
      <c r="AE89" s="22"/>
      <c r="AG89" s="33"/>
      <c r="AH89" s="33"/>
      <c r="AI89" s="33"/>
      <c r="AJ89" s="33"/>
      <c r="AK89" s="33"/>
      <c r="AL89" s="33"/>
      <c r="AM89" s="33"/>
      <c r="AN89" s="18"/>
      <c r="AO89" s="33"/>
      <c r="AP89" s="33"/>
      <c r="AQ89" s="22"/>
      <c r="AR89" s="33"/>
      <c r="AS89" s="33"/>
      <c r="AW89" s="33"/>
      <c r="AX89" s="33"/>
      <c r="AY89" s="33"/>
      <c r="AZ89" s="33"/>
    </row>
    <row r="90" spans="1:51" ht="15.75" customHeight="1">
      <c r="A90" s="19">
        <v>1632</v>
      </c>
      <c r="B90" s="27"/>
      <c r="C90" s="27"/>
      <c r="D90" s="21"/>
      <c r="E90" s="15"/>
      <c r="F90" s="15"/>
      <c r="G90" s="15"/>
      <c r="H90" s="16"/>
      <c r="J90" s="22"/>
      <c r="K90" s="18"/>
      <c r="V90" s="18"/>
      <c r="AE90" s="22"/>
      <c r="AG90" s="33"/>
      <c r="AH90" s="33"/>
      <c r="AI90" s="33"/>
      <c r="AJ90" s="33"/>
      <c r="AK90" s="33"/>
      <c r="AL90" s="33"/>
      <c r="AM90" s="33"/>
      <c r="AN90" s="18"/>
      <c r="AO90" s="33"/>
      <c r="AP90" s="33"/>
      <c r="AQ90" s="22"/>
      <c r="AR90" s="33"/>
      <c r="AS90" s="33"/>
      <c r="AU90" s="33"/>
      <c r="AV90" s="33"/>
      <c r="AW90" s="33"/>
      <c r="AX90" s="33"/>
      <c r="AY90" s="33"/>
    </row>
    <row r="91" spans="1:51" ht="15.75" customHeight="1">
      <c r="A91" s="19">
        <v>1633</v>
      </c>
      <c r="B91" s="27"/>
      <c r="C91" s="27"/>
      <c r="D91" s="21"/>
      <c r="E91" s="15"/>
      <c r="F91" s="15"/>
      <c r="G91" s="15"/>
      <c r="H91" s="16"/>
      <c r="J91" s="22"/>
      <c r="K91" s="18"/>
      <c r="V91" s="18"/>
      <c r="AE91" s="22"/>
      <c r="AG91" s="33"/>
      <c r="AH91" s="33"/>
      <c r="AI91" s="33"/>
      <c r="AJ91" s="33"/>
      <c r="AK91" s="33"/>
      <c r="AL91" s="33"/>
      <c r="AM91" s="33"/>
      <c r="AN91" s="18"/>
      <c r="AO91" s="33"/>
      <c r="AP91" s="33"/>
      <c r="AQ91" s="22"/>
      <c r="AR91" s="33"/>
      <c r="AS91" s="33"/>
      <c r="AU91" s="33"/>
      <c r="AV91" s="33"/>
      <c r="AW91" s="33"/>
      <c r="AX91" s="33"/>
      <c r="AY91" s="33"/>
    </row>
    <row r="92" spans="1:51" ht="15.75" customHeight="1">
      <c r="A92" s="19">
        <v>1634</v>
      </c>
      <c r="B92" s="27"/>
      <c r="C92" s="27"/>
      <c r="D92" s="21"/>
      <c r="E92" s="15"/>
      <c r="F92" s="15"/>
      <c r="G92" s="15"/>
      <c r="H92" s="16"/>
      <c r="J92" s="22"/>
      <c r="K92" s="18"/>
      <c r="V92" s="18"/>
      <c r="AE92" s="22"/>
      <c r="AG92" s="33"/>
      <c r="AH92" s="33"/>
      <c r="AI92" s="33"/>
      <c r="AJ92" s="33"/>
      <c r="AK92" s="33"/>
      <c r="AL92" s="33"/>
      <c r="AM92" s="33"/>
      <c r="AN92" s="18"/>
      <c r="AO92" s="33"/>
      <c r="AP92" s="33"/>
      <c r="AQ92" s="22"/>
      <c r="AR92" s="33"/>
      <c r="AS92" s="33"/>
      <c r="AU92" s="33"/>
      <c r="AV92" s="33"/>
      <c r="AW92" s="33"/>
      <c r="AX92" s="33"/>
      <c r="AY92" s="33"/>
    </row>
    <row r="93" spans="1:51" ht="15.75" customHeight="1">
      <c r="A93" s="19">
        <v>1635</v>
      </c>
      <c r="B93" s="27"/>
      <c r="C93" s="27"/>
      <c r="D93" s="21"/>
      <c r="E93" s="15"/>
      <c r="F93" s="15"/>
      <c r="G93" s="15"/>
      <c r="H93" s="16"/>
      <c r="J93" s="22"/>
      <c r="K93" s="18"/>
      <c r="V93" s="18"/>
      <c r="AE93" s="22"/>
      <c r="AG93" s="33"/>
      <c r="AH93" s="33"/>
      <c r="AI93" s="33"/>
      <c r="AJ93" s="33"/>
      <c r="AK93" s="33"/>
      <c r="AL93" s="33"/>
      <c r="AM93" s="33"/>
      <c r="AN93" s="18"/>
      <c r="AO93" s="33"/>
      <c r="AP93" s="33"/>
      <c r="AQ93" s="22"/>
      <c r="AR93" s="33"/>
      <c r="AS93" s="33"/>
      <c r="AU93" s="33"/>
      <c r="AV93" s="33"/>
      <c r="AW93" s="33"/>
      <c r="AX93" s="33"/>
      <c r="AY93" s="33"/>
    </row>
    <row r="94" spans="1:51" ht="15.75" customHeight="1">
      <c r="A94" s="19">
        <v>1636</v>
      </c>
      <c r="B94" s="27"/>
      <c r="C94" s="27"/>
      <c r="D94" s="21"/>
      <c r="E94" s="15"/>
      <c r="F94" s="15"/>
      <c r="G94" s="15"/>
      <c r="H94" s="16"/>
      <c r="J94" s="22"/>
      <c r="K94" s="18"/>
      <c r="V94" s="18"/>
      <c r="AE94" s="22"/>
      <c r="AG94" s="33"/>
      <c r="AH94" s="33"/>
      <c r="AI94" s="33"/>
      <c r="AJ94" s="33"/>
      <c r="AK94" s="33"/>
      <c r="AL94" s="33"/>
      <c r="AM94" s="33"/>
      <c r="AN94" s="18"/>
      <c r="AO94" s="33"/>
      <c r="AP94" s="33"/>
      <c r="AQ94" s="22"/>
      <c r="AR94" s="33"/>
      <c r="AS94" s="33"/>
      <c r="AU94" s="33"/>
      <c r="AV94" s="33"/>
      <c r="AW94" s="33"/>
      <c r="AX94" s="33"/>
      <c r="AY94" s="33"/>
    </row>
    <row r="95" spans="1:51" ht="15.75" customHeight="1">
      <c r="A95" s="19">
        <v>1637</v>
      </c>
      <c r="B95" s="27"/>
      <c r="C95" s="27"/>
      <c r="D95" s="21"/>
      <c r="E95" s="15"/>
      <c r="F95" s="15"/>
      <c r="G95" s="15"/>
      <c r="H95" s="16"/>
      <c r="J95" s="22"/>
      <c r="K95" s="18"/>
      <c r="V95" s="18"/>
      <c r="AE95" s="22"/>
      <c r="AG95" s="33"/>
      <c r="AH95" s="33"/>
      <c r="AI95" s="33"/>
      <c r="AJ95" s="33"/>
      <c r="AK95" s="33"/>
      <c r="AL95" s="33"/>
      <c r="AM95" s="33"/>
      <c r="AN95" s="18"/>
      <c r="AO95" s="33"/>
      <c r="AP95" s="33"/>
      <c r="AQ95" s="22"/>
      <c r="AR95" s="33"/>
      <c r="AS95" s="33"/>
      <c r="AW95" s="33"/>
      <c r="AX95" s="33"/>
      <c r="AY95" s="33"/>
    </row>
    <row r="96" spans="1:51" ht="15.75" customHeight="1">
      <c r="A96" s="19">
        <v>1638</v>
      </c>
      <c r="B96" s="27"/>
      <c r="C96" s="27"/>
      <c r="D96" s="21"/>
      <c r="E96" s="15"/>
      <c r="F96" s="15"/>
      <c r="G96" s="15"/>
      <c r="H96" s="16"/>
      <c r="J96" s="22"/>
      <c r="K96" s="18"/>
      <c r="V96" s="18"/>
      <c r="AE96" s="22"/>
      <c r="AG96" s="33"/>
      <c r="AH96" s="33"/>
      <c r="AI96" s="33"/>
      <c r="AJ96" s="33"/>
      <c r="AK96" s="33"/>
      <c r="AL96" s="33"/>
      <c r="AM96" s="33"/>
      <c r="AN96" s="18"/>
      <c r="AO96" s="33"/>
      <c r="AP96" s="33"/>
      <c r="AQ96" s="22"/>
      <c r="AS96" s="33"/>
      <c r="AW96" s="33"/>
      <c r="AX96" s="33"/>
      <c r="AY96" s="33"/>
    </row>
    <row r="97" spans="1:51" ht="15.75" customHeight="1">
      <c r="A97" s="19">
        <v>1639</v>
      </c>
      <c r="B97" s="27"/>
      <c r="C97" s="27"/>
      <c r="D97" s="21"/>
      <c r="E97" s="15"/>
      <c r="F97" s="15"/>
      <c r="G97" s="15"/>
      <c r="H97" s="16"/>
      <c r="J97" s="22"/>
      <c r="K97" s="18"/>
      <c r="V97" s="18"/>
      <c r="AE97" s="22"/>
      <c r="AG97" s="33"/>
      <c r="AH97" s="33"/>
      <c r="AI97" s="33"/>
      <c r="AJ97" s="33"/>
      <c r="AK97" s="33"/>
      <c r="AL97" s="33"/>
      <c r="AM97" s="33"/>
      <c r="AN97" s="18"/>
      <c r="AO97" s="33"/>
      <c r="AP97" s="33"/>
      <c r="AQ97" s="22"/>
      <c r="AS97" s="33"/>
      <c r="AW97" s="33"/>
      <c r="AX97" s="33"/>
      <c r="AY97" s="33"/>
    </row>
    <row r="98" spans="1:51" ht="15.75" customHeight="1">
      <c r="A98" s="19">
        <v>1640</v>
      </c>
      <c r="B98" s="27"/>
      <c r="C98" s="27"/>
      <c r="D98" s="21"/>
      <c r="E98" s="15"/>
      <c r="F98" s="15"/>
      <c r="G98" s="15"/>
      <c r="H98" s="16"/>
      <c r="J98" s="22"/>
      <c r="K98" s="18"/>
      <c r="V98" s="18"/>
      <c r="AE98" s="22"/>
      <c r="AG98" s="33"/>
      <c r="AH98" s="33"/>
      <c r="AI98" s="33"/>
      <c r="AJ98" s="33"/>
      <c r="AK98" s="33"/>
      <c r="AL98" s="33"/>
      <c r="AM98" s="33"/>
      <c r="AN98" s="18"/>
      <c r="AO98" s="33"/>
      <c r="AP98" s="33"/>
      <c r="AQ98" s="22"/>
      <c r="AS98" s="33"/>
      <c r="AW98" s="33"/>
      <c r="AX98" s="33"/>
      <c r="AY98" s="33"/>
    </row>
    <row r="99" spans="1:51" ht="15.75" customHeight="1">
      <c r="A99" s="19">
        <v>1641</v>
      </c>
      <c r="B99" s="27"/>
      <c r="C99" s="27"/>
      <c r="D99" s="21"/>
      <c r="E99" s="15"/>
      <c r="F99" s="15"/>
      <c r="G99" s="15"/>
      <c r="H99" s="16"/>
      <c r="J99" s="22"/>
      <c r="K99" s="18"/>
      <c r="V99" s="18"/>
      <c r="AE99" s="22"/>
      <c r="AG99" s="33"/>
      <c r="AH99" s="33"/>
      <c r="AI99" s="33"/>
      <c r="AJ99" s="33"/>
      <c r="AK99" s="33"/>
      <c r="AL99" s="33"/>
      <c r="AM99" s="33"/>
      <c r="AN99" s="18"/>
      <c r="AO99" s="33"/>
      <c r="AP99" s="33"/>
      <c r="AQ99" s="22"/>
      <c r="AS99" s="33"/>
      <c r="AW99" s="33"/>
      <c r="AX99" s="33"/>
      <c r="AY99" s="33"/>
    </row>
    <row r="100" spans="1:51" ht="15.75" customHeight="1">
      <c r="A100" s="19">
        <v>1642</v>
      </c>
      <c r="B100" s="27"/>
      <c r="C100" s="27"/>
      <c r="D100" s="21"/>
      <c r="E100" s="15"/>
      <c r="F100" s="15"/>
      <c r="G100" s="15"/>
      <c r="H100" s="16"/>
      <c r="J100" s="22"/>
      <c r="K100" s="18"/>
      <c r="V100" s="18"/>
      <c r="AE100" s="22"/>
      <c r="AG100" s="33"/>
      <c r="AH100" s="33"/>
      <c r="AI100" s="33"/>
      <c r="AJ100" s="33"/>
      <c r="AK100" s="33"/>
      <c r="AL100" s="33"/>
      <c r="AM100" s="33"/>
      <c r="AN100" s="18"/>
      <c r="AO100" s="33"/>
      <c r="AP100" s="33"/>
      <c r="AQ100" s="22"/>
      <c r="AS100" s="33"/>
      <c r="AW100" s="33"/>
      <c r="AX100" s="33"/>
      <c r="AY100" s="33"/>
    </row>
    <row r="101" spans="1:51" ht="15.75" customHeight="1">
      <c r="A101" s="19">
        <v>1643</v>
      </c>
      <c r="B101" s="27"/>
      <c r="C101" s="27"/>
      <c r="D101" s="21"/>
      <c r="E101" s="15"/>
      <c r="F101" s="15"/>
      <c r="G101" s="15"/>
      <c r="H101" s="16"/>
      <c r="J101" s="22"/>
      <c r="K101" s="18"/>
      <c r="V101" s="18"/>
      <c r="AE101" s="22"/>
      <c r="AG101" s="33"/>
      <c r="AH101" s="33"/>
      <c r="AI101" s="33"/>
      <c r="AJ101" s="33"/>
      <c r="AK101" s="33"/>
      <c r="AL101" s="33"/>
      <c r="AM101" s="33"/>
      <c r="AN101" s="33"/>
      <c r="AO101" s="33"/>
      <c r="AP101" s="33"/>
      <c r="AQ101" s="22"/>
      <c r="AS101" s="33"/>
      <c r="AW101" s="33"/>
      <c r="AX101" s="33"/>
      <c r="AY101" s="33"/>
    </row>
    <row r="102" spans="1:51" ht="15.75" customHeight="1">
      <c r="A102" s="19">
        <v>1644</v>
      </c>
      <c r="B102" s="27"/>
      <c r="C102" s="27"/>
      <c r="D102" s="21"/>
      <c r="E102" s="15"/>
      <c r="F102" s="15"/>
      <c r="G102" s="15"/>
      <c r="H102" s="16"/>
      <c r="J102" s="22"/>
      <c r="K102" s="18"/>
      <c r="V102" s="18"/>
      <c r="AE102" s="22"/>
      <c r="AG102" s="33"/>
      <c r="AH102" s="33"/>
      <c r="AI102" s="33"/>
      <c r="AJ102" s="33"/>
      <c r="AK102" s="33"/>
      <c r="AL102" s="33"/>
      <c r="AM102" s="33"/>
      <c r="AN102" s="18"/>
      <c r="AO102" s="33"/>
      <c r="AP102" s="33"/>
      <c r="AQ102" s="22"/>
      <c r="AS102" s="33"/>
      <c r="AW102" s="33"/>
      <c r="AX102" s="33"/>
      <c r="AY102" s="33"/>
    </row>
    <row r="103" spans="1:51" ht="15.75" customHeight="1">
      <c r="A103" s="19">
        <v>1645</v>
      </c>
      <c r="B103" s="27"/>
      <c r="C103" s="27"/>
      <c r="D103" s="21"/>
      <c r="E103" s="15"/>
      <c r="F103" s="15"/>
      <c r="G103" s="15"/>
      <c r="H103" s="16"/>
      <c r="J103" s="22"/>
      <c r="K103" s="18"/>
      <c r="V103" s="18"/>
      <c r="AE103" s="22"/>
      <c r="AG103" s="33"/>
      <c r="AH103" s="33"/>
      <c r="AI103" s="33"/>
      <c r="AJ103" s="33"/>
      <c r="AK103" s="33"/>
      <c r="AL103" s="33"/>
      <c r="AM103" s="33"/>
      <c r="AN103" s="18"/>
      <c r="AO103" s="33"/>
      <c r="AP103" s="33"/>
      <c r="AQ103" s="22"/>
      <c r="AS103" s="33"/>
      <c r="AW103" s="33"/>
      <c r="AX103" s="33"/>
      <c r="AY103" s="33"/>
    </row>
    <row r="104" spans="1:51" ht="15.75" customHeight="1">
      <c r="A104" s="19">
        <v>1646</v>
      </c>
      <c r="B104" s="27"/>
      <c r="C104" s="27"/>
      <c r="D104" s="21"/>
      <c r="E104" s="15"/>
      <c r="F104" s="15"/>
      <c r="G104" s="15"/>
      <c r="H104" s="16"/>
      <c r="J104" s="22"/>
      <c r="K104" s="18"/>
      <c r="V104" s="18"/>
      <c r="AE104" s="22"/>
      <c r="AG104" s="33"/>
      <c r="AH104" s="33"/>
      <c r="AI104" s="33"/>
      <c r="AJ104" s="33"/>
      <c r="AK104" s="33"/>
      <c r="AL104" s="33"/>
      <c r="AM104" s="33"/>
      <c r="AN104" s="18"/>
      <c r="AO104" s="33"/>
      <c r="AP104" s="33"/>
      <c r="AQ104" s="22"/>
      <c r="AS104" s="33"/>
      <c r="AW104" s="33"/>
      <c r="AX104" s="33"/>
      <c r="AY104" s="33"/>
    </row>
    <row r="105" spans="1:51" ht="15.75" customHeight="1">
      <c r="A105" s="19">
        <v>1647</v>
      </c>
      <c r="B105" s="27"/>
      <c r="C105" s="27"/>
      <c r="D105" s="21"/>
      <c r="E105" s="15"/>
      <c r="F105" s="15"/>
      <c r="G105" s="15"/>
      <c r="H105" s="16"/>
      <c r="J105" s="22"/>
      <c r="K105" s="18"/>
      <c r="V105" s="18"/>
      <c r="AE105" s="22"/>
      <c r="AG105" s="33"/>
      <c r="AH105" s="33"/>
      <c r="AI105" s="33"/>
      <c r="AJ105" s="33"/>
      <c r="AK105" s="33"/>
      <c r="AL105" s="33"/>
      <c r="AM105" s="33"/>
      <c r="AN105" s="18"/>
      <c r="AO105" s="33"/>
      <c r="AP105" s="33"/>
      <c r="AQ105" s="22"/>
      <c r="AS105" s="33"/>
      <c r="AW105" s="33"/>
      <c r="AX105" s="33"/>
      <c r="AY105" s="33"/>
    </row>
    <row r="106" spans="1:51" ht="15.75" customHeight="1">
      <c r="A106" s="19">
        <v>1648</v>
      </c>
      <c r="B106" s="27"/>
      <c r="C106" s="27"/>
      <c r="D106" s="21"/>
      <c r="E106" s="15"/>
      <c r="F106" s="15"/>
      <c r="G106" s="15"/>
      <c r="H106" s="16"/>
      <c r="J106" s="22"/>
      <c r="K106" s="18"/>
      <c r="V106" s="18"/>
      <c r="AE106" s="22"/>
      <c r="AG106" s="33"/>
      <c r="AH106" s="33"/>
      <c r="AI106" s="33"/>
      <c r="AJ106" s="33"/>
      <c r="AK106" s="33"/>
      <c r="AL106" s="33"/>
      <c r="AM106" s="33"/>
      <c r="AN106" s="18"/>
      <c r="AO106" s="33"/>
      <c r="AP106" s="33"/>
      <c r="AQ106" s="22"/>
      <c r="AS106" s="33"/>
      <c r="AW106" s="33"/>
      <c r="AX106" s="33"/>
      <c r="AY106" s="33"/>
    </row>
    <row r="107" spans="1:51" ht="15.75" customHeight="1">
      <c r="A107" s="19">
        <v>1649</v>
      </c>
      <c r="B107" s="27">
        <v>15.21</v>
      </c>
      <c r="C107" s="27">
        <v>29.469377831617518</v>
      </c>
      <c r="D107" s="21">
        <v>0.279</v>
      </c>
      <c r="E107" s="15">
        <v>4.24359</v>
      </c>
      <c r="F107" s="15">
        <v>8.221956415021289</v>
      </c>
      <c r="G107" s="15"/>
      <c r="H107" s="16"/>
      <c r="J107" s="22"/>
      <c r="K107" s="18"/>
      <c r="V107" s="18"/>
      <c r="AE107" s="22"/>
      <c r="AG107" s="33"/>
      <c r="AH107" s="33"/>
      <c r="AI107" s="33"/>
      <c r="AJ107" s="33"/>
      <c r="AK107" s="33"/>
      <c r="AL107" s="33"/>
      <c r="AM107" s="33"/>
      <c r="AN107" s="18"/>
      <c r="AO107" s="33"/>
      <c r="AP107" s="33"/>
      <c r="AQ107" s="22"/>
      <c r="AS107" s="33"/>
      <c r="AW107" s="33"/>
      <c r="AX107" s="33"/>
      <c r="AY107" s="33"/>
    </row>
    <row r="108" spans="1:51" ht="15.75" customHeight="1">
      <c r="A108" s="19">
        <v>1650</v>
      </c>
      <c r="B108" s="27"/>
      <c r="C108" s="27"/>
      <c r="D108" s="21"/>
      <c r="E108" s="15"/>
      <c r="F108" s="15"/>
      <c r="G108" s="15"/>
      <c r="H108" s="16"/>
      <c r="J108" s="22"/>
      <c r="K108" s="18"/>
      <c r="V108" s="18"/>
      <c r="AE108" s="22"/>
      <c r="AG108" s="34"/>
      <c r="AH108" s="34"/>
      <c r="AI108" s="33"/>
      <c r="AJ108" s="34"/>
      <c r="AK108" s="34"/>
      <c r="AL108" s="34"/>
      <c r="AM108" s="34"/>
      <c r="AN108" s="25"/>
      <c r="AO108" s="34"/>
      <c r="AP108" s="34"/>
      <c r="AQ108" s="22"/>
      <c r="AR108" s="31"/>
      <c r="AS108" s="34"/>
      <c r="AT108" s="31"/>
      <c r="AU108" s="31"/>
      <c r="AV108" s="31"/>
      <c r="AW108" s="34"/>
      <c r="AX108" s="34"/>
      <c r="AY108" s="34"/>
    </row>
    <row r="109" spans="1:51" ht="15.75" customHeight="1">
      <c r="A109" s="19">
        <v>1651</v>
      </c>
      <c r="B109" s="27"/>
      <c r="C109" s="27"/>
      <c r="D109" s="21"/>
      <c r="E109" s="15"/>
      <c r="F109" s="15"/>
      <c r="G109" s="15"/>
      <c r="H109" s="16"/>
      <c r="J109" s="22"/>
      <c r="K109" s="18"/>
      <c r="V109" s="18"/>
      <c r="AE109" s="22"/>
      <c r="AG109" s="33"/>
      <c r="AH109" s="33"/>
      <c r="AI109" s="33"/>
      <c r="AJ109" s="33"/>
      <c r="AK109" s="33"/>
      <c r="AL109" s="33"/>
      <c r="AM109" s="33"/>
      <c r="AN109" s="18"/>
      <c r="AO109" s="33"/>
      <c r="AP109" s="33"/>
      <c r="AQ109" s="22"/>
      <c r="AS109" s="33"/>
      <c r="AW109" s="33"/>
      <c r="AX109" s="33"/>
      <c r="AY109" s="33"/>
    </row>
    <row r="110" spans="1:51" ht="15.75" customHeight="1">
      <c r="A110" s="19">
        <v>1652</v>
      </c>
      <c r="B110" s="27"/>
      <c r="C110" s="27"/>
      <c r="D110" s="21"/>
      <c r="E110" s="15"/>
      <c r="F110" s="15"/>
      <c r="G110" s="15"/>
      <c r="H110" s="16"/>
      <c r="J110" s="22"/>
      <c r="K110" s="18"/>
      <c r="V110" s="18"/>
      <c r="AE110" s="22"/>
      <c r="AG110" s="33"/>
      <c r="AH110" s="33"/>
      <c r="AI110" s="33"/>
      <c r="AJ110" s="33"/>
      <c r="AK110" s="33"/>
      <c r="AL110" s="33"/>
      <c r="AM110" s="33"/>
      <c r="AN110" s="18"/>
      <c r="AO110" s="33"/>
      <c r="AP110" s="33"/>
      <c r="AQ110" s="22"/>
      <c r="AS110" s="33"/>
      <c r="AW110" s="33"/>
      <c r="AX110" s="33"/>
      <c r="AY110" s="33"/>
    </row>
    <row r="111" spans="1:51" ht="15.75" customHeight="1">
      <c r="A111" s="19">
        <v>1653</v>
      </c>
      <c r="B111" s="27"/>
      <c r="C111" s="27"/>
      <c r="D111" s="21"/>
      <c r="E111" s="15"/>
      <c r="F111" s="15"/>
      <c r="G111" s="15"/>
      <c r="H111" s="16"/>
      <c r="J111" s="22"/>
      <c r="K111" s="18"/>
      <c r="V111" s="18"/>
      <c r="AE111" s="22"/>
      <c r="AG111" s="33"/>
      <c r="AH111" s="33"/>
      <c r="AI111" s="33"/>
      <c r="AJ111" s="33"/>
      <c r="AK111" s="33"/>
      <c r="AL111" s="33"/>
      <c r="AM111" s="33"/>
      <c r="AN111" s="18"/>
      <c r="AO111" s="33"/>
      <c r="AP111" s="33"/>
      <c r="AQ111" s="22"/>
      <c r="AS111" s="33"/>
      <c r="AW111" s="33"/>
      <c r="AX111" s="33"/>
      <c r="AY111" s="33"/>
    </row>
    <row r="112" spans="1:51" ht="15.75" customHeight="1">
      <c r="A112" s="19">
        <v>1654</v>
      </c>
      <c r="B112" s="27"/>
      <c r="C112" s="27"/>
      <c r="D112" s="21"/>
      <c r="E112" s="15"/>
      <c r="F112" s="15"/>
      <c r="G112" s="15"/>
      <c r="H112" s="16"/>
      <c r="J112" s="22"/>
      <c r="K112" s="18"/>
      <c r="V112" s="18"/>
      <c r="AE112" s="22"/>
      <c r="AG112" s="33"/>
      <c r="AH112" s="33"/>
      <c r="AI112" s="33"/>
      <c r="AJ112" s="33"/>
      <c r="AK112" s="33"/>
      <c r="AL112" s="33"/>
      <c r="AM112" s="33"/>
      <c r="AN112" s="18"/>
      <c r="AO112" s="33"/>
      <c r="AP112" s="33"/>
      <c r="AQ112" s="22"/>
      <c r="AS112" s="33"/>
      <c r="AW112" s="33"/>
      <c r="AX112" s="33"/>
      <c r="AY112" s="33"/>
    </row>
    <row r="113" spans="1:51" ht="15.75" customHeight="1">
      <c r="A113" s="19">
        <v>1655</v>
      </c>
      <c r="B113" s="27"/>
      <c r="C113" s="27"/>
      <c r="D113" s="21"/>
      <c r="E113" s="15"/>
      <c r="F113" s="15"/>
      <c r="G113" s="15"/>
      <c r="H113" s="16"/>
      <c r="J113" s="22"/>
      <c r="K113" s="18"/>
      <c r="V113" s="18"/>
      <c r="AE113" s="22"/>
      <c r="AG113" s="33"/>
      <c r="AH113" s="33"/>
      <c r="AI113" s="33"/>
      <c r="AJ113" s="33"/>
      <c r="AK113" s="33"/>
      <c r="AL113" s="33"/>
      <c r="AM113" s="33"/>
      <c r="AN113" s="18"/>
      <c r="AO113" s="33"/>
      <c r="AP113" s="33"/>
      <c r="AQ113" s="22"/>
      <c r="AS113" s="33"/>
      <c r="AW113" s="33"/>
      <c r="AX113" s="33"/>
      <c r="AY113" s="33"/>
    </row>
    <row r="114" spans="1:51" ht="15.75" customHeight="1">
      <c r="A114" s="19">
        <v>1656</v>
      </c>
      <c r="B114" s="27"/>
      <c r="C114" s="27"/>
      <c r="D114" s="21"/>
      <c r="E114" s="15"/>
      <c r="F114" s="15"/>
      <c r="G114" s="15"/>
      <c r="H114" s="16"/>
      <c r="J114" s="22"/>
      <c r="V114" s="18"/>
      <c r="AE114" s="22"/>
      <c r="AF114" s="33"/>
      <c r="AG114" s="33"/>
      <c r="AH114" s="33"/>
      <c r="AI114" s="33"/>
      <c r="AJ114" s="33"/>
      <c r="AK114" s="33"/>
      <c r="AL114" s="33"/>
      <c r="AM114" s="33"/>
      <c r="AN114" s="18"/>
      <c r="AO114" s="33"/>
      <c r="AP114" s="33"/>
      <c r="AQ114" s="22"/>
      <c r="AS114" s="33"/>
      <c r="AW114" s="33"/>
      <c r="AX114" s="33"/>
      <c r="AY114" s="33"/>
    </row>
    <row r="115" spans="1:51" ht="15.75" customHeight="1">
      <c r="A115" s="19">
        <v>1657</v>
      </c>
      <c r="B115" s="27"/>
      <c r="C115" s="27"/>
      <c r="D115" s="21"/>
      <c r="E115" s="15"/>
      <c r="F115" s="15"/>
      <c r="G115" s="15"/>
      <c r="H115" s="16"/>
      <c r="J115" s="22"/>
      <c r="V115" s="18"/>
      <c r="AE115" s="22"/>
      <c r="AG115" s="33"/>
      <c r="AH115" s="33"/>
      <c r="AI115" s="33"/>
      <c r="AJ115" s="33"/>
      <c r="AK115" s="33"/>
      <c r="AL115" s="33"/>
      <c r="AM115" s="33"/>
      <c r="AN115" s="18"/>
      <c r="AO115" s="33"/>
      <c r="AP115" s="33"/>
      <c r="AQ115" s="22"/>
      <c r="AS115" s="33"/>
      <c r="AW115" s="33"/>
      <c r="AX115" s="33"/>
      <c r="AY115" s="33"/>
    </row>
    <row r="116" spans="1:51" ht="15.75" customHeight="1">
      <c r="A116" s="19">
        <v>1658</v>
      </c>
      <c r="B116" s="27"/>
      <c r="C116" s="27"/>
      <c r="D116" s="21"/>
      <c r="E116" s="15"/>
      <c r="F116" s="15"/>
      <c r="G116" s="15"/>
      <c r="H116" s="16"/>
      <c r="J116" s="22"/>
      <c r="V116" s="18"/>
      <c r="AE116" s="22"/>
      <c r="AG116" s="33"/>
      <c r="AH116" s="33"/>
      <c r="AI116" s="33"/>
      <c r="AJ116" s="33"/>
      <c r="AK116" s="33"/>
      <c r="AL116" s="33"/>
      <c r="AM116" s="33"/>
      <c r="AN116" s="18"/>
      <c r="AO116" s="33"/>
      <c r="AP116" s="33"/>
      <c r="AQ116" s="22"/>
      <c r="AS116" s="33"/>
      <c r="AW116" s="33"/>
      <c r="AX116" s="33"/>
      <c r="AY116" s="33"/>
    </row>
    <row r="117" spans="1:51" ht="15.75" customHeight="1">
      <c r="A117" s="19">
        <v>1659</v>
      </c>
      <c r="B117" s="27"/>
      <c r="C117" s="27"/>
      <c r="D117" s="21"/>
      <c r="E117" s="15"/>
      <c r="F117" s="15"/>
      <c r="G117" s="15"/>
      <c r="H117" s="16"/>
      <c r="J117" s="22"/>
      <c r="V117" s="18"/>
      <c r="AE117" s="22"/>
      <c r="AG117" s="33"/>
      <c r="AH117" s="33"/>
      <c r="AI117" s="33"/>
      <c r="AJ117" s="33"/>
      <c r="AK117" s="33"/>
      <c r="AL117" s="33"/>
      <c r="AM117" s="33"/>
      <c r="AN117" s="18"/>
      <c r="AO117" s="33"/>
      <c r="AP117" s="33"/>
      <c r="AQ117" s="22"/>
      <c r="AS117" s="33"/>
      <c r="AW117" s="33"/>
      <c r="AX117" s="33"/>
      <c r="AY117" s="33"/>
    </row>
    <row r="118" spans="1:51" ht="15.75" customHeight="1">
      <c r="A118" s="19">
        <v>1660</v>
      </c>
      <c r="B118" s="27"/>
      <c r="C118" s="27"/>
      <c r="D118" s="21"/>
      <c r="E118" s="15"/>
      <c r="F118" s="15"/>
      <c r="G118" s="15"/>
      <c r="H118" s="16"/>
      <c r="J118" s="22"/>
      <c r="V118" s="18"/>
      <c r="AE118" s="22"/>
      <c r="AG118" s="33"/>
      <c r="AH118" s="33"/>
      <c r="AI118" s="33"/>
      <c r="AJ118" s="33"/>
      <c r="AK118" s="33"/>
      <c r="AL118" s="33"/>
      <c r="AM118" s="33"/>
      <c r="AN118" s="18"/>
      <c r="AO118" s="33"/>
      <c r="AP118" s="33"/>
      <c r="AQ118" s="22"/>
      <c r="AR118" s="33"/>
      <c r="AS118" s="33"/>
      <c r="AW118" s="33"/>
      <c r="AX118" s="33"/>
      <c r="AY118" s="33"/>
    </row>
    <row r="119" spans="1:51" ht="15.75" customHeight="1">
      <c r="A119" s="19">
        <v>1661</v>
      </c>
      <c r="B119" s="27"/>
      <c r="C119" s="27"/>
      <c r="D119" s="21"/>
      <c r="E119" s="15"/>
      <c r="F119" s="15"/>
      <c r="G119" s="15"/>
      <c r="H119" s="16"/>
      <c r="J119" s="22"/>
      <c r="V119" s="18"/>
      <c r="AE119" s="22"/>
      <c r="AG119" s="33"/>
      <c r="AH119" s="33"/>
      <c r="AI119" s="33"/>
      <c r="AJ119" s="33"/>
      <c r="AK119" s="33"/>
      <c r="AL119" s="33"/>
      <c r="AM119" s="33"/>
      <c r="AN119" s="18"/>
      <c r="AO119" s="33"/>
      <c r="AP119" s="33"/>
      <c r="AQ119" s="22"/>
      <c r="AW119" s="33"/>
      <c r="AX119" s="33"/>
      <c r="AY119" s="33"/>
    </row>
    <row r="120" spans="1:51" ht="15.75" customHeight="1">
      <c r="A120" s="19">
        <v>1662</v>
      </c>
      <c r="B120" s="27"/>
      <c r="C120" s="27"/>
      <c r="D120" s="21"/>
      <c r="E120" s="15"/>
      <c r="F120" s="15"/>
      <c r="G120" s="15"/>
      <c r="H120" s="16"/>
      <c r="J120" s="22"/>
      <c r="V120" s="18"/>
      <c r="AE120" s="22"/>
      <c r="AG120" s="33"/>
      <c r="AH120" s="33"/>
      <c r="AI120" s="33"/>
      <c r="AJ120" s="33"/>
      <c r="AK120" s="33"/>
      <c r="AL120" s="33"/>
      <c r="AM120" s="33"/>
      <c r="AN120" s="18"/>
      <c r="AO120" s="33"/>
      <c r="AP120" s="33"/>
      <c r="AQ120" s="22"/>
      <c r="AW120" s="33"/>
      <c r="AX120" s="33"/>
      <c r="AY120" s="33"/>
    </row>
    <row r="121" spans="1:51" ht="15.75" customHeight="1">
      <c r="A121" s="19">
        <v>1663</v>
      </c>
      <c r="B121" s="27"/>
      <c r="C121" s="27"/>
      <c r="D121" s="21"/>
      <c r="E121" s="15"/>
      <c r="F121" s="15"/>
      <c r="G121" s="15"/>
      <c r="H121" s="16"/>
      <c r="J121" s="22"/>
      <c r="V121" s="18"/>
      <c r="AE121" s="22"/>
      <c r="AG121" s="33"/>
      <c r="AH121" s="33"/>
      <c r="AI121" s="33"/>
      <c r="AJ121" s="33"/>
      <c r="AK121" s="33"/>
      <c r="AL121" s="33"/>
      <c r="AM121" s="33"/>
      <c r="AN121" s="18"/>
      <c r="AO121" s="33"/>
      <c r="AP121" s="33"/>
      <c r="AQ121" s="22"/>
      <c r="AW121" s="33"/>
      <c r="AX121" s="33"/>
      <c r="AY121" s="33"/>
    </row>
    <row r="122" spans="1:51" ht="15.75" customHeight="1">
      <c r="A122" s="19">
        <v>1664</v>
      </c>
      <c r="B122" s="27"/>
      <c r="C122" s="27"/>
      <c r="D122" s="21"/>
      <c r="E122" s="15"/>
      <c r="F122" s="15"/>
      <c r="G122" s="15"/>
      <c r="H122" s="16"/>
      <c r="J122" s="22"/>
      <c r="V122" s="18"/>
      <c r="AE122" s="22"/>
      <c r="AG122" s="33"/>
      <c r="AH122" s="33"/>
      <c r="AI122" s="33"/>
      <c r="AJ122" s="33"/>
      <c r="AK122" s="33"/>
      <c r="AL122" s="33"/>
      <c r="AM122" s="33"/>
      <c r="AN122" s="18"/>
      <c r="AO122" s="33"/>
      <c r="AP122" s="33"/>
      <c r="AQ122" s="22"/>
      <c r="AW122" s="33"/>
      <c r="AX122" s="33"/>
      <c r="AY122" s="33"/>
    </row>
    <row r="123" spans="1:51" ht="15.75" customHeight="1">
      <c r="A123" s="19">
        <v>1665</v>
      </c>
      <c r="B123" s="27"/>
      <c r="C123" s="27"/>
      <c r="D123" s="21"/>
      <c r="E123" s="15"/>
      <c r="F123" s="15"/>
      <c r="G123" s="15"/>
      <c r="H123" s="16"/>
      <c r="J123" s="22"/>
      <c r="V123" s="18"/>
      <c r="AE123" s="22"/>
      <c r="AG123" s="33"/>
      <c r="AH123" s="33"/>
      <c r="AI123" s="33"/>
      <c r="AJ123" s="33"/>
      <c r="AK123" s="33"/>
      <c r="AL123" s="33"/>
      <c r="AM123" s="33"/>
      <c r="AN123" s="18"/>
      <c r="AO123" s="33"/>
      <c r="AP123" s="33"/>
      <c r="AQ123" s="22"/>
      <c r="AW123" s="33"/>
      <c r="AX123" s="33"/>
      <c r="AY123" s="33"/>
    </row>
    <row r="124" spans="1:51" ht="15.75" customHeight="1">
      <c r="A124" s="19">
        <v>1666</v>
      </c>
      <c r="B124" s="27">
        <v>19.93</v>
      </c>
      <c r="C124" s="27">
        <v>30.451499999999996</v>
      </c>
      <c r="D124" s="21">
        <v>0.234</v>
      </c>
      <c r="E124" s="15">
        <v>4.66362</v>
      </c>
      <c r="F124" s="15">
        <v>7.1256509999999995</v>
      </c>
      <c r="G124" s="15"/>
      <c r="H124" s="16"/>
      <c r="J124" s="22"/>
      <c r="V124" s="18"/>
      <c r="AE124" s="22"/>
      <c r="AG124" s="33"/>
      <c r="AH124" s="33"/>
      <c r="AI124" s="33"/>
      <c r="AJ124" s="33"/>
      <c r="AK124" s="33"/>
      <c r="AL124" s="33"/>
      <c r="AM124" s="33"/>
      <c r="AN124" s="18"/>
      <c r="AO124" s="33"/>
      <c r="AP124" s="33"/>
      <c r="AQ124" s="22"/>
      <c r="AS124" s="33"/>
      <c r="AU124" s="33"/>
      <c r="AV124" s="33"/>
      <c r="AW124" s="33"/>
      <c r="AX124" s="33"/>
      <c r="AY124" s="33"/>
    </row>
    <row r="125" spans="1:51" ht="15.75" customHeight="1">
      <c r="A125" s="19">
        <v>1667</v>
      </c>
      <c r="B125" s="27">
        <v>17.98308321416405</v>
      </c>
      <c r="C125" s="27">
        <v>30.069</v>
      </c>
      <c r="D125" s="21">
        <v>0.234</v>
      </c>
      <c r="E125" s="15">
        <v>4.208041472114388</v>
      </c>
      <c r="F125" s="15">
        <v>7.0361460000000005</v>
      </c>
      <c r="G125" s="15"/>
      <c r="H125" s="16"/>
      <c r="J125" s="22"/>
      <c r="V125" s="18"/>
      <c r="AE125" s="22"/>
      <c r="AH125" s="33"/>
      <c r="AI125" s="33"/>
      <c r="AJ125" s="33"/>
      <c r="AK125" s="33"/>
      <c r="AL125" s="33"/>
      <c r="AM125" s="33"/>
      <c r="AN125" s="18"/>
      <c r="AO125" s="33"/>
      <c r="AP125" s="33"/>
      <c r="AQ125" s="22"/>
      <c r="AS125" s="33"/>
      <c r="AU125" s="33"/>
      <c r="AV125" s="33"/>
      <c r="AW125" s="33"/>
      <c r="AX125" s="33"/>
      <c r="AY125" s="33"/>
    </row>
    <row r="126" spans="1:51" ht="15.75" customHeight="1">
      <c r="A126" s="19">
        <v>1668</v>
      </c>
      <c r="B126" s="27">
        <v>19.98</v>
      </c>
      <c r="C126" s="27">
        <v>30.015</v>
      </c>
      <c r="D126" s="21">
        <v>0.234</v>
      </c>
      <c r="E126" s="15">
        <v>4.67532</v>
      </c>
      <c r="F126" s="15">
        <v>7.023510000000001</v>
      </c>
      <c r="G126" s="15"/>
      <c r="H126" s="16"/>
      <c r="J126" s="22"/>
      <c r="V126" s="18"/>
      <c r="AE126" s="22"/>
      <c r="AH126" s="33"/>
      <c r="AI126" s="33"/>
      <c r="AJ126" s="33"/>
      <c r="AK126" s="33"/>
      <c r="AL126" s="33"/>
      <c r="AM126" s="33"/>
      <c r="AN126" s="18"/>
      <c r="AO126" s="33"/>
      <c r="AP126" s="33"/>
      <c r="AQ126" s="22"/>
      <c r="AS126" s="33"/>
      <c r="AU126" s="33"/>
      <c r="AV126" s="33"/>
      <c r="AW126" s="33"/>
      <c r="AX126" s="33"/>
      <c r="AY126" s="33"/>
    </row>
    <row r="127" spans="1:51" ht="15.75" customHeight="1">
      <c r="A127" s="19">
        <v>1669</v>
      </c>
      <c r="B127" s="27">
        <v>20</v>
      </c>
      <c r="C127" s="27">
        <v>28.901318331808298</v>
      </c>
      <c r="D127" s="21">
        <v>0.20700000000000002</v>
      </c>
      <c r="E127" s="15">
        <v>4.14</v>
      </c>
      <c r="F127" s="15">
        <v>5.982572894684318</v>
      </c>
      <c r="G127" s="15"/>
      <c r="H127" s="16"/>
      <c r="J127" s="22"/>
      <c r="V127" s="18"/>
      <c r="AE127" s="22"/>
      <c r="AH127" s="33"/>
      <c r="AI127" s="33"/>
      <c r="AJ127" s="33"/>
      <c r="AK127" s="33"/>
      <c r="AL127" s="33"/>
      <c r="AM127" s="33"/>
      <c r="AN127" s="18"/>
      <c r="AO127" s="33"/>
      <c r="AP127" s="33"/>
      <c r="AQ127" s="22"/>
      <c r="AS127" s="33"/>
      <c r="AU127" s="33"/>
      <c r="AV127" s="33"/>
      <c r="AW127" s="33"/>
      <c r="AX127" s="33"/>
      <c r="AY127" s="33"/>
    </row>
    <row r="128" spans="1:51" ht="15.75" customHeight="1">
      <c r="A128" s="19">
        <v>1670</v>
      </c>
      <c r="B128" s="27"/>
      <c r="C128" s="27"/>
      <c r="D128" s="21"/>
      <c r="E128" s="15"/>
      <c r="F128" s="15"/>
      <c r="G128" s="15"/>
      <c r="H128" s="16"/>
      <c r="J128" s="22"/>
      <c r="V128" s="18"/>
      <c r="AE128" s="22"/>
      <c r="AH128" s="33"/>
      <c r="AI128" s="33"/>
      <c r="AJ128" s="33"/>
      <c r="AK128" s="33"/>
      <c r="AL128" s="33"/>
      <c r="AM128" s="33"/>
      <c r="AN128" s="18"/>
      <c r="AO128" s="33"/>
      <c r="AP128" s="33"/>
      <c r="AQ128" s="22"/>
      <c r="AS128" s="33"/>
      <c r="AU128" s="33"/>
      <c r="AV128" s="33"/>
      <c r="AW128" s="33"/>
      <c r="AX128" s="33"/>
      <c r="AY128" s="33"/>
    </row>
    <row r="129" spans="1:51" ht="15.75" customHeight="1">
      <c r="A129" s="19">
        <v>1671</v>
      </c>
      <c r="B129" s="27">
        <v>18</v>
      </c>
      <c r="C129" s="27">
        <v>22.95</v>
      </c>
      <c r="D129" s="21">
        <v>0.20700000000000002</v>
      </c>
      <c r="E129" s="15">
        <v>3.7260000000000004</v>
      </c>
      <c r="F129" s="15">
        <v>4.75065</v>
      </c>
      <c r="G129" s="15"/>
      <c r="H129" s="16"/>
      <c r="J129" s="22"/>
      <c r="V129" s="18"/>
      <c r="AE129" s="22"/>
      <c r="AH129" s="33"/>
      <c r="AI129" s="33"/>
      <c r="AJ129" s="33"/>
      <c r="AK129" s="33"/>
      <c r="AL129" s="33"/>
      <c r="AM129" s="33"/>
      <c r="AN129" s="18"/>
      <c r="AO129" s="33"/>
      <c r="AP129" s="33"/>
      <c r="AQ129" s="22"/>
      <c r="AS129" s="33"/>
      <c r="AU129" s="33"/>
      <c r="AV129" s="33"/>
      <c r="AW129" s="33"/>
      <c r="AX129" s="33"/>
      <c r="AY129" s="33"/>
    </row>
    <row r="130" spans="1:51" ht="15.75" customHeight="1">
      <c r="A130" s="19">
        <v>1672</v>
      </c>
      <c r="B130" s="27">
        <v>18</v>
      </c>
      <c r="C130" s="27">
        <v>22.95</v>
      </c>
      <c r="D130" s="21">
        <v>0.20700000000000002</v>
      </c>
      <c r="E130" s="15">
        <v>3.7260000000000004</v>
      </c>
      <c r="F130" s="15">
        <v>4.75065</v>
      </c>
      <c r="G130" s="15"/>
      <c r="H130" s="16"/>
      <c r="J130" s="22"/>
      <c r="V130" s="18"/>
      <c r="AE130" s="22"/>
      <c r="AH130" s="33"/>
      <c r="AI130" s="33"/>
      <c r="AJ130" s="33"/>
      <c r="AK130" s="33"/>
      <c r="AL130" s="33"/>
      <c r="AM130" s="33"/>
      <c r="AN130" s="18"/>
      <c r="AO130" s="33"/>
      <c r="AP130" s="33"/>
      <c r="AQ130" s="22"/>
      <c r="AS130" s="33"/>
      <c r="AU130" s="33"/>
      <c r="AV130" s="33"/>
      <c r="AW130" s="33"/>
      <c r="AX130" s="33"/>
      <c r="AY130" s="33"/>
    </row>
    <row r="131" spans="1:51" ht="15.75" customHeight="1">
      <c r="A131" s="19">
        <v>1673</v>
      </c>
      <c r="B131" s="27"/>
      <c r="C131" s="27"/>
      <c r="D131" s="21"/>
      <c r="E131" s="15"/>
      <c r="F131" s="15"/>
      <c r="G131" s="15"/>
      <c r="H131" s="16"/>
      <c r="J131" s="22"/>
      <c r="V131" s="18"/>
      <c r="AE131" s="22"/>
      <c r="AH131" s="33"/>
      <c r="AI131" s="33"/>
      <c r="AJ131" s="33"/>
      <c r="AK131" s="33"/>
      <c r="AL131" s="33"/>
      <c r="AM131" s="33"/>
      <c r="AN131" s="18"/>
      <c r="AO131" s="33"/>
      <c r="AP131" s="33"/>
      <c r="AQ131" s="22"/>
      <c r="AS131" s="33"/>
      <c r="AU131" s="33"/>
      <c r="AV131" s="33"/>
      <c r="AW131" s="33"/>
      <c r="AX131" s="33"/>
      <c r="AY131" s="33"/>
    </row>
    <row r="132" spans="1:51" ht="15.75" customHeight="1">
      <c r="A132" s="19">
        <v>1674</v>
      </c>
      <c r="B132" s="27"/>
      <c r="C132" s="27"/>
      <c r="D132" s="21"/>
      <c r="E132" s="15"/>
      <c r="F132" s="15"/>
      <c r="G132" s="15"/>
      <c r="H132" s="16"/>
      <c r="J132" s="22"/>
      <c r="V132" s="18"/>
      <c r="AE132" s="22"/>
      <c r="AF132" s="33"/>
      <c r="AH132" s="33"/>
      <c r="AI132" s="33"/>
      <c r="AJ132" s="33"/>
      <c r="AK132" s="33"/>
      <c r="AL132" s="33"/>
      <c r="AM132" s="33"/>
      <c r="AN132" s="18"/>
      <c r="AO132" s="33"/>
      <c r="AP132" s="33"/>
      <c r="AQ132" s="22"/>
      <c r="AR132" s="33"/>
      <c r="AS132" s="33"/>
      <c r="AU132" s="33"/>
      <c r="AV132" s="33"/>
      <c r="AW132" s="33"/>
      <c r="AX132" s="33"/>
      <c r="AY132" s="33"/>
    </row>
    <row r="133" spans="1:51" ht="15.75" customHeight="1">
      <c r="A133" s="19">
        <v>1675</v>
      </c>
      <c r="B133" s="27"/>
      <c r="C133" s="27"/>
      <c r="D133" s="21"/>
      <c r="E133" s="15"/>
      <c r="F133" s="15"/>
      <c r="G133" s="15"/>
      <c r="H133" s="16"/>
      <c r="J133" s="22"/>
      <c r="V133" s="18"/>
      <c r="AE133" s="22"/>
      <c r="AH133" s="33"/>
      <c r="AI133" s="33"/>
      <c r="AJ133" s="33"/>
      <c r="AK133" s="33"/>
      <c r="AL133" s="33"/>
      <c r="AM133" s="33"/>
      <c r="AN133" s="18"/>
      <c r="AO133" s="33"/>
      <c r="AP133" s="33"/>
      <c r="AQ133" s="22"/>
      <c r="AR133" s="33"/>
      <c r="AS133" s="33"/>
      <c r="AU133" s="33"/>
      <c r="AV133" s="33"/>
      <c r="AW133" s="33"/>
      <c r="AX133" s="33"/>
      <c r="AY133" s="33"/>
    </row>
    <row r="134" spans="1:51" ht="15.75" customHeight="1">
      <c r="A134" s="19">
        <v>1676</v>
      </c>
      <c r="B134" s="27"/>
      <c r="C134" s="27"/>
      <c r="D134" s="21"/>
      <c r="E134" s="15"/>
      <c r="F134" s="15"/>
      <c r="G134" s="15"/>
      <c r="H134" s="16"/>
      <c r="J134" s="22"/>
      <c r="V134" s="18"/>
      <c r="AE134" s="22"/>
      <c r="AH134" s="33"/>
      <c r="AI134" s="33"/>
      <c r="AJ134" s="33"/>
      <c r="AK134" s="33"/>
      <c r="AL134" s="33"/>
      <c r="AM134" s="33"/>
      <c r="AN134" s="18"/>
      <c r="AO134" s="33"/>
      <c r="AP134" s="33"/>
      <c r="AQ134" s="22"/>
      <c r="AR134" s="33"/>
      <c r="AS134" s="33"/>
      <c r="AU134" s="33"/>
      <c r="AV134" s="33"/>
      <c r="AW134" s="33"/>
      <c r="AX134" s="33"/>
      <c r="AY134" s="33"/>
    </row>
    <row r="135" spans="1:51" ht="15.75" customHeight="1">
      <c r="A135" s="19">
        <v>1677</v>
      </c>
      <c r="B135" s="27"/>
      <c r="C135" s="27"/>
      <c r="D135" s="21"/>
      <c r="E135" s="15"/>
      <c r="F135" s="15"/>
      <c r="G135" s="15"/>
      <c r="H135" s="16"/>
      <c r="J135" s="22"/>
      <c r="V135" s="18"/>
      <c r="AE135" s="22"/>
      <c r="AH135" s="33"/>
      <c r="AI135" s="33"/>
      <c r="AJ135" s="33"/>
      <c r="AK135" s="33"/>
      <c r="AL135" s="33"/>
      <c r="AM135" s="33"/>
      <c r="AN135" s="18"/>
      <c r="AO135" s="33"/>
      <c r="AP135" s="33"/>
      <c r="AQ135" s="22"/>
      <c r="AR135" s="33"/>
      <c r="AS135" s="33"/>
      <c r="AU135" s="33"/>
      <c r="AV135" s="33"/>
      <c r="AW135" s="33"/>
      <c r="AX135" s="33"/>
      <c r="AY135" s="33"/>
    </row>
    <row r="136" spans="1:51" ht="15.75" customHeight="1">
      <c r="A136" s="19">
        <v>1678</v>
      </c>
      <c r="B136" s="27"/>
      <c r="C136" s="27"/>
      <c r="D136" s="21"/>
      <c r="E136" s="15"/>
      <c r="F136" s="15"/>
      <c r="G136" s="15"/>
      <c r="H136" s="16"/>
      <c r="J136" s="22"/>
      <c r="V136" s="18"/>
      <c r="AE136" s="22"/>
      <c r="AH136" s="33"/>
      <c r="AI136" s="33"/>
      <c r="AJ136" s="33"/>
      <c r="AK136" s="33"/>
      <c r="AL136" s="33"/>
      <c r="AM136" s="33"/>
      <c r="AN136" s="18"/>
      <c r="AO136" s="33"/>
      <c r="AP136" s="33"/>
      <c r="AQ136" s="22"/>
      <c r="AR136" s="33"/>
      <c r="AS136" s="33"/>
      <c r="AW136" s="33"/>
      <c r="AX136" s="33"/>
      <c r="AY136" s="33"/>
    </row>
    <row r="137" spans="1:51" ht="15.75" customHeight="1">
      <c r="A137" s="19">
        <v>1679</v>
      </c>
      <c r="B137" s="27"/>
      <c r="C137" s="27"/>
      <c r="D137" s="21"/>
      <c r="E137" s="15"/>
      <c r="F137" s="15"/>
      <c r="G137" s="15"/>
      <c r="H137" s="16"/>
      <c r="J137" s="22"/>
      <c r="V137" s="18"/>
      <c r="AE137" s="22"/>
      <c r="AH137" s="33"/>
      <c r="AI137" s="33"/>
      <c r="AJ137" s="33"/>
      <c r="AK137" s="33"/>
      <c r="AL137" s="33"/>
      <c r="AM137" s="33"/>
      <c r="AN137" s="18"/>
      <c r="AO137" s="33"/>
      <c r="AP137" s="33"/>
      <c r="AQ137" s="22"/>
      <c r="AR137" s="33"/>
      <c r="AS137" s="33"/>
      <c r="AW137" s="33"/>
      <c r="AX137" s="33"/>
      <c r="AY137" s="33"/>
    </row>
    <row r="138" spans="1:51" ht="15.75" customHeight="1">
      <c r="A138" s="19">
        <v>1680</v>
      </c>
      <c r="B138" s="27">
        <v>20.81</v>
      </c>
      <c r="C138" s="27">
        <v>36.6805</v>
      </c>
      <c r="D138" s="21">
        <v>0.20700000000000002</v>
      </c>
      <c r="E138" s="15">
        <v>4.30767</v>
      </c>
      <c r="F138" s="15">
        <v>7.592863500000001</v>
      </c>
      <c r="G138" s="15"/>
      <c r="H138" s="16"/>
      <c r="J138" s="22"/>
      <c r="V138" s="18"/>
      <c r="AE138" s="22"/>
      <c r="AF138" s="33"/>
      <c r="AG138" s="33"/>
      <c r="AH138" s="33"/>
      <c r="AI138" s="33"/>
      <c r="AJ138" s="33"/>
      <c r="AK138" s="33"/>
      <c r="AL138" s="33"/>
      <c r="AM138" s="33"/>
      <c r="AN138" s="18"/>
      <c r="AO138" s="33"/>
      <c r="AP138" s="33"/>
      <c r="AQ138" s="22"/>
      <c r="AR138" s="33"/>
      <c r="AS138" s="33"/>
      <c r="AU138" s="33"/>
      <c r="AV138" s="33"/>
      <c r="AW138" s="33"/>
      <c r="AX138" s="33"/>
      <c r="AY138" s="33"/>
    </row>
    <row r="139" spans="1:51" ht="15.75" customHeight="1">
      <c r="A139" s="19">
        <v>1681</v>
      </c>
      <c r="B139" s="27">
        <v>25.74</v>
      </c>
      <c r="C139" s="27">
        <v>31.990499999999997</v>
      </c>
      <c r="D139" s="21">
        <v>0.20700000000000002</v>
      </c>
      <c r="E139" s="15">
        <v>5.32818</v>
      </c>
      <c r="F139" s="15">
        <v>6.6220335</v>
      </c>
      <c r="G139" s="15"/>
      <c r="H139" s="16"/>
      <c r="J139" s="22"/>
      <c r="V139" s="18"/>
      <c r="AE139" s="22"/>
      <c r="AF139" s="33"/>
      <c r="AG139" s="33"/>
      <c r="AH139" s="33"/>
      <c r="AI139" s="33"/>
      <c r="AJ139" s="33"/>
      <c r="AK139" s="33"/>
      <c r="AL139" s="33"/>
      <c r="AM139" s="33"/>
      <c r="AN139" s="18"/>
      <c r="AO139" s="33"/>
      <c r="AP139" s="33"/>
      <c r="AQ139" s="22"/>
      <c r="AR139" s="33"/>
      <c r="AS139" s="33"/>
      <c r="AU139" s="33"/>
      <c r="AV139" s="33"/>
      <c r="AW139" s="33"/>
      <c r="AX139" s="33"/>
      <c r="AY139" s="33"/>
    </row>
    <row r="140" spans="1:51" ht="15.75" customHeight="1">
      <c r="A140" s="19">
        <v>1682</v>
      </c>
      <c r="B140" s="27">
        <v>23.69</v>
      </c>
      <c r="C140" s="27">
        <v>36.041</v>
      </c>
      <c r="D140" s="21">
        <v>0.20700000000000002</v>
      </c>
      <c r="E140" s="15">
        <v>4.903830000000001</v>
      </c>
      <c r="F140" s="15">
        <v>7.460487</v>
      </c>
      <c r="G140" s="15"/>
      <c r="H140" s="16"/>
      <c r="J140" s="22"/>
      <c r="V140" s="18"/>
      <c r="AE140" s="22"/>
      <c r="AF140" s="33"/>
      <c r="AG140" s="33"/>
      <c r="AH140" s="33"/>
      <c r="AI140" s="33"/>
      <c r="AJ140" s="33"/>
      <c r="AK140" s="33"/>
      <c r="AL140" s="33"/>
      <c r="AM140" s="33"/>
      <c r="AN140" s="18"/>
      <c r="AO140" s="33"/>
      <c r="AP140" s="33"/>
      <c r="AQ140" s="22"/>
      <c r="AR140" s="33"/>
      <c r="AS140" s="33"/>
      <c r="AU140" s="33"/>
      <c r="AV140" s="33"/>
      <c r="AW140" s="33"/>
      <c r="AX140" s="33"/>
      <c r="AY140" s="33"/>
    </row>
    <row r="141" spans="1:51" ht="15.75" customHeight="1">
      <c r="A141" s="19">
        <v>1683</v>
      </c>
      <c r="B141" s="27">
        <v>22.7</v>
      </c>
      <c r="C141" s="27">
        <v>35.0805</v>
      </c>
      <c r="D141" s="21">
        <v>0.20700000000000002</v>
      </c>
      <c r="E141" s="15">
        <v>4.6989</v>
      </c>
      <c r="F141" s="15">
        <v>7.261663500000001</v>
      </c>
      <c r="G141" s="15"/>
      <c r="H141" s="16"/>
      <c r="J141" s="22"/>
      <c r="V141" s="18"/>
      <c r="AE141" s="22"/>
      <c r="AF141" s="33"/>
      <c r="AG141" s="33"/>
      <c r="AH141" s="33"/>
      <c r="AI141" s="33"/>
      <c r="AJ141" s="33"/>
      <c r="AK141" s="33"/>
      <c r="AL141" s="33"/>
      <c r="AM141" s="33"/>
      <c r="AN141" s="18"/>
      <c r="AO141" s="33"/>
      <c r="AP141" s="33"/>
      <c r="AQ141" s="22"/>
      <c r="AR141" s="33"/>
      <c r="AS141" s="33"/>
      <c r="AU141" s="33"/>
      <c r="AV141" s="33"/>
      <c r="AW141" s="33"/>
      <c r="AX141" s="33"/>
      <c r="AY141" s="33"/>
    </row>
    <row r="142" spans="1:51" ht="15.75" customHeight="1">
      <c r="A142" s="19">
        <v>1684</v>
      </c>
      <c r="B142" s="27">
        <v>21.97</v>
      </c>
      <c r="C142" s="27">
        <v>31.013533491648804</v>
      </c>
      <c r="D142" s="21">
        <v>0.20700000000000002</v>
      </c>
      <c r="E142" s="15">
        <v>4.54779</v>
      </c>
      <c r="F142" s="15">
        <v>6.419801432771303</v>
      </c>
      <c r="G142" s="15"/>
      <c r="H142" s="16"/>
      <c r="J142" s="22"/>
      <c r="V142" s="18"/>
      <c r="AE142" s="22"/>
      <c r="AF142" s="33"/>
      <c r="AH142" s="33"/>
      <c r="AI142" s="33"/>
      <c r="AJ142" s="33"/>
      <c r="AK142" s="33"/>
      <c r="AL142" s="33"/>
      <c r="AM142" s="33"/>
      <c r="AN142" s="18"/>
      <c r="AO142" s="33"/>
      <c r="AP142" s="33"/>
      <c r="AQ142" s="22"/>
      <c r="AR142" s="33"/>
      <c r="AS142" s="33"/>
      <c r="AU142" s="33"/>
      <c r="AV142" s="33"/>
      <c r="AW142" s="33"/>
      <c r="AX142" s="33"/>
      <c r="AY142" s="33"/>
    </row>
    <row r="143" spans="1:52" ht="15.75" customHeight="1">
      <c r="A143" s="19">
        <v>1685</v>
      </c>
      <c r="B143" s="27">
        <v>20.49</v>
      </c>
      <c r="C143" s="27">
        <v>37.6065</v>
      </c>
      <c r="D143" s="21">
        <v>0.20700000000000002</v>
      </c>
      <c r="E143" s="15">
        <v>4.24143</v>
      </c>
      <c r="F143" s="15">
        <v>7.7845455</v>
      </c>
      <c r="G143" s="15"/>
      <c r="H143" s="16"/>
      <c r="J143" s="22"/>
      <c r="V143" s="18"/>
      <c r="AE143" s="22"/>
      <c r="AF143" s="33"/>
      <c r="AH143" s="33"/>
      <c r="AI143" s="33"/>
      <c r="AJ143" s="33"/>
      <c r="AK143" s="33"/>
      <c r="AL143" s="33"/>
      <c r="AM143" s="33"/>
      <c r="AN143" s="18"/>
      <c r="AO143" s="33"/>
      <c r="AP143" s="33"/>
      <c r="AQ143" s="22"/>
      <c r="AR143" s="33"/>
      <c r="AS143" s="33"/>
      <c r="AU143" s="33"/>
      <c r="AV143" s="33"/>
      <c r="AW143" s="33"/>
      <c r="AX143" s="33"/>
      <c r="AY143" s="33"/>
      <c r="AZ143" s="33"/>
    </row>
    <row r="144" spans="1:52" ht="15.75" customHeight="1">
      <c r="A144" s="19">
        <v>1686</v>
      </c>
      <c r="B144" s="27">
        <v>20.8</v>
      </c>
      <c r="C144" s="27">
        <v>30.763999999999996</v>
      </c>
      <c r="D144" s="21">
        <v>0.20700000000000002</v>
      </c>
      <c r="E144" s="15">
        <v>4.3056</v>
      </c>
      <c r="F144" s="15">
        <v>6.368148</v>
      </c>
      <c r="G144" s="15"/>
      <c r="H144" s="16"/>
      <c r="J144" s="22"/>
      <c r="V144" s="18"/>
      <c r="AE144" s="22"/>
      <c r="AF144" s="33"/>
      <c r="AG144" s="33"/>
      <c r="AH144" s="33"/>
      <c r="AI144" s="33"/>
      <c r="AJ144" s="33"/>
      <c r="AK144" s="33"/>
      <c r="AL144" s="33"/>
      <c r="AM144" s="33"/>
      <c r="AN144" s="18"/>
      <c r="AO144" s="33"/>
      <c r="AP144" s="33"/>
      <c r="AQ144" s="22"/>
      <c r="AR144" s="33"/>
      <c r="AS144" s="33"/>
      <c r="AU144" s="33"/>
      <c r="AV144" s="33"/>
      <c r="AW144" s="33"/>
      <c r="AX144" s="33"/>
      <c r="AY144" s="33"/>
      <c r="AZ144" s="33"/>
    </row>
    <row r="145" spans="1:52" ht="15.75" customHeight="1">
      <c r="A145" s="19">
        <v>1687</v>
      </c>
      <c r="B145" s="27">
        <v>20.11</v>
      </c>
      <c r="C145" s="27">
        <v>30</v>
      </c>
      <c r="D145" s="21">
        <v>0.20700000000000002</v>
      </c>
      <c r="E145" s="15">
        <v>4.16277</v>
      </c>
      <c r="F145" s="15">
        <v>6.21</v>
      </c>
      <c r="G145" s="15"/>
      <c r="H145" s="16"/>
      <c r="J145" s="22"/>
      <c r="V145" s="18"/>
      <c r="AE145" s="22"/>
      <c r="AF145" s="33"/>
      <c r="AG145" s="33"/>
      <c r="AH145" s="33"/>
      <c r="AI145" s="33"/>
      <c r="AJ145" s="33"/>
      <c r="AK145" s="33"/>
      <c r="AL145" s="33"/>
      <c r="AM145" s="33"/>
      <c r="AN145" s="18"/>
      <c r="AO145" s="33"/>
      <c r="AP145" s="33"/>
      <c r="AQ145" s="22"/>
      <c r="AR145" s="33"/>
      <c r="AS145" s="33"/>
      <c r="AU145" s="33"/>
      <c r="AV145" s="33"/>
      <c r="AW145" s="33"/>
      <c r="AX145" s="33"/>
      <c r="AY145" s="33"/>
      <c r="AZ145" s="33"/>
    </row>
    <row r="146" spans="1:52" ht="15.75" customHeight="1">
      <c r="A146" s="19">
        <v>1688</v>
      </c>
      <c r="B146" s="27">
        <v>20.19</v>
      </c>
      <c r="C146" s="27">
        <v>31.7015</v>
      </c>
      <c r="D146" s="21">
        <v>0.20700000000000002</v>
      </c>
      <c r="E146" s="15">
        <v>4.17933</v>
      </c>
      <c r="F146" s="15">
        <v>6.562210500000001</v>
      </c>
      <c r="G146" s="15"/>
      <c r="H146" s="16"/>
      <c r="J146" s="22"/>
      <c r="V146" s="18"/>
      <c r="AE146" s="22"/>
      <c r="AF146" s="33"/>
      <c r="AG146" s="33"/>
      <c r="AH146" s="33"/>
      <c r="AI146" s="33"/>
      <c r="AJ146" s="33"/>
      <c r="AK146" s="33"/>
      <c r="AL146" s="33"/>
      <c r="AM146" s="33"/>
      <c r="AN146" s="18"/>
      <c r="AO146" s="33"/>
      <c r="AP146" s="33"/>
      <c r="AQ146" s="22"/>
      <c r="AR146" s="33"/>
      <c r="AS146" s="33"/>
      <c r="AW146" s="33"/>
      <c r="AX146" s="33"/>
      <c r="AY146" s="33"/>
      <c r="AZ146" s="33"/>
    </row>
    <row r="147" spans="1:51" ht="15.75" customHeight="1">
      <c r="A147" s="19">
        <v>1689</v>
      </c>
      <c r="B147" s="27"/>
      <c r="C147" s="27"/>
      <c r="D147" s="21"/>
      <c r="E147" s="15"/>
      <c r="F147" s="15"/>
      <c r="G147" s="15"/>
      <c r="H147" s="16"/>
      <c r="J147" s="22"/>
      <c r="V147" s="18"/>
      <c r="AE147" s="22"/>
      <c r="AF147" s="33"/>
      <c r="AG147" s="33"/>
      <c r="AH147" s="33"/>
      <c r="AI147" s="33"/>
      <c r="AJ147" s="33"/>
      <c r="AK147" s="33"/>
      <c r="AL147" s="33"/>
      <c r="AM147" s="33"/>
      <c r="AN147" s="18"/>
      <c r="AO147" s="33"/>
      <c r="AP147" s="33"/>
      <c r="AQ147" s="22"/>
      <c r="AR147" s="33"/>
      <c r="AS147" s="33"/>
      <c r="AW147" s="33"/>
      <c r="AX147" s="33"/>
      <c r="AY147" s="33"/>
    </row>
    <row r="148" spans="1:51" ht="15.75" customHeight="1">
      <c r="A148" s="19">
        <v>1690</v>
      </c>
      <c r="B148" s="27"/>
      <c r="C148" s="27"/>
      <c r="D148" s="21"/>
      <c r="E148" s="15"/>
      <c r="F148" s="15"/>
      <c r="G148" s="15"/>
      <c r="H148" s="16"/>
      <c r="J148" s="22"/>
      <c r="V148" s="18"/>
      <c r="AE148" s="22"/>
      <c r="AF148" s="33"/>
      <c r="AG148" s="33"/>
      <c r="AH148" s="33"/>
      <c r="AI148" s="33"/>
      <c r="AJ148" s="33"/>
      <c r="AK148" s="33"/>
      <c r="AL148" s="33"/>
      <c r="AM148" s="33"/>
      <c r="AN148" s="18"/>
      <c r="AO148" s="33"/>
      <c r="AP148" s="33"/>
      <c r="AQ148" s="22"/>
      <c r="AS148" s="33"/>
      <c r="AW148" s="33"/>
      <c r="AX148" s="33"/>
      <c r="AY148" s="33"/>
    </row>
    <row r="149" spans="1:51" ht="15.75" customHeight="1">
      <c r="A149" s="19">
        <v>1691</v>
      </c>
      <c r="B149" s="27">
        <v>26.79</v>
      </c>
      <c r="C149" s="27">
        <v>36.98350000000001</v>
      </c>
      <c r="D149" s="21">
        <v>0.13</v>
      </c>
      <c r="E149" s="15">
        <v>3.4827</v>
      </c>
      <c r="F149" s="15">
        <v>4.807855000000001</v>
      </c>
      <c r="G149" s="15"/>
      <c r="H149" s="16"/>
      <c r="J149" s="22"/>
      <c r="V149" s="18"/>
      <c r="AE149" s="22"/>
      <c r="AF149" s="33"/>
      <c r="AH149" s="33"/>
      <c r="AI149" s="33"/>
      <c r="AJ149" s="33"/>
      <c r="AK149" s="33"/>
      <c r="AL149" s="33"/>
      <c r="AM149" s="33"/>
      <c r="AN149" s="18"/>
      <c r="AO149" s="33"/>
      <c r="AP149" s="33"/>
      <c r="AQ149" s="22"/>
      <c r="AS149" s="33"/>
      <c r="AU149" s="33"/>
      <c r="AV149" s="33"/>
      <c r="AW149" s="33"/>
      <c r="AX149" s="33"/>
      <c r="AY149" s="33"/>
    </row>
    <row r="150" spans="1:51" ht="15.75" customHeight="1">
      <c r="A150" s="19">
        <v>1692</v>
      </c>
      <c r="B150" s="27"/>
      <c r="C150" s="27"/>
      <c r="D150" s="21"/>
      <c r="E150" s="15"/>
      <c r="F150" s="15"/>
      <c r="G150" s="15"/>
      <c r="H150" s="16"/>
      <c r="J150" s="22"/>
      <c r="V150" s="18"/>
      <c r="AE150" s="22"/>
      <c r="AF150" s="33"/>
      <c r="AH150" s="33"/>
      <c r="AI150" s="33"/>
      <c r="AJ150" s="33"/>
      <c r="AK150" s="33"/>
      <c r="AL150" s="33"/>
      <c r="AM150" s="33"/>
      <c r="AN150" s="18"/>
      <c r="AO150" s="33"/>
      <c r="AP150" s="33"/>
      <c r="AQ150" s="22"/>
      <c r="AS150" s="33"/>
      <c r="AW150" s="33"/>
      <c r="AX150" s="33"/>
      <c r="AY150" s="33"/>
    </row>
    <row r="151" spans="1:51" ht="15.75" customHeight="1">
      <c r="A151" s="19">
        <v>1693</v>
      </c>
      <c r="B151" s="27"/>
      <c r="C151" s="27"/>
      <c r="D151" s="21"/>
      <c r="E151" s="15"/>
      <c r="F151" s="15"/>
      <c r="G151" s="15"/>
      <c r="H151" s="16"/>
      <c r="J151" s="22"/>
      <c r="V151" s="18"/>
      <c r="AE151" s="22"/>
      <c r="AF151" s="33"/>
      <c r="AH151" s="33"/>
      <c r="AI151" s="33"/>
      <c r="AJ151" s="33"/>
      <c r="AK151" s="33"/>
      <c r="AL151" s="33"/>
      <c r="AM151" s="33"/>
      <c r="AN151" s="18"/>
      <c r="AO151" s="33"/>
      <c r="AP151" s="33"/>
      <c r="AQ151" s="22"/>
      <c r="AS151" s="33"/>
      <c r="AW151" s="33"/>
      <c r="AX151" s="33"/>
      <c r="AY151" s="33"/>
    </row>
    <row r="152" spans="1:51" ht="15.75" customHeight="1">
      <c r="A152" s="19">
        <v>1694</v>
      </c>
      <c r="B152" s="27"/>
      <c r="C152" s="27"/>
      <c r="D152" s="21"/>
      <c r="E152" s="15"/>
      <c r="F152" s="15"/>
      <c r="G152" s="15"/>
      <c r="H152" s="16"/>
      <c r="J152" s="22"/>
      <c r="V152" s="18"/>
      <c r="AE152" s="22"/>
      <c r="AF152" s="33"/>
      <c r="AH152" s="33"/>
      <c r="AI152" s="33"/>
      <c r="AJ152" s="33"/>
      <c r="AK152" s="33"/>
      <c r="AL152" s="33"/>
      <c r="AM152" s="33"/>
      <c r="AN152" s="18"/>
      <c r="AO152" s="33"/>
      <c r="AP152" s="33"/>
      <c r="AQ152" s="22"/>
      <c r="AS152" s="33"/>
      <c r="AW152" s="33"/>
      <c r="AX152" s="33"/>
      <c r="AY152" s="33"/>
    </row>
    <row r="153" spans="1:51" ht="15.75" customHeight="1">
      <c r="A153" s="19">
        <v>1695</v>
      </c>
      <c r="B153" s="27"/>
      <c r="C153" s="27"/>
      <c r="D153" s="21"/>
      <c r="E153" s="15"/>
      <c r="F153" s="15"/>
      <c r="G153" s="15"/>
      <c r="H153" s="16"/>
      <c r="J153" s="22"/>
      <c r="V153" s="18"/>
      <c r="AE153" s="22"/>
      <c r="AF153" s="33"/>
      <c r="AG153" s="33"/>
      <c r="AH153" s="33"/>
      <c r="AI153" s="33"/>
      <c r="AJ153" s="33"/>
      <c r="AK153" s="33"/>
      <c r="AL153" s="33"/>
      <c r="AM153" s="33"/>
      <c r="AN153" s="18"/>
      <c r="AO153" s="33"/>
      <c r="AP153" s="33"/>
      <c r="AQ153" s="22"/>
      <c r="AS153" s="33"/>
      <c r="AW153" s="33"/>
      <c r="AX153" s="33"/>
      <c r="AY153" s="33"/>
    </row>
    <row r="154" spans="1:52" ht="15.75" customHeight="1">
      <c r="A154" s="19">
        <v>1696</v>
      </c>
      <c r="B154" s="27"/>
      <c r="C154" s="27"/>
      <c r="D154" s="21"/>
      <c r="E154" s="15"/>
      <c r="F154" s="15"/>
      <c r="G154" s="15"/>
      <c r="H154" s="16"/>
      <c r="J154" s="22"/>
      <c r="V154" s="18"/>
      <c r="AE154" s="22"/>
      <c r="AF154" s="33"/>
      <c r="AG154" s="33"/>
      <c r="AH154" s="33"/>
      <c r="AI154" s="33"/>
      <c r="AJ154" s="33"/>
      <c r="AK154" s="33"/>
      <c r="AL154" s="33"/>
      <c r="AM154" s="33"/>
      <c r="AN154" s="18"/>
      <c r="AO154" s="33"/>
      <c r="AP154" s="33"/>
      <c r="AQ154" s="22"/>
      <c r="AS154" s="33"/>
      <c r="AW154" s="33"/>
      <c r="AX154" s="33"/>
      <c r="AY154" s="33"/>
      <c r="AZ154" s="33"/>
    </row>
    <row r="155" spans="1:52" ht="15.75" customHeight="1">
      <c r="A155" s="19">
        <v>1697</v>
      </c>
      <c r="B155" s="27"/>
      <c r="C155" s="27"/>
      <c r="D155" s="21"/>
      <c r="E155" s="15"/>
      <c r="F155" s="15"/>
      <c r="G155" s="15"/>
      <c r="H155" s="16"/>
      <c r="J155" s="22"/>
      <c r="V155" s="18"/>
      <c r="AE155" s="22"/>
      <c r="AF155" s="33"/>
      <c r="AG155" s="33"/>
      <c r="AH155" s="33"/>
      <c r="AI155" s="33"/>
      <c r="AJ155" s="33"/>
      <c r="AK155" s="33"/>
      <c r="AL155" s="33"/>
      <c r="AM155" s="33"/>
      <c r="AN155" s="18"/>
      <c r="AO155" s="33"/>
      <c r="AP155" s="33"/>
      <c r="AQ155" s="22"/>
      <c r="AS155" s="33"/>
      <c r="AW155" s="33"/>
      <c r="AX155" s="33"/>
      <c r="AY155" s="33"/>
      <c r="AZ155" s="33"/>
    </row>
    <row r="156" spans="1:52" ht="15.75" customHeight="1">
      <c r="A156" s="19">
        <v>1698</v>
      </c>
      <c r="B156" s="27"/>
      <c r="C156" s="27"/>
      <c r="D156" s="21"/>
      <c r="E156" s="15"/>
      <c r="F156" s="15"/>
      <c r="G156" s="15"/>
      <c r="H156" s="16"/>
      <c r="J156" s="22"/>
      <c r="V156" s="18"/>
      <c r="AE156" s="22"/>
      <c r="AF156" s="33"/>
      <c r="AH156" s="33"/>
      <c r="AI156" s="33"/>
      <c r="AJ156" s="33"/>
      <c r="AK156" s="33"/>
      <c r="AL156" s="33"/>
      <c r="AM156" s="33"/>
      <c r="AN156" s="18"/>
      <c r="AO156" s="33"/>
      <c r="AP156" s="33"/>
      <c r="AQ156" s="22"/>
      <c r="AS156" s="33"/>
      <c r="AW156" s="33"/>
      <c r="AX156" s="33"/>
      <c r="AY156" s="33"/>
      <c r="AZ156" s="33"/>
    </row>
    <row r="157" spans="1:52" ht="15.75" customHeight="1">
      <c r="A157" s="19">
        <v>1699</v>
      </c>
      <c r="B157" s="27">
        <v>25.61</v>
      </c>
      <c r="C157" s="27">
        <v>36.76948226786284</v>
      </c>
      <c r="D157" s="21">
        <v>0.13166666666666668</v>
      </c>
      <c r="E157" s="15">
        <v>3.3719833333333336</v>
      </c>
      <c r="F157" s="15">
        <v>4.841315165268608</v>
      </c>
      <c r="G157" s="15"/>
      <c r="H157" s="16"/>
      <c r="J157" s="22"/>
      <c r="V157" s="18"/>
      <c r="AE157" s="22"/>
      <c r="AF157" s="34"/>
      <c r="AG157" s="31"/>
      <c r="AH157" s="34"/>
      <c r="AI157" s="33"/>
      <c r="AJ157" s="34"/>
      <c r="AK157" s="34"/>
      <c r="AL157" s="34"/>
      <c r="AM157" s="34"/>
      <c r="AN157" s="25"/>
      <c r="AO157" s="34"/>
      <c r="AP157" s="34"/>
      <c r="AQ157" s="22"/>
      <c r="AR157" s="31"/>
      <c r="AS157" s="34"/>
      <c r="AT157" s="31"/>
      <c r="AU157" s="34"/>
      <c r="AV157" s="33"/>
      <c r="AW157" s="34"/>
      <c r="AX157" s="34"/>
      <c r="AY157" s="34"/>
      <c r="AZ157" s="33"/>
    </row>
    <row r="158" spans="1:52" ht="15.75" customHeight="1">
      <c r="A158" s="19">
        <v>1700</v>
      </c>
      <c r="B158" s="27"/>
      <c r="C158" s="27"/>
      <c r="D158" s="21"/>
      <c r="E158" s="15"/>
      <c r="F158" s="15"/>
      <c r="G158" s="15"/>
      <c r="H158" s="16"/>
      <c r="J158" s="22"/>
      <c r="V158" s="18"/>
      <c r="AE158" s="22"/>
      <c r="AF158" s="33"/>
      <c r="AH158" s="33"/>
      <c r="AI158" s="33"/>
      <c r="AJ158" s="33"/>
      <c r="AK158" s="33"/>
      <c r="AL158" s="33"/>
      <c r="AM158" s="33"/>
      <c r="AN158" s="18"/>
      <c r="AO158" s="33"/>
      <c r="AP158" s="33"/>
      <c r="AQ158" s="22"/>
      <c r="AR158" s="34"/>
      <c r="AS158" s="33"/>
      <c r="AU158" s="33"/>
      <c r="AV158" s="33"/>
      <c r="AW158" s="33"/>
      <c r="AX158" s="33"/>
      <c r="AY158" s="33"/>
      <c r="AZ158" s="33"/>
    </row>
    <row r="159" spans="1:52" ht="15.75" customHeight="1">
      <c r="A159" s="19">
        <v>1701</v>
      </c>
      <c r="B159" s="27">
        <v>24.38</v>
      </c>
      <c r="C159" s="27">
        <v>37.96494452424628</v>
      </c>
      <c r="D159" s="21">
        <v>0.13166666666666668</v>
      </c>
      <c r="E159" s="15">
        <v>3.2100333333333335</v>
      </c>
      <c r="F159" s="15">
        <v>4.998717695692427</v>
      </c>
      <c r="G159" s="15"/>
      <c r="H159" s="16"/>
      <c r="J159" s="22"/>
      <c r="V159" s="18"/>
      <c r="AE159" s="22"/>
      <c r="AF159" s="33"/>
      <c r="AH159" s="33"/>
      <c r="AI159" s="33"/>
      <c r="AJ159" s="33"/>
      <c r="AK159" s="33"/>
      <c r="AL159" s="33"/>
      <c r="AM159" s="33"/>
      <c r="AN159" s="18"/>
      <c r="AO159" s="33"/>
      <c r="AP159" s="33"/>
      <c r="AQ159" s="22"/>
      <c r="AR159" s="33"/>
      <c r="AS159" s="33"/>
      <c r="AU159" s="33"/>
      <c r="AV159" s="33"/>
      <c r="AW159" s="33"/>
      <c r="AX159" s="33"/>
      <c r="AY159" s="33"/>
      <c r="AZ159" s="33"/>
    </row>
    <row r="160" spans="1:52" ht="15.75" customHeight="1">
      <c r="A160" s="19">
        <v>1702</v>
      </c>
      <c r="B160" s="27">
        <v>24.02</v>
      </c>
      <c r="C160" s="27">
        <v>34.2815</v>
      </c>
      <c r="D160" s="21">
        <v>0.13166666666666668</v>
      </c>
      <c r="E160" s="15">
        <v>3.162633333333334</v>
      </c>
      <c r="F160" s="15">
        <v>4.513730833333334</v>
      </c>
      <c r="G160" s="15"/>
      <c r="H160" s="16"/>
      <c r="J160" s="22"/>
      <c r="V160" s="18"/>
      <c r="AE160" s="22"/>
      <c r="AF160" s="33"/>
      <c r="AH160" s="33"/>
      <c r="AI160" s="33"/>
      <c r="AJ160" s="33"/>
      <c r="AK160" s="33"/>
      <c r="AL160" s="33"/>
      <c r="AM160" s="33"/>
      <c r="AN160" s="18"/>
      <c r="AO160" s="33"/>
      <c r="AP160" s="33"/>
      <c r="AQ160" s="22"/>
      <c r="AS160" s="33"/>
      <c r="AT160" s="33"/>
      <c r="AU160" s="33"/>
      <c r="AV160" s="33"/>
      <c r="AW160" s="33"/>
      <c r="AX160" s="33"/>
      <c r="AY160" s="33"/>
      <c r="AZ160" s="33"/>
    </row>
    <row r="161" spans="1:52" ht="15.75" customHeight="1">
      <c r="A161" s="19">
        <v>1703</v>
      </c>
      <c r="B161" s="27">
        <v>24.05</v>
      </c>
      <c r="C161" s="27">
        <v>36.8485</v>
      </c>
      <c r="D161" s="21">
        <v>0.13166666666666668</v>
      </c>
      <c r="E161" s="15">
        <v>3.166583333333334</v>
      </c>
      <c r="F161" s="15">
        <v>4.851719166666667</v>
      </c>
      <c r="G161" s="15"/>
      <c r="H161" s="16"/>
      <c r="J161" s="22"/>
      <c r="V161" s="18"/>
      <c r="AE161" s="22"/>
      <c r="AF161" s="33"/>
      <c r="AH161" s="33"/>
      <c r="AI161" s="33"/>
      <c r="AJ161" s="33"/>
      <c r="AK161" s="33"/>
      <c r="AL161" s="33"/>
      <c r="AM161" s="33"/>
      <c r="AN161" s="18"/>
      <c r="AO161" s="33"/>
      <c r="AP161" s="33"/>
      <c r="AQ161" s="22"/>
      <c r="AS161" s="33"/>
      <c r="AT161" s="33"/>
      <c r="AU161" s="33"/>
      <c r="AV161" s="33"/>
      <c r="AW161" s="33"/>
      <c r="AX161" s="33"/>
      <c r="AY161" s="33"/>
      <c r="AZ161" s="33"/>
    </row>
    <row r="162" spans="1:52" ht="15.75" customHeight="1">
      <c r="A162" s="19">
        <v>1704</v>
      </c>
      <c r="B162" s="27"/>
      <c r="C162" s="27"/>
      <c r="D162" s="21"/>
      <c r="E162" s="15"/>
      <c r="F162" s="15"/>
      <c r="G162" s="15"/>
      <c r="H162" s="16"/>
      <c r="J162" s="22"/>
      <c r="V162" s="18"/>
      <c r="AE162" s="22"/>
      <c r="AF162" s="33"/>
      <c r="AG162" s="33"/>
      <c r="AH162" s="33"/>
      <c r="AI162" s="33"/>
      <c r="AJ162" s="33"/>
      <c r="AK162" s="33"/>
      <c r="AL162" s="33"/>
      <c r="AM162" s="33"/>
      <c r="AN162" s="18"/>
      <c r="AO162" s="33"/>
      <c r="AP162" s="33"/>
      <c r="AQ162" s="22"/>
      <c r="AS162" s="33"/>
      <c r="AT162" s="33"/>
      <c r="AU162" s="33"/>
      <c r="AV162" s="33"/>
      <c r="AW162" s="33"/>
      <c r="AX162" s="33"/>
      <c r="AY162" s="33"/>
      <c r="AZ162" s="33"/>
    </row>
    <row r="163" spans="1:52" ht="15.75" customHeight="1">
      <c r="A163" s="19">
        <v>1705</v>
      </c>
      <c r="B163" s="27">
        <v>25.481641598001424</v>
      </c>
      <c r="C163" s="27">
        <v>39.765499999999996</v>
      </c>
      <c r="D163" s="21">
        <v>0.13166666666666668</v>
      </c>
      <c r="E163" s="15">
        <v>3.355082810403521</v>
      </c>
      <c r="F163" s="15">
        <v>5.235790833333334</v>
      </c>
      <c r="G163" s="15"/>
      <c r="H163" s="16"/>
      <c r="J163" s="22"/>
      <c r="V163" s="18"/>
      <c r="AE163" s="22"/>
      <c r="AF163" s="33"/>
      <c r="AG163" s="33"/>
      <c r="AH163" s="33"/>
      <c r="AI163" s="33"/>
      <c r="AJ163" s="33"/>
      <c r="AK163" s="33"/>
      <c r="AL163" s="33"/>
      <c r="AM163" s="33"/>
      <c r="AN163" s="18"/>
      <c r="AO163" s="33"/>
      <c r="AP163" s="33"/>
      <c r="AQ163" s="22"/>
      <c r="AS163" s="33"/>
      <c r="AT163" s="33"/>
      <c r="AU163" s="33"/>
      <c r="AV163" s="33"/>
      <c r="AW163" s="33"/>
      <c r="AX163" s="33"/>
      <c r="AY163" s="33"/>
      <c r="AZ163" s="33"/>
    </row>
    <row r="164" spans="1:52" ht="15.75" customHeight="1">
      <c r="A164" s="19">
        <v>1706</v>
      </c>
      <c r="B164" s="27"/>
      <c r="C164" s="27"/>
      <c r="D164" s="21"/>
      <c r="E164" s="15"/>
      <c r="F164" s="15"/>
      <c r="G164" s="15"/>
      <c r="H164" s="16"/>
      <c r="J164" s="22"/>
      <c r="V164" s="18"/>
      <c r="AE164" s="22"/>
      <c r="AF164" s="33"/>
      <c r="AG164" s="33"/>
      <c r="AH164" s="33"/>
      <c r="AI164" s="33"/>
      <c r="AJ164" s="33"/>
      <c r="AK164" s="33"/>
      <c r="AL164" s="33"/>
      <c r="AM164" s="33"/>
      <c r="AN164" s="18"/>
      <c r="AO164" s="33"/>
      <c r="AP164" s="33"/>
      <c r="AQ164" s="22"/>
      <c r="AS164" s="33"/>
      <c r="AT164" s="33"/>
      <c r="AU164" s="33"/>
      <c r="AV164" s="33"/>
      <c r="AW164" s="33"/>
      <c r="AX164" s="33"/>
      <c r="AY164" s="33"/>
      <c r="AZ164" s="33"/>
    </row>
    <row r="165" spans="1:52" ht="15.75" customHeight="1">
      <c r="A165" s="19">
        <v>1707</v>
      </c>
      <c r="B165" s="27">
        <v>25.334036341404072</v>
      </c>
      <c r="C165" s="27">
        <v>39.501999999999995</v>
      </c>
      <c r="D165" s="21">
        <v>0.13166666666666668</v>
      </c>
      <c r="E165" s="15">
        <v>3.33564811828487</v>
      </c>
      <c r="F165" s="15">
        <v>5.2010966666666665</v>
      </c>
      <c r="G165" s="15"/>
      <c r="H165" s="16"/>
      <c r="J165" s="22"/>
      <c r="V165" s="18"/>
      <c r="AE165" s="22"/>
      <c r="AF165" s="33"/>
      <c r="AH165" s="33"/>
      <c r="AI165" s="33"/>
      <c r="AJ165" s="33"/>
      <c r="AK165" s="33"/>
      <c r="AL165" s="33"/>
      <c r="AM165" s="33"/>
      <c r="AN165" s="18"/>
      <c r="AO165" s="33"/>
      <c r="AP165" s="33"/>
      <c r="AQ165" s="22"/>
      <c r="AS165" s="33"/>
      <c r="AT165" s="33"/>
      <c r="AU165" s="33"/>
      <c r="AV165" s="33"/>
      <c r="AW165" s="33"/>
      <c r="AX165" s="33"/>
      <c r="AY165" s="33"/>
      <c r="AZ165" s="33"/>
    </row>
    <row r="166" spans="1:52" ht="15.75" customHeight="1">
      <c r="A166" s="19">
        <v>1708</v>
      </c>
      <c r="B166" s="27">
        <v>24.186624132346466</v>
      </c>
      <c r="C166" s="27">
        <v>37.0805</v>
      </c>
      <c r="D166" s="21">
        <v>0.12833333333333333</v>
      </c>
      <c r="E166" s="15">
        <v>3.103950096984463</v>
      </c>
      <c r="F166" s="15">
        <v>4.758664166666667</v>
      </c>
      <c r="G166" s="28"/>
      <c r="H166" s="16"/>
      <c r="J166" s="22"/>
      <c r="V166" s="18"/>
      <c r="AE166" s="22"/>
      <c r="AF166" s="33"/>
      <c r="AH166" s="33"/>
      <c r="AI166" s="33"/>
      <c r="AJ166" s="33"/>
      <c r="AK166" s="33"/>
      <c r="AL166" s="33"/>
      <c r="AM166" s="33"/>
      <c r="AN166" s="18"/>
      <c r="AO166" s="33"/>
      <c r="AP166" s="33"/>
      <c r="AQ166" s="22"/>
      <c r="AS166" s="33"/>
      <c r="AT166" s="33"/>
      <c r="AU166" s="33"/>
      <c r="AV166" s="33"/>
      <c r="AW166" s="33"/>
      <c r="AX166" s="33"/>
      <c r="AY166" s="33"/>
      <c r="AZ166" s="33"/>
    </row>
    <row r="167" spans="1:52" ht="15.75" customHeight="1">
      <c r="A167" s="19">
        <v>1709</v>
      </c>
      <c r="B167" s="27">
        <v>19.39</v>
      </c>
      <c r="C167" s="27">
        <v>40.573</v>
      </c>
      <c r="D167" s="21">
        <v>0.12833333333333333</v>
      </c>
      <c r="E167" s="15">
        <v>2.488383333333333</v>
      </c>
      <c r="F167" s="15">
        <v>5.206868333333333</v>
      </c>
      <c r="G167" s="15"/>
      <c r="H167" s="16"/>
      <c r="J167" s="22"/>
      <c r="V167" s="18"/>
      <c r="AE167" s="22"/>
      <c r="AF167" s="33"/>
      <c r="AH167" s="33"/>
      <c r="AI167" s="33"/>
      <c r="AJ167" s="33"/>
      <c r="AK167" s="33"/>
      <c r="AL167" s="33"/>
      <c r="AM167" s="33"/>
      <c r="AN167" s="18"/>
      <c r="AO167" s="33"/>
      <c r="AP167" s="33"/>
      <c r="AQ167" s="22"/>
      <c r="AS167" s="33"/>
      <c r="AT167" s="33"/>
      <c r="AU167" s="33"/>
      <c r="AV167" s="33"/>
      <c r="AW167" s="33"/>
      <c r="AX167" s="33"/>
      <c r="AY167" s="33"/>
      <c r="AZ167" s="33"/>
    </row>
    <row r="168" spans="1:52" ht="15.75" customHeight="1">
      <c r="A168" s="19">
        <v>1710</v>
      </c>
      <c r="B168" s="27">
        <v>26.62</v>
      </c>
      <c r="C168" s="27">
        <v>44.18315578333545</v>
      </c>
      <c r="D168" s="21">
        <v>0.12833333333333333</v>
      </c>
      <c r="E168" s="15">
        <v>3.4162333333333335</v>
      </c>
      <c r="F168" s="15">
        <v>5.670171658861382</v>
      </c>
      <c r="G168" s="15"/>
      <c r="H168" s="16"/>
      <c r="J168" s="22"/>
      <c r="V168" s="18"/>
      <c r="AE168" s="22"/>
      <c r="AF168" s="33"/>
      <c r="AG168" s="33"/>
      <c r="AH168" s="33"/>
      <c r="AI168" s="33"/>
      <c r="AJ168" s="33"/>
      <c r="AK168" s="33"/>
      <c r="AL168" s="33"/>
      <c r="AM168" s="33"/>
      <c r="AN168" s="18"/>
      <c r="AO168" s="33"/>
      <c r="AP168" s="33"/>
      <c r="AQ168" s="22"/>
      <c r="AS168" s="33"/>
      <c r="AT168" s="33"/>
      <c r="AU168" s="33"/>
      <c r="AV168" s="33"/>
      <c r="AW168" s="33"/>
      <c r="AX168" s="33"/>
      <c r="AY168" s="33"/>
      <c r="AZ168" s="33"/>
    </row>
    <row r="169" spans="1:52" ht="15.75" customHeight="1">
      <c r="A169" s="19">
        <v>1711</v>
      </c>
      <c r="B169" s="27">
        <v>20.76</v>
      </c>
      <c r="C169" s="27">
        <v>32.49875934208208</v>
      </c>
      <c r="D169" s="21">
        <v>0.12833333333333333</v>
      </c>
      <c r="E169" s="15">
        <v>2.6642</v>
      </c>
      <c r="F169" s="15">
        <v>4.1706741155672</v>
      </c>
      <c r="G169" s="15"/>
      <c r="H169" s="16"/>
      <c r="J169" s="22"/>
      <c r="V169" s="18"/>
      <c r="AE169" s="22"/>
      <c r="AF169" s="33"/>
      <c r="AG169" s="33"/>
      <c r="AH169" s="33"/>
      <c r="AI169" s="33"/>
      <c r="AJ169" s="33"/>
      <c r="AK169" s="33"/>
      <c r="AL169" s="33"/>
      <c r="AM169" s="33"/>
      <c r="AN169" s="18"/>
      <c r="AO169" s="33"/>
      <c r="AP169" s="33"/>
      <c r="AQ169" s="22"/>
      <c r="AV169" s="33"/>
      <c r="AW169" s="33"/>
      <c r="AX169" s="33"/>
      <c r="AY169" s="33"/>
      <c r="AZ169" s="33"/>
    </row>
    <row r="170" spans="1:52" ht="15.75" customHeight="1">
      <c r="A170" s="19">
        <v>1712</v>
      </c>
      <c r="B170" s="27">
        <v>28.9412759159893</v>
      </c>
      <c r="C170" s="27">
        <v>42.81</v>
      </c>
      <c r="D170" s="21">
        <v>0.12833333333333333</v>
      </c>
      <c r="E170" s="15">
        <v>3.714130409218627</v>
      </c>
      <c r="F170" s="15">
        <v>5.49395</v>
      </c>
      <c r="G170" s="15"/>
      <c r="H170" s="16"/>
      <c r="J170" s="22"/>
      <c r="V170" s="18"/>
      <c r="AE170" s="22"/>
      <c r="AF170" s="33"/>
      <c r="AG170" s="33"/>
      <c r="AH170" s="33"/>
      <c r="AI170" s="33"/>
      <c r="AJ170" s="33"/>
      <c r="AK170" s="33"/>
      <c r="AL170" s="33"/>
      <c r="AM170" s="33"/>
      <c r="AN170" s="18"/>
      <c r="AO170" s="33"/>
      <c r="AP170" s="33"/>
      <c r="AQ170" s="22"/>
      <c r="AR170" s="33"/>
      <c r="AT170" s="33"/>
      <c r="AU170" s="33"/>
      <c r="AV170" s="33"/>
      <c r="AW170" s="33"/>
      <c r="AX170" s="33"/>
      <c r="AY170" s="33"/>
      <c r="AZ170" s="33"/>
    </row>
    <row r="171" spans="1:52" ht="15.75" customHeight="1">
      <c r="A171" s="19">
        <v>1713</v>
      </c>
      <c r="B171" s="27"/>
      <c r="C171" s="27"/>
      <c r="D171" s="21"/>
      <c r="E171" s="15"/>
      <c r="F171" s="15"/>
      <c r="G171" s="15"/>
      <c r="H171" s="16"/>
      <c r="J171" s="22"/>
      <c r="V171" s="18"/>
      <c r="AE171" s="22"/>
      <c r="AF171" s="33"/>
      <c r="AG171" s="33"/>
      <c r="AH171" s="33"/>
      <c r="AI171" s="33"/>
      <c r="AJ171" s="33"/>
      <c r="AK171" s="33"/>
      <c r="AL171" s="33"/>
      <c r="AM171" s="33"/>
      <c r="AN171" s="18"/>
      <c r="AO171" s="33"/>
      <c r="AP171" s="33"/>
      <c r="AQ171" s="22"/>
      <c r="AT171" s="33"/>
      <c r="AU171" s="33"/>
      <c r="AV171" s="33"/>
      <c r="AW171" s="33"/>
      <c r="AX171" s="33"/>
      <c r="AY171" s="33"/>
      <c r="AZ171" s="33"/>
    </row>
    <row r="172" spans="1:52" ht="15.75" customHeight="1">
      <c r="A172" s="19">
        <v>1714</v>
      </c>
      <c r="B172" s="27">
        <v>24.89053342464068</v>
      </c>
      <c r="C172" s="27">
        <v>37.41</v>
      </c>
      <c r="D172" s="21">
        <v>0.12833333333333333</v>
      </c>
      <c r="E172" s="15">
        <v>3.194285122828887</v>
      </c>
      <c r="F172" s="15">
        <v>4.800949999999999</v>
      </c>
      <c r="G172" s="15"/>
      <c r="H172" s="16"/>
      <c r="J172" s="22"/>
      <c r="V172" s="18"/>
      <c r="AE172" s="22"/>
      <c r="AF172" s="33"/>
      <c r="AG172" s="33"/>
      <c r="AH172" s="33"/>
      <c r="AI172" s="33"/>
      <c r="AJ172" s="33"/>
      <c r="AK172" s="33"/>
      <c r="AL172" s="33"/>
      <c r="AM172" s="33"/>
      <c r="AN172" s="18"/>
      <c r="AO172" s="33"/>
      <c r="AP172" s="33"/>
      <c r="AQ172" s="22"/>
      <c r="AT172" s="33"/>
      <c r="AU172" s="33"/>
      <c r="AV172" s="33"/>
      <c r="AW172" s="33"/>
      <c r="AX172" s="33"/>
      <c r="AY172" s="33"/>
      <c r="AZ172" s="33"/>
    </row>
    <row r="173" spans="1:51" ht="15.75" customHeight="1">
      <c r="A173" s="19">
        <v>1715</v>
      </c>
      <c r="B173" s="27">
        <v>24.913509919005065</v>
      </c>
      <c r="C173" s="27">
        <v>37.66</v>
      </c>
      <c r="D173" s="21">
        <v>0.12833333333333333</v>
      </c>
      <c r="E173" s="15">
        <v>3.1972337729389833</v>
      </c>
      <c r="F173" s="15">
        <v>4.833033333333333</v>
      </c>
      <c r="G173" s="15"/>
      <c r="H173" s="16"/>
      <c r="J173" s="22"/>
      <c r="V173" s="18"/>
      <c r="AE173" s="22"/>
      <c r="AF173" s="33"/>
      <c r="AG173" s="33"/>
      <c r="AH173" s="33"/>
      <c r="AI173" s="33"/>
      <c r="AJ173" s="33"/>
      <c r="AK173" s="33"/>
      <c r="AL173" s="33"/>
      <c r="AM173" s="33"/>
      <c r="AN173" s="18"/>
      <c r="AO173" s="33"/>
      <c r="AP173" s="33"/>
      <c r="AQ173" s="22"/>
      <c r="AS173" s="33"/>
      <c r="AT173" s="33"/>
      <c r="AU173" s="33"/>
      <c r="AV173" s="33"/>
      <c r="AW173" s="33"/>
      <c r="AX173" s="33"/>
      <c r="AY173" s="33"/>
    </row>
    <row r="174" spans="1:52" ht="15.75" customHeight="1">
      <c r="A174" s="19">
        <v>1716</v>
      </c>
      <c r="B174" s="27">
        <v>23.747999999999998</v>
      </c>
      <c r="C174" s="27">
        <v>34.41</v>
      </c>
      <c r="D174" s="21">
        <v>0.1325</v>
      </c>
      <c r="E174" s="15">
        <v>3.14661</v>
      </c>
      <c r="F174" s="15">
        <v>4.559324999999999</v>
      </c>
      <c r="G174" s="15"/>
      <c r="H174" s="16"/>
      <c r="J174" s="22"/>
      <c r="V174" s="18"/>
      <c r="AE174" s="22"/>
      <c r="AF174" s="33"/>
      <c r="AG174" s="33"/>
      <c r="AH174" s="33"/>
      <c r="AI174" s="33"/>
      <c r="AJ174" s="33"/>
      <c r="AK174" s="33"/>
      <c r="AL174" s="33"/>
      <c r="AM174" s="33"/>
      <c r="AN174" s="18"/>
      <c r="AO174" s="33"/>
      <c r="AP174" s="33"/>
      <c r="AQ174" s="22"/>
      <c r="AS174" s="33"/>
      <c r="AT174" s="33"/>
      <c r="AU174" s="33"/>
      <c r="AV174" s="33"/>
      <c r="AW174" s="33"/>
      <c r="AX174" s="33"/>
      <c r="AY174" s="33"/>
      <c r="AZ174" s="33"/>
    </row>
    <row r="175" spans="1:52" ht="15.75" customHeight="1">
      <c r="A175" s="19">
        <v>1717</v>
      </c>
      <c r="B175" s="27">
        <v>28.334537046405462</v>
      </c>
      <c r="C175" s="27">
        <v>41.81</v>
      </c>
      <c r="D175" s="21">
        <v>0.1325</v>
      </c>
      <c r="E175" s="15">
        <v>3.7543261586487238</v>
      </c>
      <c r="F175" s="15">
        <v>5.539825</v>
      </c>
      <c r="G175" s="15"/>
      <c r="H175" s="16"/>
      <c r="J175" s="22"/>
      <c r="V175" s="18"/>
      <c r="AE175" s="22"/>
      <c r="AF175" s="33"/>
      <c r="AG175" s="33"/>
      <c r="AH175" s="33"/>
      <c r="AI175" s="33"/>
      <c r="AJ175" s="33"/>
      <c r="AK175" s="33"/>
      <c r="AL175" s="33"/>
      <c r="AM175" s="33"/>
      <c r="AN175" s="18"/>
      <c r="AO175" s="33"/>
      <c r="AP175" s="33"/>
      <c r="AQ175" s="22"/>
      <c r="AS175" s="33"/>
      <c r="AT175" s="33"/>
      <c r="AU175" s="33"/>
      <c r="AV175" s="33"/>
      <c r="AW175" s="33"/>
      <c r="AX175" s="33"/>
      <c r="AY175" s="33"/>
      <c r="AZ175" s="33"/>
    </row>
    <row r="176" spans="1:52" ht="15.75" customHeight="1">
      <c r="A176" s="19">
        <v>1718</v>
      </c>
      <c r="B176" s="27">
        <v>23.46697136758425</v>
      </c>
      <c r="C176" s="27">
        <v>35.1</v>
      </c>
      <c r="D176" s="21">
        <v>0.1325</v>
      </c>
      <c r="E176" s="15">
        <v>3.1093737062049134</v>
      </c>
      <c r="F176" s="15">
        <v>4.65075</v>
      </c>
      <c r="G176" s="15"/>
      <c r="H176" s="16"/>
      <c r="J176" s="22"/>
      <c r="V176" s="18"/>
      <c r="AE176" s="22"/>
      <c r="AF176" s="33"/>
      <c r="AG176" s="33"/>
      <c r="AH176" s="33"/>
      <c r="AI176" s="33"/>
      <c r="AJ176" s="33"/>
      <c r="AK176" s="33"/>
      <c r="AL176" s="33"/>
      <c r="AM176" s="33"/>
      <c r="AN176" s="18"/>
      <c r="AO176" s="33"/>
      <c r="AP176" s="33"/>
      <c r="AQ176" s="22"/>
      <c r="AT176" s="33"/>
      <c r="AU176" s="33"/>
      <c r="AV176" s="33"/>
      <c r="AW176" s="33"/>
      <c r="AX176" s="33"/>
      <c r="AY176" s="33"/>
      <c r="AZ176" s="33"/>
    </row>
    <row r="177" spans="1:52" ht="15.75" customHeight="1">
      <c r="A177" s="19">
        <v>1719</v>
      </c>
      <c r="B177" s="27"/>
      <c r="C177" s="27"/>
      <c r="D177" s="21"/>
      <c r="E177" s="15"/>
      <c r="F177" s="15"/>
      <c r="G177" s="15"/>
      <c r="H177" s="16"/>
      <c r="J177" s="22"/>
      <c r="V177" s="18"/>
      <c r="AE177" s="22"/>
      <c r="AF177" s="33"/>
      <c r="AG177" s="33"/>
      <c r="AH177" s="33"/>
      <c r="AI177" s="33"/>
      <c r="AJ177" s="33"/>
      <c r="AK177" s="33"/>
      <c r="AL177" s="33"/>
      <c r="AM177" s="33"/>
      <c r="AN177" s="18"/>
      <c r="AO177" s="33"/>
      <c r="AP177" s="33"/>
      <c r="AQ177" s="22"/>
      <c r="AT177" s="33"/>
      <c r="AU177" s="33"/>
      <c r="AV177" s="33"/>
      <c r="AW177" s="33"/>
      <c r="AX177" s="33"/>
      <c r="AY177" s="33"/>
      <c r="AZ177" s="33"/>
    </row>
    <row r="178" spans="1:52" ht="15.75" customHeight="1">
      <c r="A178" s="19">
        <v>1720</v>
      </c>
      <c r="B178" s="27">
        <v>25.974</v>
      </c>
      <c r="C178" s="27">
        <v>42.39</v>
      </c>
      <c r="D178" s="21">
        <v>0.13166666666666668</v>
      </c>
      <c r="E178" s="15">
        <v>3.4199100000000002</v>
      </c>
      <c r="F178" s="15">
        <v>5.5813500000000005</v>
      </c>
      <c r="G178" s="15"/>
      <c r="H178" s="16"/>
      <c r="J178" s="22"/>
      <c r="V178" s="18"/>
      <c r="AE178" s="22"/>
      <c r="AF178" s="33"/>
      <c r="AG178" s="33"/>
      <c r="AH178" s="33"/>
      <c r="AI178" s="33"/>
      <c r="AJ178" s="33"/>
      <c r="AK178" s="33"/>
      <c r="AL178" s="33"/>
      <c r="AM178" s="33"/>
      <c r="AN178" s="18"/>
      <c r="AO178" s="33"/>
      <c r="AP178" s="33"/>
      <c r="AQ178" s="22"/>
      <c r="AT178" s="33"/>
      <c r="AU178" s="33"/>
      <c r="AV178" s="33"/>
      <c r="AW178" s="33"/>
      <c r="AX178" s="33"/>
      <c r="AY178" s="33"/>
      <c r="AZ178" s="33"/>
    </row>
    <row r="179" spans="1:52" ht="15.75" customHeight="1">
      <c r="A179" s="19">
        <v>1721</v>
      </c>
      <c r="B179" s="27">
        <v>25.25076765712734</v>
      </c>
      <c r="C179" s="27">
        <v>41.95</v>
      </c>
      <c r="D179" s="21">
        <v>0.13166666666666668</v>
      </c>
      <c r="E179" s="15">
        <v>3.3246844081884337</v>
      </c>
      <c r="F179" s="15">
        <v>5.523416666666668</v>
      </c>
      <c r="G179" s="15"/>
      <c r="H179" s="16"/>
      <c r="J179" s="22"/>
      <c r="V179" s="18"/>
      <c r="AE179" s="22"/>
      <c r="AF179" s="33"/>
      <c r="AG179" s="33"/>
      <c r="AH179" s="33"/>
      <c r="AI179" s="33"/>
      <c r="AJ179" s="33"/>
      <c r="AK179" s="33"/>
      <c r="AL179" s="33"/>
      <c r="AM179" s="33"/>
      <c r="AN179" s="18"/>
      <c r="AO179" s="33"/>
      <c r="AP179" s="33"/>
      <c r="AQ179" s="22"/>
      <c r="AT179" s="33"/>
      <c r="AU179" s="33"/>
      <c r="AV179" s="33"/>
      <c r="AW179" s="33"/>
      <c r="AX179" s="33"/>
      <c r="AY179" s="33"/>
      <c r="AZ179" s="33"/>
    </row>
    <row r="180" spans="1:52" ht="15.75" customHeight="1">
      <c r="A180" s="19">
        <v>1722</v>
      </c>
      <c r="B180" s="27">
        <v>25.096523366757573</v>
      </c>
      <c r="C180" s="27">
        <v>39.95</v>
      </c>
      <c r="D180" s="21">
        <v>0.13166666666666668</v>
      </c>
      <c r="E180" s="15">
        <v>3.3043755766230807</v>
      </c>
      <c r="F180" s="15">
        <v>5.260083333333334</v>
      </c>
      <c r="G180" s="15"/>
      <c r="H180" s="16"/>
      <c r="J180" s="22"/>
      <c r="V180" s="18"/>
      <c r="AE180" s="22"/>
      <c r="AF180" s="33"/>
      <c r="AG180" s="33"/>
      <c r="AH180" s="33"/>
      <c r="AI180" s="33"/>
      <c r="AJ180" s="33"/>
      <c r="AK180" s="33"/>
      <c r="AL180" s="33"/>
      <c r="AM180" s="33"/>
      <c r="AN180" s="18"/>
      <c r="AO180" s="33"/>
      <c r="AP180" s="33"/>
      <c r="AQ180" s="22"/>
      <c r="AS180" s="33"/>
      <c r="AT180" s="33"/>
      <c r="AU180" s="33"/>
      <c r="AV180" s="33"/>
      <c r="AW180" s="33"/>
      <c r="AX180" s="33"/>
      <c r="AY180" s="33"/>
      <c r="AZ180" s="33"/>
    </row>
    <row r="181" spans="1:52" ht="15.75" customHeight="1">
      <c r="A181" s="19">
        <v>1723</v>
      </c>
      <c r="B181" s="27">
        <v>24.06</v>
      </c>
      <c r="C181" s="27">
        <v>40.07</v>
      </c>
      <c r="D181" s="21">
        <v>0.13166666666666668</v>
      </c>
      <c r="E181" s="15">
        <v>3.1679000000000004</v>
      </c>
      <c r="F181" s="15">
        <v>5.275883333333334</v>
      </c>
      <c r="G181" s="15"/>
      <c r="H181" s="16"/>
      <c r="J181" s="22"/>
      <c r="V181" s="18"/>
      <c r="AE181" s="22"/>
      <c r="AF181" s="33"/>
      <c r="AG181" s="33"/>
      <c r="AH181" s="33"/>
      <c r="AI181" s="33"/>
      <c r="AJ181" s="33"/>
      <c r="AK181" s="33"/>
      <c r="AL181" s="33"/>
      <c r="AM181" s="33"/>
      <c r="AN181" s="18"/>
      <c r="AO181" s="33"/>
      <c r="AP181" s="33"/>
      <c r="AQ181" s="22"/>
      <c r="AS181" s="33"/>
      <c r="AT181" s="33"/>
      <c r="AU181" s="33"/>
      <c r="AV181" s="33"/>
      <c r="AW181" s="33"/>
      <c r="AX181" s="33"/>
      <c r="AY181" s="33"/>
      <c r="AZ181" s="33"/>
    </row>
    <row r="182" spans="1:52" ht="15.75" customHeight="1">
      <c r="A182" s="19">
        <v>1724</v>
      </c>
      <c r="B182" s="27">
        <v>29.286</v>
      </c>
      <c r="C182" s="27">
        <v>43.38</v>
      </c>
      <c r="D182" s="21">
        <v>0.13166666666666668</v>
      </c>
      <c r="E182" s="15">
        <v>3.8559900000000007</v>
      </c>
      <c r="F182" s="15">
        <v>5.711700000000001</v>
      </c>
      <c r="G182" s="15"/>
      <c r="H182" s="16"/>
      <c r="J182" s="22"/>
      <c r="V182" s="18"/>
      <c r="AE182" s="22"/>
      <c r="AF182" s="33"/>
      <c r="AG182" s="33"/>
      <c r="AH182" s="33"/>
      <c r="AI182" s="33"/>
      <c r="AJ182" s="33"/>
      <c r="AK182" s="33"/>
      <c r="AL182" s="33"/>
      <c r="AM182" s="33"/>
      <c r="AN182" s="18"/>
      <c r="AO182" s="33"/>
      <c r="AP182" s="33"/>
      <c r="AQ182" s="22"/>
      <c r="AS182" s="33"/>
      <c r="AT182" s="33"/>
      <c r="AU182" s="33"/>
      <c r="AV182" s="33"/>
      <c r="AW182" s="33"/>
      <c r="AX182" s="33"/>
      <c r="AY182" s="33"/>
      <c r="AZ182" s="33"/>
    </row>
    <row r="183" spans="1:52" ht="15.75" customHeight="1">
      <c r="A183" s="19">
        <v>1725</v>
      </c>
      <c r="B183" s="27"/>
      <c r="C183" s="27"/>
      <c r="D183" s="21"/>
      <c r="E183" s="15"/>
      <c r="F183" s="15"/>
      <c r="G183" s="15"/>
      <c r="H183" s="16"/>
      <c r="J183" s="22"/>
      <c r="V183" s="18"/>
      <c r="AE183" s="22"/>
      <c r="AF183" s="33"/>
      <c r="AG183" s="33"/>
      <c r="AH183" s="33"/>
      <c r="AI183" s="33"/>
      <c r="AJ183" s="33"/>
      <c r="AK183" s="33"/>
      <c r="AL183" s="33"/>
      <c r="AM183" s="33"/>
      <c r="AN183" s="18"/>
      <c r="AO183" s="33"/>
      <c r="AP183" s="33"/>
      <c r="AQ183" s="22"/>
      <c r="AS183" s="33"/>
      <c r="AT183" s="33"/>
      <c r="AU183" s="33"/>
      <c r="AV183" s="33"/>
      <c r="AW183" s="33"/>
      <c r="AX183" s="33"/>
      <c r="AY183" s="33"/>
      <c r="AZ183" s="33"/>
    </row>
    <row r="184" spans="1:52" ht="15.75" customHeight="1">
      <c r="A184" s="19">
        <v>1726</v>
      </c>
      <c r="B184" s="27">
        <v>20.544034539789273</v>
      </c>
      <c r="C184" s="27">
        <v>34.45</v>
      </c>
      <c r="D184" s="21">
        <v>0.13166666666666668</v>
      </c>
      <c r="E184" s="15">
        <v>2.7049645477389213</v>
      </c>
      <c r="F184" s="15">
        <v>4.535916666666668</v>
      </c>
      <c r="G184" s="15"/>
      <c r="H184" s="16"/>
      <c r="J184" s="22"/>
      <c r="V184" s="18"/>
      <c r="AE184" s="22"/>
      <c r="AF184" s="33"/>
      <c r="AG184" s="33"/>
      <c r="AH184" s="33"/>
      <c r="AI184" s="33"/>
      <c r="AJ184" s="33"/>
      <c r="AK184" s="33"/>
      <c r="AL184" s="33"/>
      <c r="AM184" s="33"/>
      <c r="AN184" s="18"/>
      <c r="AO184" s="33"/>
      <c r="AP184" s="33"/>
      <c r="AQ184" s="22"/>
      <c r="AS184" s="33"/>
      <c r="AT184" s="33"/>
      <c r="AU184" s="33"/>
      <c r="AV184" s="33"/>
      <c r="AW184" s="33"/>
      <c r="AX184" s="33"/>
      <c r="AY184" s="33"/>
      <c r="AZ184" s="33"/>
    </row>
    <row r="185" spans="1:52" ht="15.75" customHeight="1">
      <c r="A185" s="19">
        <v>1727</v>
      </c>
      <c r="B185" s="27">
        <v>29.861483413693236</v>
      </c>
      <c r="C185" s="27">
        <v>47.73</v>
      </c>
      <c r="D185" s="21">
        <v>0.13166666666666668</v>
      </c>
      <c r="E185" s="15">
        <v>3.9317619828029433</v>
      </c>
      <c r="F185" s="15">
        <v>6.2844500000000005</v>
      </c>
      <c r="G185" s="15"/>
      <c r="H185" s="16"/>
      <c r="J185" s="22"/>
      <c r="V185" s="18"/>
      <c r="AE185" s="22"/>
      <c r="AF185" s="33"/>
      <c r="AG185" s="33"/>
      <c r="AH185" s="33"/>
      <c r="AI185" s="33"/>
      <c r="AJ185" s="33"/>
      <c r="AK185" s="33"/>
      <c r="AL185" s="33"/>
      <c r="AM185" s="33"/>
      <c r="AN185" s="18"/>
      <c r="AO185" s="33"/>
      <c r="AP185" s="33"/>
      <c r="AQ185" s="22"/>
      <c r="AS185" s="33"/>
      <c r="AT185" s="33"/>
      <c r="AU185" s="33"/>
      <c r="AV185" s="33"/>
      <c r="AW185" s="33"/>
      <c r="AX185" s="33"/>
      <c r="AY185" s="33"/>
      <c r="AZ185" s="33"/>
    </row>
    <row r="186" spans="1:52" ht="15.75" customHeight="1">
      <c r="A186" s="19">
        <v>1728</v>
      </c>
      <c r="B186" s="27">
        <v>31.098</v>
      </c>
      <c r="C186" s="27">
        <v>48.13</v>
      </c>
      <c r="D186" s="21">
        <v>0.13166666666666668</v>
      </c>
      <c r="E186" s="15">
        <v>4.09457</v>
      </c>
      <c r="F186" s="15">
        <v>6.337116666666668</v>
      </c>
      <c r="G186" s="15"/>
      <c r="H186" s="16"/>
      <c r="J186" s="22"/>
      <c r="V186" s="18"/>
      <c r="AE186" s="22"/>
      <c r="AF186" s="33"/>
      <c r="AG186" s="33"/>
      <c r="AH186" s="33"/>
      <c r="AI186" s="33"/>
      <c r="AJ186" s="33"/>
      <c r="AK186" s="33"/>
      <c r="AL186" s="33"/>
      <c r="AM186" s="33"/>
      <c r="AN186" s="18"/>
      <c r="AO186" s="33"/>
      <c r="AP186" s="33"/>
      <c r="AQ186" s="22"/>
      <c r="AS186" s="33"/>
      <c r="AT186" s="33"/>
      <c r="AU186" s="33"/>
      <c r="AV186" s="33"/>
      <c r="AW186" s="33"/>
      <c r="AX186" s="33"/>
      <c r="AY186" s="33"/>
      <c r="AZ186" s="33"/>
    </row>
    <row r="187" spans="1:52" ht="15.75" customHeight="1">
      <c r="A187" s="19">
        <v>1729</v>
      </c>
      <c r="B187" s="27"/>
      <c r="C187" s="27"/>
      <c r="D187" s="21"/>
      <c r="E187" s="15"/>
      <c r="F187" s="15"/>
      <c r="G187" s="15"/>
      <c r="H187" s="16"/>
      <c r="J187" s="22"/>
      <c r="V187" s="18"/>
      <c r="AE187" s="22"/>
      <c r="AF187" s="33"/>
      <c r="AG187" s="33"/>
      <c r="AH187" s="33"/>
      <c r="AI187" s="33"/>
      <c r="AJ187" s="33"/>
      <c r="AK187" s="33"/>
      <c r="AL187" s="33"/>
      <c r="AM187" s="33"/>
      <c r="AN187" s="18"/>
      <c r="AO187" s="33"/>
      <c r="AP187" s="33"/>
      <c r="AQ187" s="22"/>
      <c r="AU187" s="33"/>
      <c r="AV187" s="33"/>
      <c r="AW187" s="33"/>
      <c r="AX187" s="33"/>
      <c r="AY187" s="33"/>
      <c r="AZ187" s="33"/>
    </row>
    <row r="188" spans="1:52" ht="15.75" customHeight="1">
      <c r="A188" s="19">
        <v>1730</v>
      </c>
      <c r="B188" s="27"/>
      <c r="C188" s="27"/>
      <c r="D188" s="21"/>
      <c r="E188" s="15"/>
      <c r="F188" s="15"/>
      <c r="G188" s="15"/>
      <c r="H188" s="16"/>
      <c r="J188" s="22"/>
      <c r="V188" s="18"/>
      <c r="AE188" s="22"/>
      <c r="AF188" s="33"/>
      <c r="AG188" s="33"/>
      <c r="AH188" s="33"/>
      <c r="AI188" s="33"/>
      <c r="AJ188" s="33"/>
      <c r="AK188" s="33"/>
      <c r="AL188" s="33"/>
      <c r="AM188" s="33"/>
      <c r="AN188" s="18"/>
      <c r="AO188" s="33"/>
      <c r="AP188" s="33"/>
      <c r="AQ188" s="22"/>
      <c r="AU188" s="33"/>
      <c r="AV188" s="33"/>
      <c r="AW188" s="33"/>
      <c r="AX188" s="33"/>
      <c r="AY188" s="33"/>
      <c r="AZ188" s="33"/>
    </row>
    <row r="189" spans="1:52" ht="15.75" customHeight="1">
      <c r="A189" s="19">
        <v>1731</v>
      </c>
      <c r="B189" s="27"/>
      <c r="C189" s="27"/>
      <c r="D189" s="21"/>
      <c r="E189" s="15"/>
      <c r="F189" s="15"/>
      <c r="G189" s="15"/>
      <c r="H189" s="16"/>
      <c r="J189" s="22"/>
      <c r="V189" s="18"/>
      <c r="AE189" s="22"/>
      <c r="AF189" s="33"/>
      <c r="AG189" s="33"/>
      <c r="AH189" s="33"/>
      <c r="AI189" s="33"/>
      <c r="AJ189" s="33"/>
      <c r="AK189" s="33"/>
      <c r="AL189" s="33"/>
      <c r="AM189" s="33"/>
      <c r="AN189" s="18"/>
      <c r="AO189" s="33"/>
      <c r="AP189" s="33"/>
      <c r="AQ189" s="22"/>
      <c r="AS189" s="33"/>
      <c r="AT189" s="33"/>
      <c r="AU189" s="33"/>
      <c r="AV189" s="33"/>
      <c r="AW189" s="33"/>
      <c r="AX189" s="33"/>
      <c r="AY189" s="33"/>
      <c r="AZ189" s="33"/>
    </row>
    <row r="190" spans="1:52" ht="15.75" customHeight="1">
      <c r="A190" s="19">
        <v>1732</v>
      </c>
      <c r="B190" s="27"/>
      <c r="C190" s="27"/>
      <c r="D190" s="21"/>
      <c r="E190" s="15"/>
      <c r="F190" s="15"/>
      <c r="G190" s="15"/>
      <c r="H190" s="16"/>
      <c r="J190" s="22"/>
      <c r="V190" s="18"/>
      <c r="AE190" s="22"/>
      <c r="AF190" s="33"/>
      <c r="AH190" s="33"/>
      <c r="AI190" s="33"/>
      <c r="AJ190" s="33"/>
      <c r="AK190" s="33"/>
      <c r="AL190" s="33"/>
      <c r="AM190" s="33"/>
      <c r="AN190" s="18"/>
      <c r="AO190" s="33"/>
      <c r="AP190" s="33"/>
      <c r="AQ190" s="22"/>
      <c r="AS190" s="33"/>
      <c r="AT190" s="33"/>
      <c r="AU190" s="33"/>
      <c r="AV190" s="33"/>
      <c r="AW190" s="33"/>
      <c r="AX190" s="33"/>
      <c r="AY190" s="33"/>
      <c r="AZ190" s="33"/>
    </row>
    <row r="191" spans="1:52" ht="15.75" customHeight="1">
      <c r="A191" s="19">
        <v>1733</v>
      </c>
      <c r="B191" s="27"/>
      <c r="C191" s="27"/>
      <c r="D191" s="21"/>
      <c r="E191" s="15"/>
      <c r="F191" s="15"/>
      <c r="G191" s="15"/>
      <c r="H191" s="16"/>
      <c r="J191" s="22"/>
      <c r="V191" s="18"/>
      <c r="AE191" s="22"/>
      <c r="AF191" s="33"/>
      <c r="AH191" s="33"/>
      <c r="AI191" s="33"/>
      <c r="AJ191" s="33"/>
      <c r="AK191" s="33"/>
      <c r="AL191" s="33"/>
      <c r="AM191" s="33"/>
      <c r="AN191" s="18"/>
      <c r="AO191" s="33"/>
      <c r="AP191" s="33"/>
      <c r="AQ191" s="22"/>
      <c r="AS191" s="33"/>
      <c r="AT191" s="33"/>
      <c r="AU191" s="33"/>
      <c r="AV191" s="33"/>
      <c r="AW191" s="33"/>
      <c r="AX191" s="33"/>
      <c r="AY191" s="33"/>
      <c r="AZ191" s="33"/>
    </row>
    <row r="192" spans="1:52" ht="15.75" customHeight="1">
      <c r="A192" s="19">
        <v>1734</v>
      </c>
      <c r="B192" s="27"/>
      <c r="C192" s="27"/>
      <c r="D192" s="21"/>
      <c r="E192" s="15"/>
      <c r="F192" s="15"/>
      <c r="G192" s="15"/>
      <c r="H192" s="16"/>
      <c r="J192" s="22"/>
      <c r="V192" s="18"/>
      <c r="AE192" s="22"/>
      <c r="AF192" s="33"/>
      <c r="AH192" s="33"/>
      <c r="AI192" s="33"/>
      <c r="AJ192" s="33"/>
      <c r="AK192" s="33"/>
      <c r="AL192" s="33"/>
      <c r="AM192" s="33"/>
      <c r="AN192" s="18"/>
      <c r="AO192" s="33"/>
      <c r="AP192" s="33"/>
      <c r="AQ192" s="22"/>
      <c r="AR192" s="33"/>
      <c r="AS192" s="33"/>
      <c r="AT192" s="33"/>
      <c r="AU192" s="33"/>
      <c r="AV192" s="33"/>
      <c r="AW192" s="33"/>
      <c r="AX192" s="33"/>
      <c r="AY192" s="33"/>
      <c r="AZ192" s="33"/>
    </row>
    <row r="193" spans="1:51" ht="15.75" customHeight="1">
      <c r="A193" s="19">
        <v>1735</v>
      </c>
      <c r="B193" s="27"/>
      <c r="C193" s="27"/>
      <c r="D193" s="21"/>
      <c r="E193" s="15"/>
      <c r="F193" s="15"/>
      <c r="G193" s="15"/>
      <c r="H193" s="16"/>
      <c r="J193" s="22"/>
      <c r="V193" s="18"/>
      <c r="AE193" s="22"/>
      <c r="AF193" s="33"/>
      <c r="AG193" s="33"/>
      <c r="AH193" s="33"/>
      <c r="AI193" s="33"/>
      <c r="AJ193" s="33"/>
      <c r="AK193" s="33"/>
      <c r="AL193" s="33"/>
      <c r="AM193" s="33"/>
      <c r="AN193" s="18"/>
      <c r="AO193" s="33"/>
      <c r="AP193" s="33"/>
      <c r="AQ193" s="22"/>
      <c r="AR193" s="33"/>
      <c r="AS193" s="33"/>
      <c r="AT193" s="33"/>
      <c r="AU193" s="33"/>
      <c r="AV193" s="33"/>
      <c r="AW193" s="33"/>
      <c r="AX193" s="33"/>
      <c r="AY193" s="33"/>
    </row>
    <row r="194" spans="1:51" ht="15.75" customHeight="1">
      <c r="A194" s="19">
        <v>1736</v>
      </c>
      <c r="B194" s="27"/>
      <c r="C194" s="27"/>
      <c r="D194" s="21"/>
      <c r="E194" s="15"/>
      <c r="F194" s="15"/>
      <c r="G194" s="15"/>
      <c r="H194" s="16"/>
      <c r="J194" s="22"/>
      <c r="V194" s="18"/>
      <c r="AE194" s="22"/>
      <c r="AF194" s="33"/>
      <c r="AG194" s="33"/>
      <c r="AH194" s="33"/>
      <c r="AI194" s="33"/>
      <c r="AJ194" s="33"/>
      <c r="AK194" s="33"/>
      <c r="AL194" s="33"/>
      <c r="AM194" s="33"/>
      <c r="AN194" s="18"/>
      <c r="AO194" s="33"/>
      <c r="AP194" s="33"/>
      <c r="AQ194" s="22"/>
      <c r="AR194" s="33"/>
      <c r="AS194" s="33"/>
      <c r="AT194" s="33"/>
      <c r="AU194" s="33"/>
      <c r="AV194" s="33"/>
      <c r="AW194" s="33"/>
      <c r="AX194" s="33"/>
      <c r="AY194" s="33"/>
    </row>
    <row r="195" spans="1:51" ht="15.75" customHeight="1">
      <c r="A195" s="19">
        <v>1737</v>
      </c>
      <c r="B195" s="27">
        <v>30.640549262889273</v>
      </c>
      <c r="C195" s="27">
        <v>44.79</v>
      </c>
      <c r="D195" s="21">
        <v>0.12416666666666668</v>
      </c>
      <c r="E195" s="15">
        <v>3.8045348668087517</v>
      </c>
      <c r="F195" s="15">
        <v>5.561425</v>
      </c>
      <c r="G195" s="15"/>
      <c r="H195" s="16"/>
      <c r="J195" s="22"/>
      <c r="V195" s="18"/>
      <c r="AE195" s="22"/>
      <c r="AF195" s="33"/>
      <c r="AG195" s="33"/>
      <c r="AH195" s="33"/>
      <c r="AI195" s="33"/>
      <c r="AJ195" s="33"/>
      <c r="AK195" s="33"/>
      <c r="AL195" s="33"/>
      <c r="AM195" s="33"/>
      <c r="AN195" s="18"/>
      <c r="AO195" s="33"/>
      <c r="AP195" s="33"/>
      <c r="AQ195" s="22"/>
      <c r="AR195" s="33"/>
      <c r="AS195" s="33"/>
      <c r="AT195" s="33"/>
      <c r="AU195" s="33"/>
      <c r="AV195" s="33"/>
      <c r="AW195" s="33"/>
      <c r="AX195" s="33"/>
      <c r="AY195" s="33"/>
    </row>
    <row r="196" spans="1:51" ht="15.75" customHeight="1">
      <c r="A196" s="19">
        <v>1738</v>
      </c>
      <c r="B196" s="27"/>
      <c r="C196" s="27"/>
      <c r="D196" s="21"/>
      <c r="E196" s="15"/>
      <c r="F196" s="15"/>
      <c r="G196" s="15"/>
      <c r="H196" s="16"/>
      <c r="J196" s="22"/>
      <c r="V196" s="18"/>
      <c r="AE196" s="22"/>
      <c r="AF196" s="33"/>
      <c r="AG196" s="33"/>
      <c r="AH196" s="33"/>
      <c r="AI196" s="33"/>
      <c r="AJ196" s="33"/>
      <c r="AK196" s="33"/>
      <c r="AL196" s="33"/>
      <c r="AM196" s="33"/>
      <c r="AN196" s="18"/>
      <c r="AO196" s="33"/>
      <c r="AP196" s="33"/>
      <c r="AQ196" s="22"/>
      <c r="AR196" s="33"/>
      <c r="AS196" s="33"/>
      <c r="AT196" s="33"/>
      <c r="AU196" s="33"/>
      <c r="AV196" s="33"/>
      <c r="AW196" s="33"/>
      <c r="AX196" s="33"/>
      <c r="AY196" s="33"/>
    </row>
    <row r="197" spans="1:51" ht="15.75" customHeight="1">
      <c r="A197" s="19">
        <v>1739</v>
      </c>
      <c r="B197" s="27"/>
      <c r="C197" s="27"/>
      <c r="D197" s="21"/>
      <c r="E197" s="15"/>
      <c r="F197" s="15"/>
      <c r="G197" s="15"/>
      <c r="H197" s="16"/>
      <c r="J197" s="22"/>
      <c r="V197" s="18"/>
      <c r="AE197" s="22"/>
      <c r="AF197" s="33"/>
      <c r="AG197" s="33"/>
      <c r="AH197" s="33"/>
      <c r="AI197" s="33"/>
      <c r="AJ197" s="33"/>
      <c r="AK197" s="33"/>
      <c r="AL197" s="33"/>
      <c r="AM197" s="33"/>
      <c r="AN197" s="18"/>
      <c r="AO197" s="33"/>
      <c r="AP197" s="33"/>
      <c r="AQ197" s="22"/>
      <c r="AR197" s="33"/>
      <c r="AS197" s="33"/>
      <c r="AT197" s="33"/>
      <c r="AU197" s="33"/>
      <c r="AV197" s="33"/>
      <c r="AW197" s="33"/>
      <c r="AX197" s="33"/>
      <c r="AY197" s="33"/>
    </row>
    <row r="198" spans="1:51" ht="15.75" customHeight="1">
      <c r="A198" s="19">
        <v>1740</v>
      </c>
      <c r="B198" s="27"/>
      <c r="C198" s="27"/>
      <c r="D198" s="21"/>
      <c r="E198" s="15"/>
      <c r="F198" s="15"/>
      <c r="G198" s="15"/>
      <c r="H198" s="16"/>
      <c r="J198" s="22"/>
      <c r="V198" s="18"/>
      <c r="AE198" s="22"/>
      <c r="AF198" s="33"/>
      <c r="AG198" s="33"/>
      <c r="AH198" s="33"/>
      <c r="AI198" s="33"/>
      <c r="AJ198" s="33"/>
      <c r="AK198" s="33"/>
      <c r="AL198" s="33"/>
      <c r="AM198" s="33"/>
      <c r="AN198" s="18"/>
      <c r="AO198" s="33"/>
      <c r="AP198" s="33"/>
      <c r="AQ198" s="22"/>
      <c r="AR198" s="33"/>
      <c r="AS198" s="33"/>
      <c r="AT198" s="33"/>
      <c r="AU198" s="33"/>
      <c r="AV198" s="33"/>
      <c r="AW198" s="33"/>
      <c r="AX198" s="33"/>
      <c r="AY198" s="33"/>
    </row>
    <row r="199" spans="1:51" ht="15.75" customHeight="1">
      <c r="A199" s="19">
        <v>1741</v>
      </c>
      <c r="B199" s="27"/>
      <c r="C199" s="27"/>
      <c r="D199" s="21"/>
      <c r="E199" s="15"/>
      <c r="F199" s="15"/>
      <c r="G199" s="15"/>
      <c r="H199" s="16"/>
      <c r="J199" s="22"/>
      <c r="V199" s="18"/>
      <c r="AE199" s="22"/>
      <c r="AF199" s="33"/>
      <c r="AG199" s="33"/>
      <c r="AH199" s="33"/>
      <c r="AI199" s="33"/>
      <c r="AJ199" s="33"/>
      <c r="AK199" s="33"/>
      <c r="AL199" s="33"/>
      <c r="AM199" s="33"/>
      <c r="AN199" s="18"/>
      <c r="AO199" s="33"/>
      <c r="AP199" s="33"/>
      <c r="AQ199" s="22"/>
      <c r="AR199" s="33"/>
      <c r="AS199" s="33"/>
      <c r="AT199" s="33"/>
      <c r="AU199" s="33"/>
      <c r="AV199" s="33"/>
      <c r="AW199" s="33"/>
      <c r="AX199" s="33"/>
      <c r="AY199" s="33"/>
    </row>
    <row r="200" spans="1:51" ht="15.75" customHeight="1">
      <c r="A200" s="19">
        <v>1742</v>
      </c>
      <c r="B200" s="27"/>
      <c r="C200" s="27"/>
      <c r="D200" s="21"/>
      <c r="E200" s="15"/>
      <c r="F200" s="15"/>
      <c r="G200" s="15"/>
      <c r="H200" s="16"/>
      <c r="J200" s="22"/>
      <c r="V200" s="18"/>
      <c r="AE200" s="22"/>
      <c r="AF200" s="33"/>
      <c r="AH200" s="33"/>
      <c r="AI200" s="33"/>
      <c r="AJ200" s="33"/>
      <c r="AK200" s="33"/>
      <c r="AL200" s="33"/>
      <c r="AM200" s="33"/>
      <c r="AN200" s="18"/>
      <c r="AO200" s="33"/>
      <c r="AP200" s="33"/>
      <c r="AQ200" s="22"/>
      <c r="AR200" s="33"/>
      <c r="AS200" s="33"/>
      <c r="AT200" s="33"/>
      <c r="AU200" s="33"/>
      <c r="AV200" s="33"/>
      <c r="AW200" s="33"/>
      <c r="AX200" s="33"/>
      <c r="AY200" s="33"/>
    </row>
    <row r="201" spans="1:51" ht="15.75" customHeight="1">
      <c r="A201" s="19">
        <v>1743</v>
      </c>
      <c r="B201" s="27">
        <v>32.512</v>
      </c>
      <c r="C201" s="27">
        <v>51.1</v>
      </c>
      <c r="D201" s="21">
        <v>0.12083333333333333</v>
      </c>
      <c r="E201" s="15">
        <v>3.928533333333333</v>
      </c>
      <c r="F201" s="15">
        <v>6.1745833333333335</v>
      </c>
      <c r="G201" s="15"/>
      <c r="H201" s="16"/>
      <c r="J201" s="22"/>
      <c r="V201" s="18"/>
      <c r="AE201" s="22"/>
      <c r="AF201" s="33"/>
      <c r="AH201" s="33"/>
      <c r="AI201" s="33"/>
      <c r="AJ201" s="33"/>
      <c r="AK201" s="33"/>
      <c r="AL201" s="33"/>
      <c r="AM201" s="33"/>
      <c r="AN201" s="33"/>
      <c r="AO201" s="33"/>
      <c r="AP201" s="33"/>
      <c r="AQ201" s="22"/>
      <c r="AR201" s="33"/>
      <c r="AS201" s="33"/>
      <c r="AT201" s="33"/>
      <c r="AU201" s="33"/>
      <c r="AV201" s="33"/>
      <c r="AW201" s="33"/>
      <c r="AX201" s="33"/>
      <c r="AY201" s="33"/>
    </row>
    <row r="202" spans="1:51" ht="15.75" customHeight="1">
      <c r="A202" s="19">
        <v>1744</v>
      </c>
      <c r="B202" s="27"/>
      <c r="C202" s="27"/>
      <c r="D202" s="21"/>
      <c r="E202" s="15"/>
      <c r="F202" s="15"/>
      <c r="G202" s="15"/>
      <c r="H202" s="16"/>
      <c r="J202" s="22"/>
      <c r="V202" s="18"/>
      <c r="AE202" s="22"/>
      <c r="AF202" s="33"/>
      <c r="AG202" s="33"/>
      <c r="AH202" s="33"/>
      <c r="AI202" s="33"/>
      <c r="AJ202" s="33"/>
      <c r="AK202" s="33"/>
      <c r="AL202" s="33"/>
      <c r="AM202" s="33"/>
      <c r="AN202" s="18"/>
      <c r="AO202" s="33"/>
      <c r="AP202" s="33"/>
      <c r="AQ202" s="22"/>
      <c r="AR202" s="33"/>
      <c r="AS202" s="33"/>
      <c r="AT202" s="33"/>
      <c r="AU202" s="33"/>
      <c r="AV202" s="33"/>
      <c r="AW202" s="33"/>
      <c r="AX202" s="33"/>
      <c r="AY202" s="33"/>
    </row>
    <row r="203" spans="1:51" ht="15.75" customHeight="1">
      <c r="A203" s="19">
        <v>1745</v>
      </c>
      <c r="B203" s="27"/>
      <c r="C203" s="27"/>
      <c r="D203" s="21"/>
      <c r="E203" s="15"/>
      <c r="F203" s="15"/>
      <c r="G203" s="15"/>
      <c r="H203" s="16"/>
      <c r="J203" s="22"/>
      <c r="V203" s="18"/>
      <c r="AE203" s="22"/>
      <c r="AF203" s="33"/>
      <c r="AG203" s="33"/>
      <c r="AH203" s="33"/>
      <c r="AI203" s="33"/>
      <c r="AJ203" s="33"/>
      <c r="AK203" s="33"/>
      <c r="AL203" s="33"/>
      <c r="AM203" s="33"/>
      <c r="AN203" s="18"/>
      <c r="AO203" s="33"/>
      <c r="AP203" s="33"/>
      <c r="AQ203" s="22"/>
      <c r="AR203" s="33"/>
      <c r="AS203" s="33"/>
      <c r="AT203" s="33"/>
      <c r="AU203" s="33"/>
      <c r="AV203" s="33"/>
      <c r="AW203" s="33"/>
      <c r="AX203" s="33"/>
      <c r="AY203" s="33"/>
    </row>
    <row r="204" spans="1:52" ht="15.75" customHeight="1">
      <c r="A204" s="19">
        <v>1746</v>
      </c>
      <c r="B204" s="27"/>
      <c r="C204" s="27"/>
      <c r="D204" s="21"/>
      <c r="E204" s="15"/>
      <c r="F204" s="15"/>
      <c r="G204" s="15"/>
      <c r="H204" s="16"/>
      <c r="J204" s="22"/>
      <c r="V204" s="18"/>
      <c r="AE204" s="22"/>
      <c r="AF204" s="33"/>
      <c r="AG204" s="33"/>
      <c r="AH204" s="33"/>
      <c r="AI204" s="33"/>
      <c r="AJ204" s="33"/>
      <c r="AK204" s="33"/>
      <c r="AL204" s="33"/>
      <c r="AM204" s="33"/>
      <c r="AN204" s="18"/>
      <c r="AO204" s="33"/>
      <c r="AP204" s="33"/>
      <c r="AQ204" s="22"/>
      <c r="AR204" s="33"/>
      <c r="AS204" s="33"/>
      <c r="AT204" s="33"/>
      <c r="AU204" s="33"/>
      <c r="AV204" s="33"/>
      <c r="AW204" s="33"/>
      <c r="AX204" s="33"/>
      <c r="AY204" s="33"/>
      <c r="AZ204" s="33"/>
    </row>
    <row r="205" spans="1:52" ht="15.75" customHeight="1">
      <c r="A205" s="19">
        <v>1747</v>
      </c>
      <c r="B205" s="27"/>
      <c r="C205" s="27"/>
      <c r="D205" s="21"/>
      <c r="E205" s="15"/>
      <c r="F205" s="15"/>
      <c r="G205" s="15"/>
      <c r="H205" s="16"/>
      <c r="J205" s="22"/>
      <c r="V205" s="18"/>
      <c r="AE205" s="22"/>
      <c r="AF205" s="33"/>
      <c r="AH205" s="33"/>
      <c r="AI205" s="33"/>
      <c r="AJ205" s="33"/>
      <c r="AK205" s="33"/>
      <c r="AL205" s="33"/>
      <c r="AM205" s="33"/>
      <c r="AN205" s="18"/>
      <c r="AO205" s="33"/>
      <c r="AP205" s="33"/>
      <c r="AQ205" s="22"/>
      <c r="AR205" s="33"/>
      <c r="AS205" s="33"/>
      <c r="AT205" s="33"/>
      <c r="AU205" s="33"/>
      <c r="AV205" s="33"/>
      <c r="AW205" s="33"/>
      <c r="AX205" s="33"/>
      <c r="AY205" s="33"/>
      <c r="AZ205" s="33"/>
    </row>
    <row r="206" spans="1:52" ht="15.75" customHeight="1">
      <c r="A206" s="19">
        <v>1748</v>
      </c>
      <c r="B206" s="27"/>
      <c r="C206" s="27"/>
      <c r="D206" s="21"/>
      <c r="E206" s="15"/>
      <c r="F206" s="15"/>
      <c r="G206" s="15"/>
      <c r="H206" s="16"/>
      <c r="J206" s="22"/>
      <c r="V206" s="18"/>
      <c r="AE206" s="22"/>
      <c r="AF206" s="33"/>
      <c r="AH206" s="33"/>
      <c r="AI206" s="33"/>
      <c r="AJ206" s="33"/>
      <c r="AK206" s="33"/>
      <c r="AL206" s="33"/>
      <c r="AM206" s="33"/>
      <c r="AN206" s="18"/>
      <c r="AO206" s="33"/>
      <c r="AP206" s="33"/>
      <c r="AQ206" s="22"/>
      <c r="AR206" s="33"/>
      <c r="AS206" s="33"/>
      <c r="AT206" s="33"/>
      <c r="AU206" s="33"/>
      <c r="AV206" s="33"/>
      <c r="AW206" s="33"/>
      <c r="AX206" s="33"/>
      <c r="AY206" s="33"/>
      <c r="AZ206" s="33"/>
    </row>
    <row r="207" spans="1:51" ht="15.75" customHeight="1">
      <c r="A207" s="19">
        <v>1749</v>
      </c>
      <c r="B207" s="27"/>
      <c r="C207" s="27"/>
      <c r="D207" s="21"/>
      <c r="E207" s="15"/>
      <c r="F207" s="15"/>
      <c r="G207" s="15"/>
      <c r="H207" s="16"/>
      <c r="J207" s="22"/>
      <c r="V207" s="18"/>
      <c r="AE207" s="22"/>
      <c r="AF207" s="33"/>
      <c r="AG207" s="33"/>
      <c r="AH207" s="33"/>
      <c r="AI207" s="33"/>
      <c r="AJ207" s="33"/>
      <c r="AK207" s="33"/>
      <c r="AL207" s="33"/>
      <c r="AM207" s="33"/>
      <c r="AN207" s="18"/>
      <c r="AO207" s="33"/>
      <c r="AP207" s="33"/>
      <c r="AQ207" s="22"/>
      <c r="AR207" s="33"/>
      <c r="AS207" s="33"/>
      <c r="AT207" s="33"/>
      <c r="AU207" s="33"/>
      <c r="AV207" s="33"/>
      <c r="AW207" s="33"/>
      <c r="AX207" s="33"/>
      <c r="AY207" s="33"/>
    </row>
    <row r="208" spans="1:51" ht="15.75" customHeight="1">
      <c r="A208" s="19">
        <v>1750</v>
      </c>
      <c r="B208" s="27"/>
      <c r="C208" s="27"/>
      <c r="D208" s="21"/>
      <c r="E208" s="15"/>
      <c r="F208" s="15"/>
      <c r="G208" s="15"/>
      <c r="H208" s="16"/>
      <c r="J208" s="22"/>
      <c r="V208" s="18"/>
      <c r="AE208" s="22"/>
      <c r="AF208" s="34"/>
      <c r="AG208" s="31"/>
      <c r="AH208" s="34"/>
      <c r="AI208" s="33"/>
      <c r="AJ208" s="34"/>
      <c r="AK208" s="34"/>
      <c r="AL208" s="34"/>
      <c r="AM208" s="34"/>
      <c r="AN208" s="25"/>
      <c r="AO208" s="34"/>
      <c r="AP208" s="34"/>
      <c r="AQ208" s="22"/>
      <c r="AR208" s="34"/>
      <c r="AS208" s="34"/>
      <c r="AT208" s="34"/>
      <c r="AU208" s="34"/>
      <c r="AV208" s="33"/>
      <c r="AW208" s="34"/>
      <c r="AX208" s="34"/>
      <c r="AY208" s="34"/>
    </row>
    <row r="209" spans="1:52" ht="15.75" customHeight="1">
      <c r="A209" s="19">
        <v>1751</v>
      </c>
      <c r="B209" s="27"/>
      <c r="C209" s="27"/>
      <c r="D209" s="21"/>
      <c r="E209" s="15"/>
      <c r="F209" s="15"/>
      <c r="G209" s="15"/>
      <c r="H209" s="16"/>
      <c r="J209" s="22"/>
      <c r="V209" s="18"/>
      <c r="AE209" s="22"/>
      <c r="AF209" s="33"/>
      <c r="AH209" s="33"/>
      <c r="AI209" s="33"/>
      <c r="AO209" s="33"/>
      <c r="AP209" s="33"/>
      <c r="AQ209" s="22"/>
      <c r="AR209" s="33"/>
      <c r="AS209" s="33"/>
      <c r="AT209" s="33"/>
      <c r="AU209" s="33"/>
      <c r="AV209" s="33"/>
      <c r="AW209" s="33"/>
      <c r="AX209" s="33"/>
      <c r="AY209" s="33"/>
      <c r="AZ209" s="33"/>
    </row>
    <row r="210" spans="1:52" ht="15.75" customHeight="1">
      <c r="A210" s="19">
        <v>1752</v>
      </c>
      <c r="B210" s="27">
        <v>25.009051050397556</v>
      </c>
      <c r="C210" s="27">
        <v>39.95</v>
      </c>
      <c r="D210" s="21">
        <v>0.12083333333333333</v>
      </c>
      <c r="E210" s="15">
        <v>3.021927001923038</v>
      </c>
      <c r="F210" s="15">
        <v>4.827291666666667</v>
      </c>
      <c r="G210" s="15"/>
      <c r="H210" s="16"/>
      <c r="J210" s="22"/>
      <c r="V210" s="18"/>
      <c r="AE210" s="22"/>
      <c r="AF210" s="33"/>
      <c r="AH210" s="33"/>
      <c r="AI210" s="33"/>
      <c r="AJ210" s="33"/>
      <c r="AK210" s="33"/>
      <c r="AM210" s="33"/>
      <c r="AN210" s="18"/>
      <c r="AO210" s="33"/>
      <c r="AP210" s="33"/>
      <c r="AQ210" s="22"/>
      <c r="AR210" s="33"/>
      <c r="AS210" s="33"/>
      <c r="AT210" s="33"/>
      <c r="AU210" s="33"/>
      <c r="AV210" s="33"/>
      <c r="AW210" s="33"/>
      <c r="AX210" s="33"/>
      <c r="AY210" s="33"/>
      <c r="AZ210" s="33"/>
    </row>
    <row r="211" spans="1:52" ht="15.75" customHeight="1">
      <c r="A211" s="19">
        <v>1753</v>
      </c>
      <c r="B211" s="27"/>
      <c r="C211" s="27"/>
      <c r="D211" s="21"/>
      <c r="E211" s="15"/>
      <c r="F211" s="15"/>
      <c r="G211" s="15"/>
      <c r="H211" s="16"/>
      <c r="J211" s="22"/>
      <c r="V211" s="18"/>
      <c r="AE211" s="22"/>
      <c r="AF211" s="33"/>
      <c r="AG211" s="33"/>
      <c r="AH211" s="33"/>
      <c r="AI211" s="33"/>
      <c r="AJ211" s="33"/>
      <c r="AK211" s="33"/>
      <c r="AM211" s="33"/>
      <c r="AN211" s="18"/>
      <c r="AO211" s="33"/>
      <c r="AP211" s="33"/>
      <c r="AQ211" s="22"/>
      <c r="AS211" s="33"/>
      <c r="AT211" s="33"/>
      <c r="AU211" s="33"/>
      <c r="AV211" s="33"/>
      <c r="AW211" s="33"/>
      <c r="AX211" s="33"/>
      <c r="AY211" s="33"/>
      <c r="AZ211" s="33"/>
    </row>
    <row r="212" spans="1:52" ht="15.75" customHeight="1">
      <c r="A212" s="19">
        <v>1754</v>
      </c>
      <c r="B212" s="27"/>
      <c r="C212" s="27"/>
      <c r="D212" s="21"/>
      <c r="E212" s="15"/>
      <c r="F212" s="15"/>
      <c r="G212" s="15"/>
      <c r="H212" s="16"/>
      <c r="J212" s="22"/>
      <c r="V212" s="18"/>
      <c r="AE212" s="22"/>
      <c r="AF212" s="33"/>
      <c r="AG212" s="33"/>
      <c r="AH212" s="33"/>
      <c r="AI212" s="33"/>
      <c r="AJ212" s="33"/>
      <c r="AK212" s="33"/>
      <c r="AM212" s="33"/>
      <c r="AN212" s="18"/>
      <c r="AO212" s="33"/>
      <c r="AP212" s="33"/>
      <c r="AQ212" s="22"/>
      <c r="AS212" s="33"/>
      <c r="AT212" s="33"/>
      <c r="AU212" s="33"/>
      <c r="AV212" s="33"/>
      <c r="AW212" s="33"/>
      <c r="AX212" s="33"/>
      <c r="AY212" s="33"/>
      <c r="AZ212" s="33"/>
    </row>
    <row r="213" spans="1:52" ht="15.75" customHeight="1">
      <c r="A213" s="19">
        <v>1755</v>
      </c>
      <c r="B213" s="27">
        <v>32.791120183174</v>
      </c>
      <c r="C213" s="27">
        <v>59.7</v>
      </c>
      <c r="D213" s="21">
        <v>0.11833333333333333</v>
      </c>
      <c r="E213" s="15">
        <v>3.8802825550089235</v>
      </c>
      <c r="F213" s="15">
        <v>7.064500000000001</v>
      </c>
      <c r="G213" s="15"/>
      <c r="H213" s="16"/>
      <c r="J213" s="22"/>
      <c r="V213" s="18"/>
      <c r="AE213" s="22"/>
      <c r="AF213" s="33"/>
      <c r="AG213" s="33"/>
      <c r="AH213" s="33"/>
      <c r="AI213" s="33"/>
      <c r="AJ213" s="33"/>
      <c r="AK213" s="33"/>
      <c r="AM213" s="33"/>
      <c r="AN213" s="18"/>
      <c r="AO213" s="33"/>
      <c r="AP213" s="33"/>
      <c r="AQ213" s="22"/>
      <c r="AR213" s="33"/>
      <c r="AS213" s="33"/>
      <c r="AT213" s="33"/>
      <c r="AU213" s="33"/>
      <c r="AV213" s="33"/>
      <c r="AW213" s="33"/>
      <c r="AX213" s="33"/>
      <c r="AY213" s="33"/>
      <c r="AZ213" s="33"/>
    </row>
    <row r="214" spans="1:52" ht="15.75" customHeight="1">
      <c r="A214" s="19">
        <v>1756</v>
      </c>
      <c r="B214" s="27">
        <v>36.723811530346815</v>
      </c>
      <c r="C214" s="27">
        <v>69.1</v>
      </c>
      <c r="D214" s="21">
        <v>0.11833333333333333</v>
      </c>
      <c r="E214" s="15">
        <v>4.34565103109104</v>
      </c>
      <c r="F214" s="15">
        <v>8.176833333333333</v>
      </c>
      <c r="G214" s="15"/>
      <c r="H214" s="16"/>
      <c r="J214" s="22"/>
      <c r="V214" s="18"/>
      <c r="AE214" s="22"/>
      <c r="AF214" s="33"/>
      <c r="AG214" s="33"/>
      <c r="AH214" s="33"/>
      <c r="AI214" s="33"/>
      <c r="AJ214" s="33"/>
      <c r="AK214" s="33"/>
      <c r="AM214" s="33"/>
      <c r="AN214" s="18"/>
      <c r="AO214" s="33"/>
      <c r="AP214" s="33"/>
      <c r="AQ214" s="22"/>
      <c r="AR214" s="33"/>
      <c r="AS214" s="33"/>
      <c r="AT214" s="33"/>
      <c r="AU214" s="33"/>
      <c r="AV214" s="33"/>
      <c r="AW214" s="33"/>
      <c r="AX214" s="33"/>
      <c r="AY214" s="33"/>
      <c r="AZ214" s="33"/>
    </row>
    <row r="215" spans="1:52" ht="15.75" customHeight="1">
      <c r="A215" s="19">
        <v>1757</v>
      </c>
      <c r="B215" s="27">
        <v>35.0910286437484</v>
      </c>
      <c r="C215" s="27">
        <v>65.47</v>
      </c>
      <c r="D215" s="21">
        <v>0.095</v>
      </c>
      <c r="E215" s="15">
        <v>3.3336477211560984</v>
      </c>
      <c r="F215" s="15">
        <v>6.21965</v>
      </c>
      <c r="G215" s="15"/>
      <c r="H215" s="16"/>
      <c r="J215" s="22"/>
      <c r="V215" s="18"/>
      <c r="AE215" s="22"/>
      <c r="AF215" s="33"/>
      <c r="AG215" s="33"/>
      <c r="AH215" s="33"/>
      <c r="AI215" s="33"/>
      <c r="AJ215" s="33"/>
      <c r="AK215" s="33"/>
      <c r="AM215" s="33"/>
      <c r="AN215" s="18"/>
      <c r="AO215" s="33"/>
      <c r="AP215" s="33"/>
      <c r="AQ215" s="22"/>
      <c r="AR215" s="33"/>
      <c r="AS215" s="33"/>
      <c r="AT215" s="33"/>
      <c r="AU215" s="33"/>
      <c r="AV215" s="33"/>
      <c r="AW215" s="33"/>
      <c r="AX215" s="33"/>
      <c r="AY215" s="33"/>
      <c r="AZ215" s="33"/>
    </row>
    <row r="216" spans="1:52" ht="15.75" customHeight="1">
      <c r="A216" s="19">
        <v>1758</v>
      </c>
      <c r="B216" s="27"/>
      <c r="C216" s="27"/>
      <c r="D216" s="21"/>
      <c r="E216" s="15"/>
      <c r="F216" s="15"/>
      <c r="G216" s="15"/>
      <c r="H216" s="16"/>
      <c r="J216" s="22"/>
      <c r="V216" s="18"/>
      <c r="AE216" s="22"/>
      <c r="AF216" s="33"/>
      <c r="AG216" s="33"/>
      <c r="AJ216" s="33"/>
      <c r="AK216" s="33"/>
      <c r="AM216" s="33"/>
      <c r="AN216" s="18"/>
      <c r="AO216" s="33"/>
      <c r="AP216" s="33"/>
      <c r="AQ216" s="22"/>
      <c r="AR216" s="33"/>
      <c r="AS216" s="33"/>
      <c r="AT216" s="33"/>
      <c r="AU216" s="33"/>
      <c r="AV216" s="33"/>
      <c r="AW216" s="33"/>
      <c r="AX216" s="33"/>
      <c r="AY216" s="33"/>
      <c r="AZ216" s="33"/>
    </row>
    <row r="217" spans="1:52" ht="15.75" customHeight="1">
      <c r="A217" s="19">
        <v>1759</v>
      </c>
      <c r="B217" s="27"/>
      <c r="C217" s="27"/>
      <c r="D217" s="21"/>
      <c r="E217" s="15"/>
      <c r="F217" s="15"/>
      <c r="G217" s="15"/>
      <c r="H217" s="16"/>
      <c r="J217" s="22"/>
      <c r="V217" s="18"/>
      <c r="AE217" s="22"/>
      <c r="AF217" s="33"/>
      <c r="AG217" s="33"/>
      <c r="AJ217" s="33"/>
      <c r="AK217" s="33"/>
      <c r="AM217" s="33"/>
      <c r="AN217" s="18"/>
      <c r="AO217" s="33"/>
      <c r="AP217" s="33"/>
      <c r="AQ217" s="22"/>
      <c r="AR217" s="33"/>
      <c r="AS217" s="33"/>
      <c r="AT217" s="33"/>
      <c r="AU217" s="33"/>
      <c r="AV217" s="33"/>
      <c r="AW217" s="33"/>
      <c r="AX217" s="33"/>
      <c r="AY217" s="33"/>
      <c r="AZ217" s="33"/>
    </row>
    <row r="218" spans="1:52" ht="15.75" customHeight="1">
      <c r="A218" s="19">
        <v>1760</v>
      </c>
      <c r="B218" s="27">
        <v>30.56647999211533</v>
      </c>
      <c r="C218" s="27">
        <v>54.4</v>
      </c>
      <c r="D218" s="21">
        <v>0.095</v>
      </c>
      <c r="E218" s="15">
        <v>2.9038155992509562</v>
      </c>
      <c r="F218" s="15">
        <v>5.168</v>
      </c>
      <c r="G218" s="15"/>
      <c r="H218" s="16"/>
      <c r="J218" s="22"/>
      <c r="V218" s="18"/>
      <c r="AE218" s="22"/>
      <c r="AF218" s="33"/>
      <c r="AG218" s="33"/>
      <c r="AI218" s="33"/>
      <c r="AJ218" s="33"/>
      <c r="AK218" s="33"/>
      <c r="AM218" s="33"/>
      <c r="AN218" s="18"/>
      <c r="AO218" s="33"/>
      <c r="AP218" s="33"/>
      <c r="AQ218" s="22"/>
      <c r="AR218" s="33"/>
      <c r="AS218" s="33"/>
      <c r="AT218" s="33"/>
      <c r="AU218" s="33"/>
      <c r="AV218" s="33"/>
      <c r="AW218" s="33"/>
      <c r="AX218" s="33"/>
      <c r="AY218" s="33"/>
      <c r="AZ218" s="33"/>
    </row>
    <row r="219" spans="1:52" ht="15.75" customHeight="1">
      <c r="A219" s="19">
        <v>1761</v>
      </c>
      <c r="B219" s="27">
        <v>29.551503399879795</v>
      </c>
      <c r="C219" s="27">
        <v>41.87</v>
      </c>
      <c r="D219" s="21">
        <v>0.095</v>
      </c>
      <c r="E219" s="15">
        <v>2.8073928229885805</v>
      </c>
      <c r="F219" s="15">
        <v>3.9776499999999997</v>
      </c>
      <c r="G219" s="15"/>
      <c r="H219" s="16"/>
      <c r="J219" s="22"/>
      <c r="V219" s="18"/>
      <c r="AE219" s="22"/>
      <c r="AF219" s="33"/>
      <c r="AM219" s="33"/>
      <c r="AN219" s="18"/>
      <c r="AO219" s="33"/>
      <c r="AP219" s="33"/>
      <c r="AQ219" s="22"/>
      <c r="AR219" s="33"/>
      <c r="AS219" s="33"/>
      <c r="AT219" s="33"/>
      <c r="AU219" s="33"/>
      <c r="AV219" s="33"/>
      <c r="AW219" s="33"/>
      <c r="AX219" s="33"/>
      <c r="AY219" s="33"/>
      <c r="AZ219" s="33"/>
    </row>
    <row r="220" spans="1:52" ht="15.75" customHeight="1">
      <c r="A220" s="19">
        <v>1762</v>
      </c>
      <c r="B220" s="27">
        <v>30.46864656454805</v>
      </c>
      <c r="C220" s="27">
        <v>53.46</v>
      </c>
      <c r="D220" s="21">
        <v>0.095</v>
      </c>
      <c r="E220" s="15">
        <v>2.8945214236320647</v>
      </c>
      <c r="F220" s="15">
        <v>5.0787</v>
      </c>
      <c r="G220" s="15"/>
      <c r="H220" s="16"/>
      <c r="J220" s="22"/>
      <c r="V220" s="18"/>
      <c r="AE220" s="22"/>
      <c r="AF220" s="33"/>
      <c r="AJ220" s="33"/>
      <c r="AK220" s="33"/>
      <c r="AM220" s="33"/>
      <c r="AN220" s="18"/>
      <c r="AO220" s="33"/>
      <c r="AP220" s="33"/>
      <c r="AQ220" s="22"/>
      <c r="AR220" s="33"/>
      <c r="AS220" s="33"/>
      <c r="AT220" s="33"/>
      <c r="AU220" s="33"/>
      <c r="AV220" s="33"/>
      <c r="AW220" s="33"/>
      <c r="AX220" s="33"/>
      <c r="AY220" s="33"/>
      <c r="AZ220" s="33"/>
    </row>
    <row r="221" spans="1:52" ht="15.75" customHeight="1">
      <c r="A221" s="19">
        <v>1763</v>
      </c>
      <c r="B221" s="27">
        <v>31.711906671731597</v>
      </c>
      <c r="C221" s="27">
        <v>55.09</v>
      </c>
      <c r="D221" s="21">
        <v>0.095</v>
      </c>
      <c r="E221" s="15">
        <v>3.012631133814502</v>
      </c>
      <c r="F221" s="15">
        <v>5.23355</v>
      </c>
      <c r="G221" s="15"/>
      <c r="H221" s="16"/>
      <c r="J221" s="22"/>
      <c r="V221" s="18"/>
      <c r="AE221" s="22"/>
      <c r="AF221" s="33"/>
      <c r="AN221" s="18"/>
      <c r="AO221" s="33"/>
      <c r="AP221" s="33"/>
      <c r="AQ221" s="22"/>
      <c r="AR221" s="33"/>
      <c r="AS221" s="33"/>
      <c r="AT221" s="33"/>
      <c r="AU221" s="33"/>
      <c r="AV221" s="33"/>
      <c r="AW221" s="33"/>
      <c r="AX221" s="33"/>
      <c r="AY221" s="33"/>
      <c r="AZ221" s="33"/>
    </row>
    <row r="222" spans="1:52" ht="15.75" customHeight="1">
      <c r="A222" s="19">
        <v>1764</v>
      </c>
      <c r="B222" s="27">
        <v>24.308058617495465</v>
      </c>
      <c r="C222" s="27">
        <v>42.87</v>
      </c>
      <c r="D222" s="21">
        <v>0.095</v>
      </c>
      <c r="E222" s="15">
        <v>2.3092655686620693</v>
      </c>
      <c r="F222" s="15">
        <v>4.072649999999999</v>
      </c>
      <c r="G222" s="15"/>
      <c r="H222" s="16"/>
      <c r="J222" s="22"/>
      <c r="V222" s="18"/>
      <c r="AE222" s="22"/>
      <c r="AF222" s="33"/>
      <c r="AN222" s="18"/>
      <c r="AO222" s="33"/>
      <c r="AP222" s="33"/>
      <c r="AQ222" s="22"/>
      <c r="AR222" s="33"/>
      <c r="AS222" s="33"/>
      <c r="AT222" s="33"/>
      <c r="AU222" s="33"/>
      <c r="AV222" s="33"/>
      <c r="AW222" s="33"/>
      <c r="AX222" s="33"/>
      <c r="AY222" s="33"/>
      <c r="AZ222" s="33"/>
    </row>
    <row r="223" spans="1:52" ht="15.75" customHeight="1">
      <c r="A223" s="19">
        <v>1765</v>
      </c>
      <c r="B223" s="27">
        <v>29.850707462837505</v>
      </c>
      <c r="C223" s="27">
        <v>48.17</v>
      </c>
      <c r="D223" s="21">
        <v>0.095</v>
      </c>
      <c r="E223" s="15">
        <v>2.835817208969563</v>
      </c>
      <c r="F223" s="15">
        <v>4.57615</v>
      </c>
      <c r="G223" s="15"/>
      <c r="H223" s="16"/>
      <c r="J223" s="22"/>
      <c r="V223" s="18"/>
      <c r="AE223" s="22"/>
      <c r="AF223" s="33"/>
      <c r="AN223" s="18"/>
      <c r="AO223" s="33"/>
      <c r="AP223" s="33"/>
      <c r="AQ223" s="22"/>
      <c r="AR223" s="33"/>
      <c r="AS223" s="33"/>
      <c r="AT223" s="33"/>
      <c r="AU223" s="33"/>
      <c r="AV223" s="33"/>
      <c r="AW223" s="33"/>
      <c r="AX223" s="33"/>
      <c r="AY223" s="33"/>
      <c r="AZ223" s="33"/>
    </row>
    <row r="224" spans="1:51" ht="15.75" customHeight="1">
      <c r="A224" s="19">
        <v>1766</v>
      </c>
      <c r="B224" s="27">
        <v>30.994357087717475</v>
      </c>
      <c r="C224" s="27">
        <v>45.73</v>
      </c>
      <c r="D224" s="21">
        <v>0.09583333333333334</v>
      </c>
      <c r="E224" s="15">
        <v>2.9702925542395917</v>
      </c>
      <c r="F224" s="15">
        <v>4.382458333333333</v>
      </c>
      <c r="G224" s="15"/>
      <c r="H224" s="16"/>
      <c r="J224" s="22"/>
      <c r="V224" s="18"/>
      <c r="AE224" s="22"/>
      <c r="AF224" s="33"/>
      <c r="AG224" s="33"/>
      <c r="AJ224" s="33"/>
      <c r="AK224" s="33"/>
      <c r="AL224" s="33"/>
      <c r="AM224" s="33"/>
      <c r="AN224" s="18"/>
      <c r="AO224" s="33"/>
      <c r="AP224" s="33"/>
      <c r="AQ224" s="22"/>
      <c r="AR224" s="33"/>
      <c r="AS224" s="33"/>
      <c r="AT224" s="33"/>
      <c r="AU224" s="33"/>
      <c r="AV224" s="33"/>
      <c r="AW224" s="33"/>
      <c r="AX224" s="33"/>
      <c r="AY224" s="33"/>
    </row>
    <row r="225" spans="1:51" ht="15.75" customHeight="1">
      <c r="A225" s="19">
        <v>1767</v>
      </c>
      <c r="B225" s="27"/>
      <c r="C225" s="27"/>
      <c r="D225" s="21"/>
      <c r="E225" s="15"/>
      <c r="F225" s="15"/>
      <c r="G225" s="15"/>
      <c r="H225" s="16"/>
      <c r="J225" s="22"/>
      <c r="V225" s="18"/>
      <c r="AE225" s="22"/>
      <c r="AF225" s="33"/>
      <c r="AG225" s="33"/>
      <c r="AI225" s="33"/>
      <c r="AJ225" s="33"/>
      <c r="AK225" s="33"/>
      <c r="AL225" s="33"/>
      <c r="AM225" s="33"/>
      <c r="AN225" s="18"/>
      <c r="AO225" s="33"/>
      <c r="AP225" s="33"/>
      <c r="AQ225" s="22"/>
      <c r="AR225" s="33"/>
      <c r="AS225" s="33"/>
      <c r="AT225" s="33"/>
      <c r="AU225" s="33"/>
      <c r="AV225" s="33"/>
      <c r="AW225" s="33"/>
      <c r="AX225" s="33"/>
      <c r="AY225" s="33"/>
    </row>
    <row r="226" spans="1:52" ht="15.75" customHeight="1">
      <c r="A226" s="19">
        <v>1768</v>
      </c>
      <c r="B226" s="27"/>
      <c r="C226" s="27"/>
      <c r="D226" s="21"/>
      <c r="E226" s="15"/>
      <c r="F226" s="15"/>
      <c r="G226" s="15"/>
      <c r="H226" s="16"/>
      <c r="J226" s="22"/>
      <c r="V226" s="18"/>
      <c r="AE226" s="22"/>
      <c r="AF226" s="33"/>
      <c r="AG226" s="33"/>
      <c r="AI226" s="33"/>
      <c r="AJ226" s="33"/>
      <c r="AK226" s="33"/>
      <c r="AL226" s="33"/>
      <c r="AM226" s="33"/>
      <c r="AN226" s="18"/>
      <c r="AO226" s="33"/>
      <c r="AP226" s="33"/>
      <c r="AQ226" s="22"/>
      <c r="AR226" s="33"/>
      <c r="AS226" s="33"/>
      <c r="AT226" s="33"/>
      <c r="AU226" s="33"/>
      <c r="AV226" s="33"/>
      <c r="AW226" s="33"/>
      <c r="AX226" s="33"/>
      <c r="AY226" s="33"/>
      <c r="AZ226" s="33"/>
    </row>
    <row r="227" spans="1:52" ht="15.75" customHeight="1">
      <c r="A227" s="19">
        <v>1769</v>
      </c>
      <c r="B227" s="27">
        <v>34.96</v>
      </c>
      <c r="C227" s="27">
        <v>64.88</v>
      </c>
      <c r="D227" s="21">
        <v>0.09583333333333334</v>
      </c>
      <c r="E227" s="15">
        <v>3.350333333333334</v>
      </c>
      <c r="F227" s="15">
        <v>6.217666666666666</v>
      </c>
      <c r="G227" s="15"/>
      <c r="H227" s="16"/>
      <c r="J227" s="22"/>
      <c r="V227" s="18"/>
      <c r="AE227" s="22"/>
      <c r="AF227" s="33"/>
      <c r="AG227" s="33"/>
      <c r="AI227" s="33"/>
      <c r="AJ227" s="33"/>
      <c r="AK227" s="33"/>
      <c r="AL227" s="33"/>
      <c r="AM227" s="33"/>
      <c r="AN227" s="18"/>
      <c r="AO227" s="18"/>
      <c r="AP227" s="33"/>
      <c r="AQ227" s="22"/>
      <c r="AR227" s="33"/>
      <c r="AS227" s="33"/>
      <c r="AT227" s="33"/>
      <c r="AU227" s="33"/>
      <c r="AV227" s="33"/>
      <c r="AW227" s="33"/>
      <c r="AX227" s="33"/>
      <c r="AY227" s="33"/>
      <c r="AZ227" s="33"/>
    </row>
    <row r="228" spans="1:52" ht="15.75" customHeight="1">
      <c r="A228" s="19">
        <v>1770</v>
      </c>
      <c r="B228" s="27">
        <v>31.2</v>
      </c>
      <c r="C228" s="27">
        <v>64.69</v>
      </c>
      <c r="D228" s="21">
        <v>0.09583333333333334</v>
      </c>
      <c r="E228" s="15">
        <v>2.99</v>
      </c>
      <c r="F228" s="15">
        <v>6.199458333333333</v>
      </c>
      <c r="G228" s="15"/>
      <c r="H228" s="16"/>
      <c r="J228" s="22"/>
      <c r="V228" s="18"/>
      <c r="AE228" s="22"/>
      <c r="AF228" s="33"/>
      <c r="AG228" s="33"/>
      <c r="AI228" s="33"/>
      <c r="AJ228" s="33"/>
      <c r="AK228" s="33"/>
      <c r="AL228" s="33"/>
      <c r="AM228" s="33"/>
      <c r="AN228" s="18"/>
      <c r="AO228" s="18"/>
      <c r="AP228" s="33"/>
      <c r="AQ228" s="22"/>
      <c r="AR228" s="33"/>
      <c r="AS228" s="33"/>
      <c r="AT228" s="33"/>
      <c r="AU228" s="33"/>
      <c r="AV228" s="33"/>
      <c r="AW228" s="33"/>
      <c r="AX228" s="33"/>
      <c r="AY228" s="33"/>
      <c r="AZ228" s="33"/>
    </row>
    <row r="229" spans="1:52" ht="15.75" customHeight="1">
      <c r="A229" s="19">
        <v>1771</v>
      </c>
      <c r="B229" s="27">
        <v>34.96</v>
      </c>
      <c r="C229" s="27">
        <v>64.88</v>
      </c>
      <c r="D229" s="21">
        <v>0.09583333333333334</v>
      </c>
      <c r="E229" s="15">
        <v>3.350333333333334</v>
      </c>
      <c r="F229" s="15">
        <v>6.217666666666666</v>
      </c>
      <c r="G229" s="15"/>
      <c r="H229" s="16"/>
      <c r="J229" s="22"/>
      <c r="V229" s="18"/>
      <c r="AE229" s="22"/>
      <c r="AF229" s="33"/>
      <c r="AG229" s="33"/>
      <c r="AJ229" s="33"/>
      <c r="AK229" s="33"/>
      <c r="AL229" s="33"/>
      <c r="AM229" s="33"/>
      <c r="AN229" s="18"/>
      <c r="AO229" s="18"/>
      <c r="AP229" s="33"/>
      <c r="AQ229" s="22"/>
      <c r="AR229" s="33"/>
      <c r="AS229" s="33"/>
      <c r="AT229" s="33"/>
      <c r="AU229" s="33"/>
      <c r="AV229" s="33"/>
      <c r="AW229" s="33"/>
      <c r="AX229" s="33"/>
      <c r="AY229" s="33"/>
      <c r="AZ229" s="33"/>
    </row>
    <row r="230" spans="1:52" ht="15.75" customHeight="1">
      <c r="A230" s="19">
        <v>1772</v>
      </c>
      <c r="B230" s="27">
        <v>30.08</v>
      </c>
      <c r="C230" s="27">
        <v>64.63</v>
      </c>
      <c r="D230" s="21">
        <v>0.09583333333333334</v>
      </c>
      <c r="E230" s="15">
        <v>2.8826666666666667</v>
      </c>
      <c r="F230" s="15">
        <v>6.193708333333333</v>
      </c>
      <c r="G230" s="15"/>
      <c r="H230" s="16"/>
      <c r="J230" s="22"/>
      <c r="V230" s="18"/>
      <c r="AE230" s="22"/>
      <c r="AF230" s="33"/>
      <c r="AL230" s="33"/>
      <c r="AM230" s="33"/>
      <c r="AN230" s="18"/>
      <c r="AO230" s="18"/>
      <c r="AP230" s="33"/>
      <c r="AQ230" s="22"/>
      <c r="AR230" s="33"/>
      <c r="AS230" s="33"/>
      <c r="AT230" s="33"/>
      <c r="AU230" s="33"/>
      <c r="AV230" s="33"/>
      <c r="AW230" s="33"/>
      <c r="AX230" s="33"/>
      <c r="AY230" s="33"/>
      <c r="AZ230" s="33"/>
    </row>
    <row r="231" spans="1:52" ht="15.75" customHeight="1">
      <c r="A231" s="19">
        <v>1773</v>
      </c>
      <c r="B231" s="27"/>
      <c r="C231" s="27"/>
      <c r="D231" s="21"/>
      <c r="E231" s="15"/>
      <c r="F231" s="15"/>
      <c r="G231" s="15"/>
      <c r="H231" s="16"/>
      <c r="J231" s="22"/>
      <c r="V231" s="18"/>
      <c r="AE231" s="22"/>
      <c r="AF231" s="33"/>
      <c r="AL231" s="33"/>
      <c r="AM231" s="33"/>
      <c r="AN231" s="18"/>
      <c r="AO231" s="33"/>
      <c r="AP231" s="33"/>
      <c r="AQ231" s="22"/>
      <c r="AR231" s="33"/>
      <c r="AS231" s="33"/>
      <c r="AT231" s="33"/>
      <c r="AU231" s="33"/>
      <c r="AV231" s="33"/>
      <c r="AW231" s="33"/>
      <c r="AX231" s="33"/>
      <c r="AY231" s="33"/>
      <c r="AZ231" s="33"/>
    </row>
    <row r="232" spans="1:52" ht="15.75" customHeight="1">
      <c r="A232" s="19">
        <v>1774</v>
      </c>
      <c r="B232" s="27">
        <v>54.9578497738479</v>
      </c>
      <c r="C232" s="27">
        <v>79.87</v>
      </c>
      <c r="D232" s="35">
        <v>0.09083333333333334</v>
      </c>
      <c r="E232" s="15">
        <v>4.992004687791184</v>
      </c>
      <c r="F232" s="15">
        <v>7.254858333333334</v>
      </c>
      <c r="G232" s="15"/>
      <c r="H232" s="16"/>
      <c r="J232" s="22"/>
      <c r="V232" s="18"/>
      <c r="AE232" s="22"/>
      <c r="AF232" s="33"/>
      <c r="AI232" s="33"/>
      <c r="AJ232" s="33"/>
      <c r="AK232" s="33"/>
      <c r="AL232" s="33"/>
      <c r="AM232" s="33"/>
      <c r="AN232" s="18"/>
      <c r="AO232" s="33"/>
      <c r="AP232" s="33"/>
      <c r="AQ232" s="22"/>
      <c r="AR232" s="33"/>
      <c r="AS232" s="33"/>
      <c r="AT232" s="33"/>
      <c r="AU232" s="33"/>
      <c r="AV232" s="33"/>
      <c r="AW232" s="33"/>
      <c r="AX232" s="33"/>
      <c r="AY232" s="33"/>
      <c r="AZ232" s="33"/>
    </row>
    <row r="233" spans="1:52" ht="15.75" customHeight="1">
      <c r="A233" s="19">
        <v>1775</v>
      </c>
      <c r="B233" s="27"/>
      <c r="C233" s="27"/>
      <c r="D233" s="35"/>
      <c r="E233" s="15"/>
      <c r="F233" s="15"/>
      <c r="G233" s="15"/>
      <c r="H233" s="16"/>
      <c r="J233" s="22"/>
      <c r="V233" s="18"/>
      <c r="AE233" s="22"/>
      <c r="AF233" s="33"/>
      <c r="AI233" s="33"/>
      <c r="AJ233" s="33"/>
      <c r="AK233" s="33"/>
      <c r="AL233" s="33"/>
      <c r="AM233" s="33"/>
      <c r="AN233" s="18"/>
      <c r="AO233" s="33"/>
      <c r="AP233" s="33"/>
      <c r="AQ233" s="22"/>
      <c r="AR233" s="33"/>
      <c r="AS233" s="33"/>
      <c r="AT233" s="33"/>
      <c r="AU233" s="33"/>
      <c r="AV233" s="33"/>
      <c r="AW233" s="33"/>
      <c r="AX233" s="33"/>
      <c r="AY233" s="33"/>
      <c r="AZ233" s="33"/>
    </row>
    <row r="234" spans="1:52" ht="15.75" customHeight="1">
      <c r="A234" s="19">
        <v>1776</v>
      </c>
      <c r="B234" s="27"/>
      <c r="C234" s="27"/>
      <c r="D234" s="35"/>
      <c r="E234" s="15"/>
      <c r="F234" s="15"/>
      <c r="G234" s="15"/>
      <c r="H234" s="16"/>
      <c r="J234" s="22"/>
      <c r="V234" s="18"/>
      <c r="AE234" s="22"/>
      <c r="AF234" s="33"/>
      <c r="AH234" s="33"/>
      <c r="AI234" s="33"/>
      <c r="AJ234" s="33"/>
      <c r="AK234" s="33"/>
      <c r="AL234" s="33"/>
      <c r="AM234" s="33"/>
      <c r="AN234" s="18"/>
      <c r="AO234" s="33"/>
      <c r="AP234" s="33"/>
      <c r="AQ234" s="22"/>
      <c r="AR234" s="33"/>
      <c r="AS234" s="33"/>
      <c r="AT234" s="33"/>
      <c r="AU234" s="33"/>
      <c r="AV234" s="33"/>
      <c r="AW234" s="33"/>
      <c r="AX234" s="33"/>
      <c r="AY234" s="33"/>
      <c r="AZ234" s="33"/>
    </row>
    <row r="235" spans="1:52" ht="15.75" customHeight="1">
      <c r="A235" s="19">
        <v>1777</v>
      </c>
      <c r="B235" s="27">
        <v>42.084520171477486</v>
      </c>
      <c r="C235" s="27">
        <v>82.15</v>
      </c>
      <c r="D235" s="35">
        <v>0.09083333333333334</v>
      </c>
      <c r="E235" s="15">
        <v>3.822677248909205</v>
      </c>
      <c r="F235" s="15">
        <v>7.461958333333334</v>
      </c>
      <c r="G235" s="28"/>
      <c r="H235" s="16"/>
      <c r="J235" s="22"/>
      <c r="V235" s="18"/>
      <c r="AE235" s="22"/>
      <c r="AF235" s="33"/>
      <c r="AH235" s="33"/>
      <c r="AI235" s="33"/>
      <c r="AJ235" s="33"/>
      <c r="AK235" s="33"/>
      <c r="AL235" s="33"/>
      <c r="AM235" s="33"/>
      <c r="AN235" s="18"/>
      <c r="AO235" s="33"/>
      <c r="AP235" s="33"/>
      <c r="AQ235" s="22"/>
      <c r="AR235" s="33"/>
      <c r="AS235" s="33"/>
      <c r="AT235" s="33"/>
      <c r="AU235" s="33"/>
      <c r="AV235" s="33"/>
      <c r="AW235" s="33"/>
      <c r="AX235" s="33"/>
      <c r="AY235" s="33"/>
      <c r="AZ235" s="33"/>
    </row>
    <row r="236" spans="1:52" ht="15.75" customHeight="1">
      <c r="A236" s="19">
        <v>1778</v>
      </c>
      <c r="B236" s="27"/>
      <c r="C236" s="27"/>
      <c r="D236" s="35"/>
      <c r="E236" s="15"/>
      <c r="F236" s="15"/>
      <c r="G236" s="28"/>
      <c r="H236" s="16"/>
      <c r="J236" s="22"/>
      <c r="V236" s="18"/>
      <c r="AE236" s="22"/>
      <c r="AF236" s="33"/>
      <c r="AH236" s="33"/>
      <c r="AI236" s="33"/>
      <c r="AJ236" s="33"/>
      <c r="AK236" s="33"/>
      <c r="AL236" s="33"/>
      <c r="AM236" s="33"/>
      <c r="AN236" s="18"/>
      <c r="AO236" s="33"/>
      <c r="AP236" s="33"/>
      <c r="AQ236" s="22"/>
      <c r="AR236" s="33"/>
      <c r="AS236" s="33"/>
      <c r="AT236" s="33"/>
      <c r="AU236" s="33"/>
      <c r="AV236" s="33"/>
      <c r="AW236" s="33"/>
      <c r="AX236" s="33"/>
      <c r="AY236" s="33"/>
      <c r="AZ236" s="33"/>
    </row>
    <row r="237" spans="1:51" ht="15.75" customHeight="1">
      <c r="A237" s="19">
        <v>1779</v>
      </c>
      <c r="B237" s="27"/>
      <c r="C237" s="27"/>
      <c r="D237" s="35"/>
      <c r="E237" s="15"/>
      <c r="F237" s="15"/>
      <c r="G237" s="28"/>
      <c r="H237" s="16"/>
      <c r="J237" s="22"/>
      <c r="V237" s="18"/>
      <c r="AE237" s="22"/>
      <c r="AF237" s="33"/>
      <c r="AH237" s="33"/>
      <c r="AI237" s="33"/>
      <c r="AJ237" s="33"/>
      <c r="AK237" s="33"/>
      <c r="AL237" s="33"/>
      <c r="AM237" s="33"/>
      <c r="AN237" s="18"/>
      <c r="AO237" s="33"/>
      <c r="AP237" s="33"/>
      <c r="AQ237" s="22"/>
      <c r="AR237" s="33"/>
      <c r="AS237" s="33"/>
      <c r="AT237" s="33"/>
      <c r="AU237" s="33"/>
      <c r="AV237" s="33"/>
      <c r="AW237" s="33"/>
      <c r="AX237" s="33"/>
      <c r="AY237" s="33"/>
    </row>
    <row r="238" spans="1:51" ht="15.75" customHeight="1">
      <c r="A238" s="19">
        <v>1780</v>
      </c>
      <c r="B238" s="27">
        <v>52.36716021455079</v>
      </c>
      <c r="C238" s="27">
        <v>102.99</v>
      </c>
      <c r="D238" s="35">
        <v>0.08333333333333333</v>
      </c>
      <c r="E238" s="15">
        <v>4.363930017879232</v>
      </c>
      <c r="F238" s="15">
        <v>8.5825</v>
      </c>
      <c r="G238" s="15"/>
      <c r="H238" s="16"/>
      <c r="J238" s="22"/>
      <c r="V238" s="18"/>
      <c r="AE238" s="22"/>
      <c r="AF238" s="33"/>
      <c r="AG238" s="33"/>
      <c r="AH238" s="33"/>
      <c r="AI238" s="33"/>
      <c r="AJ238" s="33"/>
      <c r="AK238" s="33"/>
      <c r="AL238" s="33"/>
      <c r="AM238" s="33"/>
      <c r="AN238" s="18"/>
      <c r="AO238" s="33"/>
      <c r="AP238" s="33"/>
      <c r="AQ238" s="22"/>
      <c r="AR238" s="33"/>
      <c r="AS238" s="33"/>
      <c r="AT238" s="33"/>
      <c r="AU238" s="33"/>
      <c r="AV238" s="33"/>
      <c r="AW238" s="33"/>
      <c r="AX238" s="33"/>
      <c r="AY238" s="33"/>
    </row>
    <row r="239" spans="1:51" ht="15.75" customHeight="1">
      <c r="A239" s="19">
        <v>1781</v>
      </c>
      <c r="B239" s="27"/>
      <c r="C239" s="27"/>
      <c r="D239" s="35"/>
      <c r="E239" s="15"/>
      <c r="F239" s="15"/>
      <c r="G239" s="15"/>
      <c r="H239" s="16"/>
      <c r="J239" s="22"/>
      <c r="V239" s="18"/>
      <c r="AE239" s="22"/>
      <c r="AF239" s="33"/>
      <c r="AH239" s="33"/>
      <c r="AI239" s="33"/>
      <c r="AJ239" s="33"/>
      <c r="AK239" s="33"/>
      <c r="AL239" s="33"/>
      <c r="AM239" s="33"/>
      <c r="AN239" s="18"/>
      <c r="AO239" s="33"/>
      <c r="AP239" s="33"/>
      <c r="AQ239" s="22"/>
      <c r="AR239" s="33"/>
      <c r="AS239" s="33"/>
      <c r="AT239" s="33"/>
      <c r="AU239" s="33"/>
      <c r="AV239" s="33"/>
      <c r="AW239" s="33"/>
      <c r="AX239" s="33"/>
      <c r="AY239" s="33"/>
    </row>
    <row r="240" spans="1:51" ht="15.75" customHeight="1">
      <c r="A240" s="19">
        <v>1782</v>
      </c>
      <c r="B240" s="27">
        <v>58.72231051735204</v>
      </c>
      <c r="C240" s="27">
        <v>116.63</v>
      </c>
      <c r="D240" s="35">
        <v>0.08333333333333333</v>
      </c>
      <c r="E240" s="15">
        <v>4.893525876446003</v>
      </c>
      <c r="F240" s="15">
        <v>9.719166666666666</v>
      </c>
      <c r="G240" s="15"/>
      <c r="H240" s="16"/>
      <c r="J240" s="22"/>
      <c r="V240" s="18"/>
      <c r="AE240" s="22"/>
      <c r="AF240" s="33"/>
      <c r="AH240" s="33"/>
      <c r="AI240" s="33"/>
      <c r="AJ240" s="33"/>
      <c r="AK240" s="33"/>
      <c r="AL240" s="33"/>
      <c r="AM240" s="33"/>
      <c r="AN240" s="18"/>
      <c r="AO240" s="33"/>
      <c r="AP240" s="33"/>
      <c r="AQ240" s="22"/>
      <c r="AR240" s="33"/>
      <c r="AS240" s="33"/>
      <c r="AT240" s="33"/>
      <c r="AU240" s="33"/>
      <c r="AV240" s="33"/>
      <c r="AW240" s="33"/>
      <c r="AX240" s="33"/>
      <c r="AY240" s="33"/>
    </row>
    <row r="241" spans="1:51" ht="15.75" customHeight="1">
      <c r="A241" s="19">
        <v>1783</v>
      </c>
      <c r="B241" s="27">
        <v>58.11716635287488</v>
      </c>
      <c r="C241" s="27">
        <v>104.15</v>
      </c>
      <c r="D241" s="35">
        <v>0.08333333333333333</v>
      </c>
      <c r="E241" s="15">
        <v>4.843097196072907</v>
      </c>
      <c r="F241" s="15">
        <v>8.679166666666667</v>
      </c>
      <c r="G241" s="15"/>
      <c r="H241" s="16"/>
      <c r="J241" s="22"/>
      <c r="V241" s="18"/>
      <c r="AE241" s="22"/>
      <c r="AF241" s="33"/>
      <c r="AG241" s="33"/>
      <c r="AH241" s="33"/>
      <c r="AI241" s="33"/>
      <c r="AJ241" s="33"/>
      <c r="AK241" s="33"/>
      <c r="AL241" s="33"/>
      <c r="AM241" s="33"/>
      <c r="AN241" s="18"/>
      <c r="AO241" s="33"/>
      <c r="AP241" s="33"/>
      <c r="AQ241" s="22"/>
      <c r="AR241" s="33"/>
      <c r="AS241" s="33"/>
      <c r="AT241" s="33"/>
      <c r="AU241" s="33"/>
      <c r="AV241" s="33"/>
      <c r="AW241" s="33"/>
      <c r="AX241" s="33"/>
      <c r="AY241" s="33"/>
    </row>
    <row r="242" spans="1:52" ht="15.75" customHeight="1">
      <c r="A242" s="19">
        <v>1784</v>
      </c>
      <c r="B242" s="27">
        <v>53.26062157784163</v>
      </c>
      <c r="C242" s="27">
        <v>118.02</v>
      </c>
      <c r="D242" s="35">
        <v>0.08333333333333333</v>
      </c>
      <c r="E242" s="15">
        <v>4.438385131486802</v>
      </c>
      <c r="F242" s="15">
        <v>9.835</v>
      </c>
      <c r="G242" s="15"/>
      <c r="H242" s="16"/>
      <c r="J242" s="22"/>
      <c r="V242" s="18"/>
      <c r="AE242" s="22"/>
      <c r="AF242" s="33"/>
      <c r="AG242" s="33"/>
      <c r="AH242" s="33"/>
      <c r="AI242" s="33"/>
      <c r="AJ242" s="33"/>
      <c r="AK242" s="33"/>
      <c r="AL242" s="33"/>
      <c r="AM242" s="33"/>
      <c r="AN242" s="18"/>
      <c r="AO242" s="33"/>
      <c r="AP242" s="33"/>
      <c r="AQ242" s="22"/>
      <c r="AR242" s="33"/>
      <c r="AS242" s="33"/>
      <c r="AT242" s="33"/>
      <c r="AU242" s="33"/>
      <c r="AV242" s="33"/>
      <c r="AW242" s="33"/>
      <c r="AX242" s="33"/>
      <c r="AY242" s="33"/>
      <c r="AZ242" s="33"/>
    </row>
    <row r="243" spans="1:51" ht="15.75" customHeight="1">
      <c r="A243" s="19">
        <v>1785</v>
      </c>
      <c r="B243" s="27">
        <v>48.72803478557392</v>
      </c>
      <c r="C243" s="27">
        <v>98.95</v>
      </c>
      <c r="D243" s="35">
        <v>0.08333333333333333</v>
      </c>
      <c r="E243" s="15">
        <v>4.060669565464493</v>
      </c>
      <c r="F243" s="15">
        <v>8.245833333333334</v>
      </c>
      <c r="G243" s="15"/>
      <c r="H243" s="16"/>
      <c r="J243" s="22"/>
      <c r="V243" s="18"/>
      <c r="AE243" s="22"/>
      <c r="AF243" s="33"/>
      <c r="AG243" s="33"/>
      <c r="AH243" s="33"/>
      <c r="AI243" s="33"/>
      <c r="AJ243" s="33"/>
      <c r="AK243" s="33"/>
      <c r="AL243" s="33"/>
      <c r="AM243" s="33"/>
      <c r="AN243" s="18"/>
      <c r="AO243" s="33"/>
      <c r="AP243" s="33"/>
      <c r="AQ243" s="22"/>
      <c r="AR243" s="33"/>
      <c r="AS243" s="33"/>
      <c r="AT243" s="33"/>
      <c r="AU243" s="33"/>
      <c r="AV243" s="33"/>
      <c r="AW243" s="33"/>
      <c r="AX243" s="33"/>
      <c r="AY243" s="33"/>
    </row>
    <row r="244" spans="1:51" ht="15.75" customHeight="1">
      <c r="A244" s="19">
        <v>1786</v>
      </c>
      <c r="B244" s="27">
        <v>55.547999999999995</v>
      </c>
      <c r="C244" s="27">
        <v>116.39</v>
      </c>
      <c r="D244" s="35">
        <v>0.08333333333333333</v>
      </c>
      <c r="E244" s="15">
        <v>4.629</v>
      </c>
      <c r="F244" s="15">
        <v>9.699166666666667</v>
      </c>
      <c r="G244" s="15"/>
      <c r="H244" s="16"/>
      <c r="J244" s="22"/>
      <c r="V244" s="18"/>
      <c r="AE244" s="22"/>
      <c r="AF244" s="33"/>
      <c r="AH244" s="33"/>
      <c r="AI244" s="33"/>
      <c r="AJ244" s="33"/>
      <c r="AK244" s="33"/>
      <c r="AL244" s="33"/>
      <c r="AM244" s="33"/>
      <c r="AN244" s="33"/>
      <c r="AO244" s="33"/>
      <c r="AP244" s="33"/>
      <c r="AQ244" s="22"/>
      <c r="AR244" s="33"/>
      <c r="AS244" s="33"/>
      <c r="AT244" s="33"/>
      <c r="AU244" s="33"/>
      <c r="AV244" s="33"/>
      <c r="AW244" s="33"/>
      <c r="AX244" s="33"/>
      <c r="AY244" s="33"/>
    </row>
    <row r="245" spans="1:51" ht="15.75" customHeight="1">
      <c r="A245" s="19">
        <v>1787</v>
      </c>
      <c r="B245" s="27">
        <v>50.48692964844697</v>
      </c>
      <c r="C245" s="27">
        <v>102.35</v>
      </c>
      <c r="D245" s="35">
        <v>0.08333333333333333</v>
      </c>
      <c r="E245" s="15">
        <v>4.20724413737058</v>
      </c>
      <c r="F245" s="15">
        <v>8.529166666666665</v>
      </c>
      <c r="G245" s="15"/>
      <c r="H245" s="16"/>
      <c r="J245" s="22"/>
      <c r="V245" s="18"/>
      <c r="AE245" s="22"/>
      <c r="AF245" s="33"/>
      <c r="AH245" s="33"/>
      <c r="AI245" s="33"/>
      <c r="AJ245" s="33"/>
      <c r="AK245" s="33"/>
      <c r="AL245" s="33"/>
      <c r="AM245" s="33"/>
      <c r="AN245" s="18"/>
      <c r="AO245" s="33"/>
      <c r="AP245" s="33"/>
      <c r="AQ245" s="22"/>
      <c r="AR245" s="33"/>
      <c r="AS245" s="33"/>
      <c r="AT245" s="33"/>
      <c r="AU245" s="33"/>
      <c r="AV245" s="33"/>
      <c r="AW245" s="33"/>
      <c r="AX245" s="33"/>
      <c r="AY245" s="33"/>
    </row>
    <row r="246" spans="1:51" ht="15.75" customHeight="1">
      <c r="A246" s="19">
        <v>1788</v>
      </c>
      <c r="B246" s="27">
        <v>78</v>
      </c>
      <c r="C246" s="27">
        <v>147.4</v>
      </c>
      <c r="D246" s="35">
        <v>0.07833333333333334</v>
      </c>
      <c r="E246" s="15">
        <v>6.11</v>
      </c>
      <c r="F246" s="15">
        <v>11.546333333333335</v>
      </c>
      <c r="G246" s="15"/>
      <c r="H246" s="16"/>
      <c r="J246" s="22"/>
      <c r="V246" s="18"/>
      <c r="AE246" s="22"/>
      <c r="AF246" s="33"/>
      <c r="AH246" s="33"/>
      <c r="AI246" s="33"/>
      <c r="AJ246" s="33"/>
      <c r="AK246" s="33"/>
      <c r="AL246" s="33"/>
      <c r="AM246" s="33"/>
      <c r="AN246" s="18"/>
      <c r="AO246" s="33"/>
      <c r="AP246" s="33"/>
      <c r="AQ246" s="22"/>
      <c r="AR246" s="33"/>
      <c r="AS246" s="33"/>
      <c r="AT246" s="33"/>
      <c r="AU246" s="33"/>
      <c r="AV246" s="33"/>
      <c r="AW246" s="33"/>
      <c r="AX246" s="33"/>
      <c r="AY246" s="33"/>
    </row>
    <row r="247" spans="1:51" ht="15.75" customHeight="1">
      <c r="A247" s="19">
        <v>1789</v>
      </c>
      <c r="B247" s="27"/>
      <c r="C247" s="27"/>
      <c r="D247" s="35"/>
      <c r="E247" s="15"/>
      <c r="F247" s="15"/>
      <c r="G247" s="15"/>
      <c r="H247" s="16"/>
      <c r="J247" s="22"/>
      <c r="V247" s="18"/>
      <c r="AE247" s="22"/>
      <c r="AF247" s="33"/>
      <c r="AH247" s="33"/>
      <c r="AI247" s="33"/>
      <c r="AJ247" s="33"/>
      <c r="AK247" s="33"/>
      <c r="AL247" s="33"/>
      <c r="AM247" s="33"/>
      <c r="AN247" s="18"/>
      <c r="AO247" s="33"/>
      <c r="AP247" s="33"/>
      <c r="AQ247" s="22"/>
      <c r="AR247" s="33"/>
      <c r="AS247" s="33"/>
      <c r="AT247" s="33"/>
      <c r="AU247" s="33"/>
      <c r="AV247" s="33"/>
      <c r="AW247" s="33"/>
      <c r="AX247" s="33"/>
      <c r="AY247" s="33"/>
    </row>
    <row r="248" spans="1:51" ht="15.75" customHeight="1">
      <c r="A248" s="19">
        <v>1790</v>
      </c>
      <c r="B248" s="27">
        <v>91.04351264677925</v>
      </c>
      <c r="C248" s="27">
        <v>169.28</v>
      </c>
      <c r="D248" s="35">
        <v>0.0575</v>
      </c>
      <c r="E248" s="15">
        <v>5.235001977189807</v>
      </c>
      <c r="F248" s="15">
        <v>9.733600000000001</v>
      </c>
      <c r="G248" s="15"/>
      <c r="H248" s="16"/>
      <c r="J248" s="22"/>
      <c r="V248" s="18"/>
      <c r="AE248" s="22"/>
      <c r="AF248" s="33"/>
      <c r="AH248" s="33"/>
      <c r="AI248" s="33"/>
      <c r="AJ248" s="33"/>
      <c r="AK248" s="33"/>
      <c r="AL248" s="33"/>
      <c r="AM248" s="33"/>
      <c r="AN248" s="18"/>
      <c r="AO248" s="33"/>
      <c r="AP248" s="33"/>
      <c r="AQ248" s="22"/>
      <c r="AR248" s="33"/>
      <c r="AS248" s="33"/>
      <c r="AT248" s="33"/>
      <c r="AU248" s="33"/>
      <c r="AV248" s="33"/>
      <c r="AW248" s="33"/>
      <c r="AX248" s="33"/>
      <c r="AY248" s="33"/>
    </row>
    <row r="249" spans="1:51" ht="15.75" customHeight="1">
      <c r="A249" s="19">
        <v>1791</v>
      </c>
      <c r="B249" s="27"/>
      <c r="C249" s="27"/>
      <c r="D249" s="35"/>
      <c r="E249" s="15"/>
      <c r="F249" s="15"/>
      <c r="G249" s="15"/>
      <c r="H249" s="16"/>
      <c r="J249" s="22"/>
      <c r="V249" s="18"/>
      <c r="AE249" s="22"/>
      <c r="AF249" s="34"/>
      <c r="AG249" s="34"/>
      <c r="AH249" s="34"/>
      <c r="AI249" s="33"/>
      <c r="AJ249" s="34"/>
      <c r="AK249" s="34"/>
      <c r="AL249" s="34"/>
      <c r="AM249" s="34"/>
      <c r="AN249" s="34"/>
      <c r="AO249" s="34"/>
      <c r="AP249" s="34"/>
      <c r="AQ249" s="22"/>
      <c r="AR249" s="34"/>
      <c r="AS249" s="34"/>
      <c r="AT249" s="34"/>
      <c r="AU249" s="34"/>
      <c r="AV249" s="34"/>
      <c r="AW249" s="34"/>
      <c r="AX249" s="34"/>
      <c r="AY249" s="34"/>
    </row>
    <row r="250" spans="1:51" ht="15.75" customHeight="1">
      <c r="A250" s="19">
        <v>1792</v>
      </c>
      <c r="B250" s="27">
        <v>68.05597624600006</v>
      </c>
      <c r="C250" s="27">
        <v>136.84</v>
      </c>
      <c r="D250" s="35">
        <v>0.0575</v>
      </c>
      <c r="E250" s="15">
        <v>3.9132186341450033</v>
      </c>
      <c r="F250" s="15">
        <v>7.8683000000000005</v>
      </c>
      <c r="G250" s="15"/>
      <c r="H250" s="16"/>
      <c r="J250" s="22"/>
      <c r="V250" s="18"/>
      <c r="AE250" s="22"/>
      <c r="AF250" s="33"/>
      <c r="AH250" s="33"/>
      <c r="AI250" s="33"/>
      <c r="AJ250" s="33"/>
      <c r="AK250" s="33"/>
      <c r="AL250" s="33"/>
      <c r="AM250" s="33"/>
      <c r="AN250" s="33"/>
      <c r="AO250" s="33"/>
      <c r="AP250" s="33"/>
      <c r="AQ250" s="22"/>
      <c r="AR250" s="33"/>
      <c r="AS250" s="33"/>
      <c r="AT250" s="33"/>
      <c r="AU250" s="33"/>
      <c r="AV250" s="33"/>
      <c r="AW250" s="33"/>
      <c r="AX250" s="33"/>
      <c r="AY250" s="33"/>
    </row>
    <row r="251" spans="1:51" ht="15.75" customHeight="1">
      <c r="A251" s="19">
        <v>1793</v>
      </c>
      <c r="B251" s="27"/>
      <c r="C251" s="27"/>
      <c r="D251" s="35"/>
      <c r="E251" s="15"/>
      <c r="F251" s="15"/>
      <c r="G251" s="15"/>
      <c r="H251" s="16"/>
      <c r="J251" s="22"/>
      <c r="V251" s="18"/>
      <c r="AE251" s="22"/>
      <c r="AF251" s="33"/>
      <c r="AH251" s="33"/>
      <c r="AI251" s="33"/>
      <c r="AJ251" s="33"/>
      <c r="AK251" s="33"/>
      <c r="AL251" s="33"/>
      <c r="AM251" s="33"/>
      <c r="AN251" s="33"/>
      <c r="AO251" s="33"/>
      <c r="AP251" s="33"/>
      <c r="AQ251" s="22"/>
      <c r="AR251" s="33"/>
      <c r="AS251" s="33"/>
      <c r="AT251" s="33"/>
      <c r="AU251" s="33"/>
      <c r="AV251" s="33"/>
      <c r="AW251" s="33"/>
      <c r="AX251" s="33"/>
      <c r="AY251" s="33"/>
    </row>
    <row r="252" spans="1:51" ht="15.75" customHeight="1">
      <c r="A252" s="19">
        <v>1794</v>
      </c>
      <c r="B252" s="27">
        <v>61.05305486623308</v>
      </c>
      <c r="C252" s="27">
        <v>128.89</v>
      </c>
      <c r="D252" s="35">
        <v>0.04916666666666667</v>
      </c>
      <c r="E252" s="15">
        <v>3.0017751975897937</v>
      </c>
      <c r="F252" s="15">
        <v>6.337091666666667</v>
      </c>
      <c r="G252" s="28"/>
      <c r="H252" s="16"/>
      <c r="J252" s="22"/>
      <c r="V252" s="18"/>
      <c r="AE252" s="22"/>
      <c r="AF252" s="33"/>
      <c r="AH252" s="33"/>
      <c r="AI252" s="33"/>
      <c r="AJ252" s="33"/>
      <c r="AK252" s="33"/>
      <c r="AL252" s="33"/>
      <c r="AM252" s="33"/>
      <c r="AN252" s="33"/>
      <c r="AO252" s="33"/>
      <c r="AP252" s="33"/>
      <c r="AQ252" s="22"/>
      <c r="AR252" s="33"/>
      <c r="AS252" s="33"/>
      <c r="AT252" s="33"/>
      <c r="AU252" s="33"/>
      <c r="AV252" s="33"/>
      <c r="AW252" s="33"/>
      <c r="AX252" s="33"/>
      <c r="AY252" s="33"/>
    </row>
    <row r="253" spans="1:51" ht="15.75" customHeight="1">
      <c r="A253" s="19">
        <v>1795</v>
      </c>
      <c r="B253" s="27">
        <v>88.63914635795335</v>
      </c>
      <c r="C253" s="27">
        <v>164.65</v>
      </c>
      <c r="D253" s="35">
        <v>0.04916666666666667</v>
      </c>
      <c r="E253" s="15">
        <v>4.358091362599374</v>
      </c>
      <c r="F253" s="15">
        <v>8.095291666666668</v>
      </c>
      <c r="G253" s="15"/>
      <c r="H253" s="16"/>
      <c r="J253" s="22"/>
      <c r="V253" s="18"/>
      <c r="AE253" s="22"/>
      <c r="AF253" s="33"/>
      <c r="AH253" s="33"/>
      <c r="AI253" s="33"/>
      <c r="AJ253" s="33"/>
      <c r="AK253" s="33"/>
      <c r="AL253" s="33"/>
      <c r="AM253" s="33"/>
      <c r="AN253" s="33"/>
      <c r="AO253" s="33"/>
      <c r="AP253" s="33"/>
      <c r="AQ253" s="22"/>
      <c r="AR253" s="33"/>
      <c r="AS253" s="33"/>
      <c r="AT253" s="33"/>
      <c r="AU253" s="33"/>
      <c r="AV253" s="33"/>
      <c r="AW253" s="33"/>
      <c r="AX253" s="33"/>
      <c r="AY253" s="33"/>
    </row>
    <row r="254" spans="1:51" ht="15.75" customHeight="1">
      <c r="A254" s="19">
        <v>1796</v>
      </c>
      <c r="B254" s="27">
        <v>82.69072287999748</v>
      </c>
      <c r="C254" s="27">
        <v>140.79</v>
      </c>
      <c r="D254" s="35">
        <v>0.04916666666666667</v>
      </c>
      <c r="E254" s="15">
        <v>4.065627208266543</v>
      </c>
      <c r="F254" s="15">
        <v>6.922175</v>
      </c>
      <c r="G254" s="15"/>
      <c r="H254" s="16"/>
      <c r="J254" s="22"/>
      <c r="V254" s="18"/>
      <c r="AE254" s="22"/>
      <c r="AF254" s="33"/>
      <c r="AH254" s="33"/>
      <c r="AI254" s="33"/>
      <c r="AJ254" s="33"/>
      <c r="AK254" s="33"/>
      <c r="AL254" s="33"/>
      <c r="AM254" s="33"/>
      <c r="AN254" s="33"/>
      <c r="AO254" s="33"/>
      <c r="AP254" s="33"/>
      <c r="AQ254" s="22"/>
      <c r="AR254" s="33"/>
      <c r="AS254" s="33"/>
      <c r="AT254" s="33"/>
      <c r="AU254" s="33"/>
      <c r="AV254" s="33"/>
      <c r="AW254" s="33"/>
      <c r="AX254" s="33"/>
      <c r="AY254" s="33"/>
    </row>
    <row r="255" spans="1:51" ht="15.75" customHeight="1">
      <c r="A255" s="19">
        <v>1797</v>
      </c>
      <c r="B255" s="27">
        <v>78.32734801582885</v>
      </c>
      <c r="C255" s="27">
        <v>147.01</v>
      </c>
      <c r="D255" s="35">
        <v>0.04916666666666667</v>
      </c>
      <c r="E255" s="15">
        <v>3.8510946107782518</v>
      </c>
      <c r="F255" s="15">
        <v>7.227991666666667</v>
      </c>
      <c r="G255" s="15"/>
      <c r="H255" s="16"/>
      <c r="J255" s="22"/>
      <c r="V255" s="18"/>
      <c r="AE255" s="22"/>
      <c r="AF255" s="33"/>
      <c r="AI255" s="33"/>
      <c r="AK255" s="33"/>
      <c r="AL255" s="33"/>
      <c r="AM255" s="33"/>
      <c r="AN255" s="33"/>
      <c r="AO255" s="33"/>
      <c r="AP255" s="33"/>
      <c r="AQ255" s="22"/>
      <c r="AR255" s="33"/>
      <c r="AS255" s="33"/>
      <c r="AT255" s="33"/>
      <c r="AU255" s="33"/>
      <c r="AV255" s="33"/>
      <c r="AW255" s="33"/>
      <c r="AX255" s="33"/>
      <c r="AY255" s="33"/>
    </row>
    <row r="256" spans="1:51" ht="15.75" customHeight="1">
      <c r="A256" s="19">
        <v>1798</v>
      </c>
      <c r="B256" s="27"/>
      <c r="C256" s="27"/>
      <c r="D256" s="35"/>
      <c r="E256" s="15"/>
      <c r="F256" s="15"/>
      <c r="G256" s="15"/>
      <c r="H256" s="16"/>
      <c r="J256" s="22"/>
      <c r="V256" s="18"/>
      <c r="AE256" s="22"/>
      <c r="AF256" s="33"/>
      <c r="AG256" s="33"/>
      <c r="AH256" s="33"/>
      <c r="AI256" s="33"/>
      <c r="AJ256" s="33"/>
      <c r="AK256" s="33"/>
      <c r="AL256" s="33"/>
      <c r="AM256" s="33"/>
      <c r="AN256" s="33"/>
      <c r="AO256" s="33"/>
      <c r="AP256" s="33"/>
      <c r="AQ256" s="22"/>
      <c r="AR256" s="33"/>
      <c r="AS256" s="33"/>
      <c r="AT256" s="33"/>
      <c r="AU256" s="33"/>
      <c r="AV256" s="33"/>
      <c r="AW256" s="33"/>
      <c r="AX256" s="33"/>
      <c r="AY256" s="33"/>
    </row>
    <row r="257" spans="1:51" ht="15.75" customHeight="1">
      <c r="A257" s="19">
        <v>1799</v>
      </c>
      <c r="B257" s="27">
        <v>91.36177657726617</v>
      </c>
      <c r="C257" s="27">
        <v>151.13</v>
      </c>
      <c r="D257" s="35">
        <v>0.04916666666666667</v>
      </c>
      <c r="E257" s="15">
        <v>4.49195401504892</v>
      </c>
      <c r="F257" s="15">
        <v>7.430558333333334</v>
      </c>
      <c r="G257" s="15"/>
      <c r="H257" s="16"/>
      <c r="J257" s="22"/>
      <c r="V257" s="18"/>
      <c r="AE257" s="22"/>
      <c r="AF257" s="33"/>
      <c r="AH257" s="33"/>
      <c r="AI257" s="33"/>
      <c r="AJ257" s="33"/>
      <c r="AK257" s="33"/>
      <c r="AL257" s="33"/>
      <c r="AM257" s="33"/>
      <c r="AN257" s="33"/>
      <c r="AO257" s="33"/>
      <c r="AP257" s="33"/>
      <c r="AQ257" s="22"/>
      <c r="AS257" s="33"/>
      <c r="AT257" s="33"/>
      <c r="AU257" s="33"/>
      <c r="AV257" s="33"/>
      <c r="AW257" s="33"/>
      <c r="AX257" s="33"/>
      <c r="AY257" s="33"/>
    </row>
    <row r="258" spans="1:51" ht="15.75" customHeight="1">
      <c r="A258" s="19">
        <v>1800</v>
      </c>
      <c r="B258" s="27">
        <v>77.8766284699201</v>
      </c>
      <c r="C258" s="27">
        <v>144.6</v>
      </c>
      <c r="D258" s="35">
        <v>0.04916666666666667</v>
      </c>
      <c r="E258" s="15">
        <v>3.8289342331044054</v>
      </c>
      <c r="F258" s="15">
        <v>7.109500000000001</v>
      </c>
      <c r="G258" s="28"/>
      <c r="H258" s="16"/>
      <c r="J258" s="22"/>
      <c r="V258" s="18"/>
      <c r="AE258" s="22"/>
      <c r="AF258" s="33"/>
      <c r="AH258" s="33"/>
      <c r="AI258" s="33"/>
      <c r="AJ258" s="33"/>
      <c r="AK258" s="33"/>
      <c r="AL258" s="33"/>
      <c r="AM258" s="33"/>
      <c r="AN258" s="33"/>
      <c r="AO258" s="33"/>
      <c r="AP258" s="33"/>
      <c r="AQ258" s="22"/>
      <c r="AS258" s="33"/>
      <c r="AT258" s="33"/>
      <c r="AU258" s="33"/>
      <c r="AV258" s="33"/>
      <c r="AW258" s="33"/>
      <c r="AX258" s="33"/>
      <c r="AY258" s="33"/>
    </row>
    <row r="259" spans="1:51" ht="15.75" customHeight="1">
      <c r="A259" s="19">
        <v>1801</v>
      </c>
      <c r="B259" s="27"/>
      <c r="C259" s="27"/>
      <c r="D259" s="35"/>
      <c r="E259" s="15"/>
      <c r="F259" s="15"/>
      <c r="G259" s="28"/>
      <c r="H259" s="16"/>
      <c r="J259" s="22"/>
      <c r="V259" s="18"/>
      <c r="AE259" s="22"/>
      <c r="AF259" s="33"/>
      <c r="AI259" s="33"/>
      <c r="AJ259" s="33"/>
      <c r="AK259" s="33"/>
      <c r="AL259" s="33"/>
      <c r="AM259" s="33"/>
      <c r="AN259" s="33"/>
      <c r="AO259" s="33"/>
      <c r="AP259" s="33"/>
      <c r="AQ259" s="22"/>
      <c r="AS259" s="33"/>
      <c r="AT259" s="33"/>
      <c r="AU259" s="33"/>
      <c r="AV259" s="33"/>
      <c r="AW259" s="33"/>
      <c r="AX259" s="33"/>
      <c r="AY259" s="33"/>
    </row>
    <row r="260" spans="1:51" ht="15.75" customHeight="1">
      <c r="A260" s="19">
        <v>1802</v>
      </c>
      <c r="B260" s="27">
        <v>93.56759081401472</v>
      </c>
      <c r="C260" s="27">
        <v>178.86</v>
      </c>
      <c r="D260" s="35">
        <v>0.04916666666666667</v>
      </c>
      <c r="E260" s="15">
        <v>4.600406548355724</v>
      </c>
      <c r="F260" s="15">
        <v>8.79395</v>
      </c>
      <c r="G260" s="15"/>
      <c r="H260" s="16"/>
      <c r="J260" s="22"/>
      <c r="V260" s="18"/>
      <c r="AE260" s="22"/>
      <c r="AF260" s="33"/>
      <c r="AI260" s="33"/>
      <c r="AO260" s="33"/>
      <c r="AP260" s="33"/>
      <c r="AQ260" s="22"/>
      <c r="AR260" s="33"/>
      <c r="AS260" s="33"/>
      <c r="AT260" s="33"/>
      <c r="AU260" s="33"/>
      <c r="AV260" s="33"/>
      <c r="AW260" s="33"/>
      <c r="AX260" s="33"/>
      <c r="AY260" s="33"/>
    </row>
    <row r="261" spans="1:51" ht="15.75" customHeight="1">
      <c r="A261" s="19">
        <v>1803</v>
      </c>
      <c r="B261" s="27"/>
      <c r="C261" s="27"/>
      <c r="D261" s="35"/>
      <c r="E261" s="15"/>
      <c r="F261" s="15"/>
      <c r="G261" s="15"/>
      <c r="H261" s="16"/>
      <c r="J261" s="22"/>
      <c r="V261" s="18"/>
      <c r="AE261" s="22"/>
      <c r="AF261" s="33"/>
      <c r="AG261" s="33"/>
      <c r="AI261" s="33"/>
      <c r="AJ261" s="33"/>
      <c r="AK261" s="33"/>
      <c r="AL261" s="33"/>
      <c r="AM261" s="33"/>
      <c r="AN261" s="33"/>
      <c r="AO261" s="33"/>
      <c r="AP261" s="33"/>
      <c r="AQ261" s="22"/>
      <c r="AR261" s="33"/>
      <c r="AS261" s="33"/>
      <c r="AT261" s="33"/>
      <c r="AU261" s="33"/>
      <c r="AV261" s="33"/>
      <c r="AW261" s="33"/>
      <c r="AX261" s="33"/>
      <c r="AY261" s="33"/>
    </row>
    <row r="262" spans="1:51" ht="15.75" customHeight="1">
      <c r="A262" s="19">
        <v>1804</v>
      </c>
      <c r="B262" s="27"/>
      <c r="C262" s="27"/>
      <c r="D262" s="35"/>
      <c r="E262" s="15"/>
      <c r="F262" s="15"/>
      <c r="G262" s="15"/>
      <c r="H262" s="16"/>
      <c r="J262" s="22"/>
      <c r="V262" s="18"/>
      <c r="AE262" s="22"/>
      <c r="AF262" s="33"/>
      <c r="AG262" s="33"/>
      <c r="AH262" s="33"/>
      <c r="AI262" s="33"/>
      <c r="AJ262" s="33"/>
      <c r="AK262" s="33"/>
      <c r="AL262" s="33"/>
      <c r="AM262" s="33"/>
      <c r="AN262" s="33"/>
      <c r="AO262" s="33"/>
      <c r="AP262" s="33"/>
      <c r="AQ262" s="22"/>
      <c r="AR262" s="33"/>
      <c r="AS262" s="33"/>
      <c r="AT262" s="33"/>
      <c r="AU262" s="33"/>
      <c r="AV262" s="33"/>
      <c r="AW262" s="33"/>
      <c r="AX262" s="33"/>
      <c r="AY262" s="33"/>
    </row>
    <row r="263" spans="1:51" ht="15.75" customHeight="1">
      <c r="A263" s="19">
        <v>1805</v>
      </c>
      <c r="B263" s="27">
        <v>146.412</v>
      </c>
      <c r="C263" s="27">
        <v>257.25</v>
      </c>
      <c r="D263" s="35">
        <v>0.04916666666666667</v>
      </c>
      <c r="E263" s="15">
        <v>7.198590000000001</v>
      </c>
      <c r="F263" s="15">
        <v>12.648125</v>
      </c>
      <c r="G263" s="15"/>
      <c r="H263" s="16"/>
      <c r="J263" s="22"/>
      <c r="V263" s="18"/>
      <c r="AE263" s="22"/>
      <c r="AF263" s="33"/>
      <c r="AG263" s="33"/>
      <c r="AH263" s="33"/>
      <c r="AI263" s="33"/>
      <c r="AJ263" s="33"/>
      <c r="AK263" s="33"/>
      <c r="AL263" s="33"/>
      <c r="AM263" s="33"/>
      <c r="AN263" s="33"/>
      <c r="AO263" s="33"/>
      <c r="AP263" s="33"/>
      <c r="AQ263" s="22"/>
      <c r="AR263" s="33"/>
      <c r="AS263" s="33"/>
      <c r="AT263" s="33"/>
      <c r="AU263" s="33"/>
      <c r="AV263" s="33"/>
      <c r="AW263" s="33"/>
      <c r="AX263" s="33"/>
      <c r="AY263" s="33"/>
    </row>
    <row r="264" spans="1:51" ht="15.75" customHeight="1">
      <c r="A264" s="19">
        <v>1806</v>
      </c>
      <c r="B264" s="27"/>
      <c r="C264" s="27"/>
      <c r="D264" s="35"/>
      <c r="E264" s="15"/>
      <c r="F264" s="15"/>
      <c r="G264" s="15"/>
      <c r="H264" s="16"/>
      <c r="J264" s="22"/>
      <c r="V264" s="18"/>
      <c r="AE264" s="22"/>
      <c r="AF264" s="33"/>
      <c r="AI264" s="33"/>
      <c r="AO264" s="33"/>
      <c r="AP264" s="33"/>
      <c r="AQ264" s="22"/>
      <c r="AR264" s="33"/>
      <c r="AS264" s="33"/>
      <c r="AT264" s="33"/>
      <c r="AU264" s="33"/>
      <c r="AV264" s="33"/>
      <c r="AW264" s="33"/>
      <c r="AX264" s="33"/>
      <c r="AY264" s="33"/>
    </row>
    <row r="265" spans="1:51" ht="15.75" customHeight="1">
      <c r="A265" s="19">
        <v>1807</v>
      </c>
      <c r="B265" s="27">
        <v>116.79182741922125</v>
      </c>
      <c r="C265" s="27">
        <v>226.07</v>
      </c>
      <c r="D265" s="35">
        <v>0.04916666666666667</v>
      </c>
      <c r="E265" s="15">
        <v>5.742264848111712</v>
      </c>
      <c r="F265" s="15">
        <v>11.115108333333334</v>
      </c>
      <c r="G265" s="15"/>
      <c r="H265" s="16"/>
      <c r="J265" s="22"/>
      <c r="V265" s="18"/>
      <c r="AE265" s="22"/>
      <c r="AF265" s="33"/>
      <c r="AH265" s="33"/>
      <c r="AI265" s="33"/>
      <c r="AJ265" s="33"/>
      <c r="AK265" s="33"/>
      <c r="AL265" s="33"/>
      <c r="AM265" s="33"/>
      <c r="AN265" s="33"/>
      <c r="AO265" s="33"/>
      <c r="AP265" s="33"/>
      <c r="AQ265" s="22"/>
      <c r="AR265" s="33"/>
      <c r="AS265" s="33"/>
      <c r="AT265" s="33"/>
      <c r="AU265" s="33"/>
      <c r="AV265" s="33"/>
      <c r="AW265" s="33"/>
      <c r="AX265" s="33"/>
      <c r="AY265" s="33"/>
    </row>
    <row r="266" spans="1:51" ht="15.75" customHeight="1">
      <c r="A266" s="19">
        <v>1808</v>
      </c>
      <c r="B266" s="27"/>
      <c r="C266" s="27"/>
      <c r="D266" s="35"/>
      <c r="E266" s="15"/>
      <c r="F266" s="15"/>
      <c r="G266" s="15"/>
      <c r="H266" s="16"/>
      <c r="J266" s="22"/>
      <c r="V266" s="18"/>
      <c r="AE266" s="22"/>
      <c r="AF266" s="33"/>
      <c r="AH266" s="33"/>
      <c r="AI266" s="33"/>
      <c r="AJ266" s="33"/>
      <c r="AK266" s="33"/>
      <c r="AL266" s="33"/>
      <c r="AM266" s="33"/>
      <c r="AN266" s="33"/>
      <c r="AO266" s="33"/>
      <c r="AP266" s="33"/>
      <c r="AQ266" s="22"/>
      <c r="AR266" s="33"/>
      <c r="AS266" s="33"/>
      <c r="AT266" s="33"/>
      <c r="AU266" s="33"/>
      <c r="AV266" s="33"/>
      <c r="AW266" s="33"/>
      <c r="AX266" s="33"/>
      <c r="AY266" s="33"/>
    </row>
    <row r="267" spans="1:51" ht="15.75" customHeight="1">
      <c r="A267" s="19">
        <v>1809</v>
      </c>
      <c r="B267" s="27">
        <v>137.5321475112549</v>
      </c>
      <c r="C267" s="27">
        <v>281.52</v>
      </c>
      <c r="D267" s="35">
        <v>0.036833333333333336</v>
      </c>
      <c r="E267" s="15">
        <v>5.065767433331223</v>
      </c>
      <c r="F267" s="15">
        <v>10.36932</v>
      </c>
      <c r="G267" s="15"/>
      <c r="H267" s="16"/>
      <c r="J267" s="22"/>
      <c r="V267" s="18"/>
      <c r="AE267" s="22"/>
      <c r="AF267" s="33"/>
      <c r="AH267" s="33"/>
      <c r="AI267" s="33"/>
      <c r="AJ267" s="33"/>
      <c r="AK267" s="33"/>
      <c r="AL267" s="33"/>
      <c r="AM267" s="33"/>
      <c r="AN267" s="33"/>
      <c r="AO267" s="33"/>
      <c r="AP267" s="33"/>
      <c r="AQ267" s="22"/>
      <c r="AR267" s="33"/>
      <c r="AS267" s="33"/>
      <c r="AT267" s="33"/>
      <c r="AU267" s="33"/>
      <c r="AV267" s="33"/>
      <c r="AW267" s="33"/>
      <c r="AX267" s="33"/>
      <c r="AY267" s="33"/>
    </row>
    <row r="268" spans="1:51" ht="15.75" customHeight="1">
      <c r="A268" s="19">
        <v>1810</v>
      </c>
      <c r="B268" s="27"/>
      <c r="C268" s="27"/>
      <c r="D268" s="35"/>
      <c r="E268" s="15"/>
      <c r="F268" s="15"/>
      <c r="G268" s="15"/>
      <c r="H268" s="16"/>
      <c r="J268" s="22"/>
      <c r="V268" s="18"/>
      <c r="AE268" s="22"/>
      <c r="AF268" s="33"/>
      <c r="AG268" s="33"/>
      <c r="AH268" s="33"/>
      <c r="AI268" s="33"/>
      <c r="AJ268" s="33"/>
      <c r="AK268" s="33"/>
      <c r="AL268" s="33"/>
      <c r="AM268" s="33"/>
      <c r="AN268" s="33"/>
      <c r="AO268" s="33"/>
      <c r="AP268" s="33"/>
      <c r="AQ268" s="22"/>
      <c r="AR268" s="33"/>
      <c r="AS268" s="33"/>
      <c r="AT268" s="33"/>
      <c r="AU268" s="33"/>
      <c r="AV268" s="33"/>
      <c r="AW268" s="33"/>
      <c r="AX268" s="33"/>
      <c r="AY268" s="33"/>
    </row>
    <row r="269" spans="1:51" ht="15.75" customHeight="1">
      <c r="A269" s="19">
        <v>1811</v>
      </c>
      <c r="B269" s="27"/>
      <c r="C269" s="27"/>
      <c r="D269" s="35"/>
      <c r="E269" s="15"/>
      <c r="F269" s="15"/>
      <c r="G269" s="15"/>
      <c r="H269" s="16"/>
      <c r="J269" s="22"/>
      <c r="V269" s="18"/>
      <c r="AE269" s="22"/>
      <c r="AF269" s="33"/>
      <c r="AH269" s="33"/>
      <c r="AI269" s="33"/>
      <c r="AJ269" s="33"/>
      <c r="AK269" s="33"/>
      <c r="AL269" s="33"/>
      <c r="AM269" s="33"/>
      <c r="AN269" s="33"/>
      <c r="AO269" s="33"/>
      <c r="AP269" s="33"/>
      <c r="AQ269" s="22"/>
      <c r="AR269" s="33"/>
      <c r="AS269" s="33"/>
      <c r="AT269" s="33"/>
      <c r="AU269" s="33"/>
      <c r="AV269" s="33"/>
      <c r="AW269" s="33"/>
      <c r="AX269" s="33"/>
      <c r="AY269" s="33"/>
    </row>
    <row r="270" spans="1:51" ht="15.75" customHeight="1">
      <c r="A270" s="19">
        <v>1812</v>
      </c>
      <c r="B270" s="27"/>
      <c r="C270" s="27"/>
      <c r="D270" s="35"/>
      <c r="E270" s="15"/>
      <c r="F270" s="15"/>
      <c r="G270" s="15"/>
      <c r="H270" s="16"/>
      <c r="J270" s="22"/>
      <c r="V270" s="18"/>
      <c r="AE270" s="22"/>
      <c r="AF270" s="33"/>
      <c r="AH270" s="33"/>
      <c r="AI270" s="33"/>
      <c r="AJ270" s="33"/>
      <c r="AK270" s="33"/>
      <c r="AL270" s="33"/>
      <c r="AM270" s="33"/>
      <c r="AN270" s="33"/>
      <c r="AO270" s="33"/>
      <c r="AP270" s="33"/>
      <c r="AQ270" s="22"/>
      <c r="AR270" s="33"/>
      <c r="AS270" s="33"/>
      <c r="AT270" s="33"/>
      <c r="AU270" s="33"/>
      <c r="AV270" s="33"/>
      <c r="AW270" s="33"/>
      <c r="AX270" s="33"/>
      <c r="AY270" s="33"/>
    </row>
    <row r="271" spans="1:51" ht="15.75" customHeight="1">
      <c r="A271" s="19">
        <v>1813</v>
      </c>
      <c r="B271" s="27"/>
      <c r="C271" s="27"/>
      <c r="D271" s="35"/>
      <c r="E271" s="15"/>
      <c r="F271" s="15"/>
      <c r="G271" s="15"/>
      <c r="H271" s="16"/>
      <c r="J271" s="22"/>
      <c r="V271" s="18"/>
      <c r="AE271" s="22"/>
      <c r="AF271" s="33"/>
      <c r="AI271" s="33"/>
      <c r="AJ271" s="33"/>
      <c r="AK271" s="33"/>
      <c r="AL271" s="33"/>
      <c r="AM271" s="33"/>
      <c r="AN271" s="33"/>
      <c r="AO271" s="33"/>
      <c r="AP271" s="33"/>
      <c r="AQ271" s="22"/>
      <c r="AR271" s="33"/>
      <c r="AS271" s="33"/>
      <c r="AT271" s="33"/>
      <c r="AU271" s="33"/>
      <c r="AV271" s="33"/>
      <c r="AW271" s="33"/>
      <c r="AX271" s="33"/>
      <c r="AY271" s="33"/>
    </row>
    <row r="272" spans="1:51" ht="15.75" customHeight="1">
      <c r="A272" s="19">
        <v>1814</v>
      </c>
      <c r="B272" s="27">
        <v>183.42921975443895</v>
      </c>
      <c r="C272" s="27">
        <v>390.69</v>
      </c>
      <c r="D272" s="35">
        <v>0.03116666666666667</v>
      </c>
      <c r="E272" s="15">
        <v>5.716877349013347</v>
      </c>
      <c r="F272" s="15">
        <v>12.176505</v>
      </c>
      <c r="G272" s="15"/>
      <c r="H272" s="16"/>
      <c r="J272" s="22"/>
      <c r="V272" s="18"/>
      <c r="AE272" s="22"/>
      <c r="AF272" s="33"/>
      <c r="AI272" s="33"/>
      <c r="AJ272" s="33"/>
      <c r="AK272" s="33"/>
      <c r="AL272" s="33"/>
      <c r="AM272" s="33"/>
      <c r="AN272" s="33"/>
      <c r="AO272" s="33"/>
      <c r="AP272" s="33"/>
      <c r="AQ272" s="22"/>
      <c r="AR272" s="33"/>
      <c r="AS272" s="33"/>
      <c r="AT272" s="33"/>
      <c r="AU272" s="33"/>
      <c r="AV272" s="33"/>
      <c r="AW272" s="33"/>
      <c r="AX272" s="33"/>
      <c r="AY272" s="33"/>
    </row>
    <row r="273" spans="1:51" ht="15.75" customHeight="1">
      <c r="A273" s="19">
        <v>1815</v>
      </c>
      <c r="B273" s="27"/>
      <c r="C273" s="27"/>
      <c r="D273" s="35"/>
      <c r="E273" s="15"/>
      <c r="F273" s="15"/>
      <c r="G273" s="15"/>
      <c r="H273" s="16"/>
      <c r="J273" s="22"/>
      <c r="V273" s="18"/>
      <c r="AE273" s="22"/>
      <c r="AF273" s="33"/>
      <c r="AH273" s="33"/>
      <c r="AI273" s="33"/>
      <c r="AJ273" s="33"/>
      <c r="AK273" s="33"/>
      <c r="AL273" s="33"/>
      <c r="AM273" s="33"/>
      <c r="AN273" s="33"/>
      <c r="AO273" s="33"/>
      <c r="AP273" s="33"/>
      <c r="AQ273" s="22"/>
      <c r="AR273" s="33"/>
      <c r="AS273" s="33"/>
      <c r="AT273" s="33"/>
      <c r="AU273" s="33"/>
      <c r="AV273" s="33"/>
      <c r="AW273" s="33"/>
      <c r="AX273" s="33"/>
      <c r="AY273" s="33"/>
    </row>
    <row r="274" spans="1:51" ht="15.75" customHeight="1">
      <c r="A274" s="19">
        <v>1816</v>
      </c>
      <c r="B274" s="27"/>
      <c r="C274" s="27"/>
      <c r="D274" s="35"/>
      <c r="E274" s="15"/>
      <c r="F274" s="15"/>
      <c r="G274" s="15"/>
      <c r="H274" s="16"/>
      <c r="J274" s="22"/>
      <c r="V274" s="18"/>
      <c r="AE274" s="22"/>
      <c r="AF274" s="33"/>
      <c r="AI274" s="33"/>
      <c r="AJ274" s="33"/>
      <c r="AK274" s="33"/>
      <c r="AL274" s="33"/>
      <c r="AM274" s="33"/>
      <c r="AN274" s="33"/>
      <c r="AO274" s="33"/>
      <c r="AP274" s="33"/>
      <c r="AQ274" s="22"/>
      <c r="AR274" s="33"/>
      <c r="AS274" s="33"/>
      <c r="AT274" s="33"/>
      <c r="AU274" s="33"/>
      <c r="AV274" s="33"/>
      <c r="AW274" s="33"/>
      <c r="AX274" s="33"/>
      <c r="AY274" s="33"/>
    </row>
    <row r="275" spans="1:51" ht="15.75" customHeight="1">
      <c r="A275" s="19">
        <v>1817</v>
      </c>
      <c r="B275" s="27">
        <v>186.696</v>
      </c>
      <c r="C275" s="27">
        <v>392.95</v>
      </c>
      <c r="D275" s="35">
        <v>0.03116666666666667</v>
      </c>
      <c r="E275" s="15">
        <v>5.818692</v>
      </c>
      <c r="F275" s="15">
        <v>12.246941666666666</v>
      </c>
      <c r="G275" s="15"/>
      <c r="H275" s="16"/>
      <c r="J275" s="22"/>
      <c r="V275" s="18"/>
      <c r="AE275" s="22"/>
      <c r="AF275" s="33"/>
      <c r="AG275" s="33"/>
      <c r="AH275" s="33"/>
      <c r="AI275" s="33"/>
      <c r="AJ275" s="33"/>
      <c r="AK275" s="33"/>
      <c r="AL275" s="33"/>
      <c r="AM275" s="33"/>
      <c r="AN275" s="33"/>
      <c r="AO275" s="33"/>
      <c r="AP275" s="33"/>
      <c r="AQ275" s="22"/>
      <c r="AR275" s="33"/>
      <c r="AS275" s="33"/>
      <c r="AT275" s="33"/>
      <c r="AU275" s="33"/>
      <c r="AV275" s="33"/>
      <c r="AW275" s="33"/>
      <c r="AX275" s="33"/>
      <c r="AY275" s="33"/>
    </row>
    <row r="276" spans="1:51" ht="15.75" customHeight="1">
      <c r="A276" s="19">
        <v>1818</v>
      </c>
      <c r="B276" s="27">
        <v>216.68</v>
      </c>
      <c r="C276" s="27">
        <v>402.33</v>
      </c>
      <c r="D276" s="35">
        <v>0.036833333333333336</v>
      </c>
      <c r="E276" s="15">
        <v>7.981046666666668</v>
      </c>
      <c r="F276" s="15">
        <v>14.819155</v>
      </c>
      <c r="G276" s="15"/>
      <c r="H276" s="16"/>
      <c r="J276" s="22"/>
      <c r="V276" s="18"/>
      <c r="AE276" s="22"/>
      <c r="AF276" s="33"/>
      <c r="AG276" s="33"/>
      <c r="AH276" s="33"/>
      <c r="AI276" s="33"/>
      <c r="AJ276" s="33"/>
      <c r="AK276" s="33"/>
      <c r="AL276" s="33"/>
      <c r="AM276" s="33"/>
      <c r="AN276" s="33"/>
      <c r="AO276" s="33"/>
      <c r="AP276" s="33"/>
      <c r="AQ276" s="22"/>
      <c r="AR276" s="33"/>
      <c r="AS276" s="33"/>
      <c r="AT276" s="33"/>
      <c r="AU276" s="33"/>
      <c r="AV276" s="33"/>
      <c r="AW276" s="33"/>
      <c r="AX276" s="33"/>
      <c r="AY276" s="33"/>
    </row>
    <row r="277" spans="1:51" ht="15.75" customHeight="1">
      <c r="A277" s="19">
        <v>1819</v>
      </c>
      <c r="B277" s="27">
        <v>223.48903894101835</v>
      </c>
      <c r="C277" s="27">
        <v>418.65</v>
      </c>
      <c r="D277" s="35">
        <v>0.036833333333333336</v>
      </c>
      <c r="E277" s="15">
        <v>8.231846267660844</v>
      </c>
      <c r="F277" s="15">
        <v>15.420275</v>
      </c>
      <c r="G277" s="15"/>
      <c r="H277" s="16"/>
      <c r="J277" s="22"/>
      <c r="V277" s="18"/>
      <c r="AE277" s="22"/>
      <c r="AF277" s="33"/>
      <c r="AH277" s="33"/>
      <c r="AI277" s="33"/>
      <c r="AJ277" s="33"/>
      <c r="AK277" s="33"/>
      <c r="AL277" s="33"/>
      <c r="AM277" s="33"/>
      <c r="AN277" s="33"/>
      <c r="AO277" s="33"/>
      <c r="AP277" s="33"/>
      <c r="AQ277" s="22"/>
      <c r="AR277" s="33"/>
      <c r="AS277" s="33"/>
      <c r="AT277" s="33"/>
      <c r="AU277" s="33"/>
      <c r="AV277" s="33"/>
      <c r="AW277" s="33"/>
      <c r="AX277" s="33"/>
      <c r="AY277" s="33"/>
    </row>
    <row r="278" spans="1:51" ht="15.75" customHeight="1">
      <c r="A278" s="19">
        <v>1820</v>
      </c>
      <c r="B278" s="27">
        <v>226.47254923423503</v>
      </c>
      <c r="C278" s="27">
        <v>451.62</v>
      </c>
      <c r="D278" s="35">
        <v>0.024583333333333336</v>
      </c>
      <c r="E278" s="15">
        <v>5.567450168674945</v>
      </c>
      <c r="F278" s="15">
        <v>11.102325</v>
      </c>
      <c r="G278" s="15"/>
      <c r="H278" s="16"/>
      <c r="J278" s="22"/>
      <c r="V278" s="18"/>
      <c r="AE278" s="22"/>
      <c r="AF278" s="33"/>
      <c r="AH278" s="33"/>
      <c r="AI278" s="33"/>
      <c r="AJ278" s="33"/>
      <c r="AK278" s="33"/>
      <c r="AL278" s="33"/>
      <c r="AM278" s="33"/>
      <c r="AN278" s="33"/>
      <c r="AO278" s="33"/>
      <c r="AP278" s="33"/>
      <c r="AQ278" s="22"/>
      <c r="AR278" s="33"/>
      <c r="AS278" s="33"/>
      <c r="AT278" s="33"/>
      <c r="AU278" s="33"/>
      <c r="AV278" s="33"/>
      <c r="AW278" s="33"/>
      <c r="AX278" s="33"/>
      <c r="AY278" s="33"/>
    </row>
    <row r="279" spans="1:51" ht="15.75" customHeight="1">
      <c r="A279" s="19">
        <v>1821</v>
      </c>
      <c r="B279" s="27">
        <v>235.75831328521954</v>
      </c>
      <c r="C279" s="27">
        <v>464.73</v>
      </c>
      <c r="D279" s="35">
        <v>0.024583333333333336</v>
      </c>
      <c r="E279" s="15">
        <v>5.795725201594981</v>
      </c>
      <c r="F279" s="15">
        <v>11.424612500000002</v>
      </c>
      <c r="G279" s="15"/>
      <c r="H279" s="16"/>
      <c r="J279" s="22"/>
      <c r="V279" s="18"/>
      <c r="AE279" s="22"/>
      <c r="AF279" s="33"/>
      <c r="AH279" s="33"/>
      <c r="AI279" s="33"/>
      <c r="AJ279" s="33"/>
      <c r="AK279" s="33"/>
      <c r="AL279" s="33"/>
      <c r="AM279" s="33"/>
      <c r="AN279" s="33"/>
      <c r="AO279" s="33"/>
      <c r="AP279" s="33"/>
      <c r="AQ279" s="22"/>
      <c r="AR279" s="33"/>
      <c r="AS279" s="33"/>
      <c r="AT279" s="33"/>
      <c r="AU279" s="33"/>
      <c r="AV279" s="33"/>
      <c r="AW279" s="33"/>
      <c r="AX279" s="33"/>
      <c r="AY279" s="33"/>
    </row>
    <row r="280" spans="1:51" ht="15.75" customHeight="1">
      <c r="A280" s="19">
        <v>1822</v>
      </c>
      <c r="B280" s="27"/>
      <c r="C280" s="27"/>
      <c r="D280" s="35"/>
      <c r="E280" s="15"/>
      <c r="F280" s="15"/>
      <c r="G280" s="15"/>
      <c r="H280" s="16"/>
      <c r="J280" s="22"/>
      <c r="V280" s="18"/>
      <c r="AE280" s="22"/>
      <c r="AF280" s="33"/>
      <c r="AH280" s="33"/>
      <c r="AI280" s="33"/>
      <c r="AJ280" s="33"/>
      <c r="AK280" s="33"/>
      <c r="AL280" s="33"/>
      <c r="AM280" s="33"/>
      <c r="AN280" s="33"/>
      <c r="AO280" s="33"/>
      <c r="AP280" s="33"/>
      <c r="AQ280" s="22"/>
      <c r="AR280" s="33"/>
      <c r="AS280" s="33"/>
      <c r="AT280" s="33"/>
      <c r="AU280" s="33"/>
      <c r="AV280" s="33"/>
      <c r="AW280" s="33"/>
      <c r="AX280" s="33"/>
      <c r="AY280" s="33"/>
    </row>
    <row r="281" spans="1:51" ht="15.75" customHeight="1">
      <c r="A281" s="19">
        <v>1823</v>
      </c>
      <c r="B281" s="27">
        <v>185.43833690673785</v>
      </c>
      <c r="C281" s="27">
        <v>402</v>
      </c>
      <c r="D281" s="35">
        <v>0.01933333333333333</v>
      </c>
      <c r="E281" s="15">
        <v>3.5851411801969313</v>
      </c>
      <c r="F281" s="15">
        <v>7.771999999999999</v>
      </c>
      <c r="G281" s="15"/>
      <c r="H281" s="16"/>
      <c r="J281" s="22"/>
      <c r="V281" s="18"/>
      <c r="AE281" s="22"/>
      <c r="AF281" s="33"/>
      <c r="AH281" s="33"/>
      <c r="AI281" s="33"/>
      <c r="AJ281" s="33"/>
      <c r="AK281" s="33"/>
      <c r="AL281" s="33"/>
      <c r="AM281" s="33"/>
      <c r="AN281" s="33"/>
      <c r="AO281" s="33"/>
      <c r="AP281" s="33"/>
      <c r="AQ281" s="22"/>
      <c r="AR281" s="33"/>
      <c r="AS281" s="33"/>
      <c r="AT281" s="33"/>
      <c r="AU281" s="33"/>
      <c r="AV281" s="33"/>
      <c r="AW281" s="33"/>
      <c r="AX281" s="33"/>
      <c r="AY281" s="33"/>
    </row>
    <row r="282" spans="1:51" ht="15.75" customHeight="1">
      <c r="A282" s="19">
        <v>1824</v>
      </c>
      <c r="B282" s="27">
        <v>271.2094218258122</v>
      </c>
      <c r="C282" s="27">
        <v>424.72</v>
      </c>
      <c r="D282" s="35">
        <v>0.01933333333333333</v>
      </c>
      <c r="E282" s="15">
        <v>5.243382155299035</v>
      </c>
      <c r="F282" s="15">
        <v>8.211253333333334</v>
      </c>
      <c r="G282" s="15"/>
      <c r="H282" s="16"/>
      <c r="J282" s="22"/>
      <c r="V282" s="18"/>
      <c r="AE282" s="22"/>
      <c r="AF282" s="33"/>
      <c r="AH282" s="33"/>
      <c r="AI282" s="33"/>
      <c r="AJ282" s="33"/>
      <c r="AK282" s="33"/>
      <c r="AL282" s="33"/>
      <c r="AM282" s="33"/>
      <c r="AN282" s="33"/>
      <c r="AO282" s="33"/>
      <c r="AP282" s="33"/>
      <c r="AQ282" s="22"/>
      <c r="AS282" s="33"/>
      <c r="AT282" s="33"/>
      <c r="AU282" s="33"/>
      <c r="AV282" s="33"/>
      <c r="AW282" s="33"/>
      <c r="AX282" s="33"/>
      <c r="AY282" s="33"/>
    </row>
    <row r="283" spans="1:51" ht="15.75" customHeight="1">
      <c r="A283" s="19">
        <v>1825</v>
      </c>
      <c r="B283" s="27">
        <v>220.85197942283565</v>
      </c>
      <c r="C283" s="27">
        <v>455.27</v>
      </c>
      <c r="D283" s="35">
        <v>0.01933333333333333</v>
      </c>
      <c r="E283" s="15">
        <v>4.269804935508155</v>
      </c>
      <c r="F283" s="15">
        <v>8.801886666666665</v>
      </c>
      <c r="G283" s="15"/>
      <c r="H283" s="16"/>
      <c r="J283" s="22"/>
      <c r="V283" s="18"/>
      <c r="AE283" s="22"/>
      <c r="AF283" s="33"/>
      <c r="AH283" s="33"/>
      <c r="AI283" s="33"/>
      <c r="AJ283" s="33"/>
      <c r="AK283" s="33"/>
      <c r="AL283" s="33"/>
      <c r="AM283" s="33"/>
      <c r="AN283" s="33"/>
      <c r="AO283" s="33"/>
      <c r="AP283" s="33"/>
      <c r="AQ283" s="22"/>
      <c r="AS283" s="33"/>
      <c r="AT283" s="33"/>
      <c r="AU283" s="33"/>
      <c r="AV283" s="33"/>
      <c r="AW283" s="33"/>
      <c r="AX283" s="33"/>
      <c r="AY283" s="33"/>
    </row>
    <row r="284" spans="1:51" ht="15.75" customHeight="1">
      <c r="A284" s="19">
        <v>1826</v>
      </c>
      <c r="B284" s="27">
        <v>220.25839885872023</v>
      </c>
      <c r="C284" s="27">
        <v>438.74</v>
      </c>
      <c r="D284" s="35">
        <v>0.01933333333333333</v>
      </c>
      <c r="E284" s="15">
        <v>4.258329044601924</v>
      </c>
      <c r="F284" s="15">
        <v>8.482306666666666</v>
      </c>
      <c r="G284" s="15"/>
      <c r="H284" s="16"/>
      <c r="J284" s="22"/>
      <c r="V284" s="18"/>
      <c r="AE284" s="22"/>
      <c r="AF284" s="33"/>
      <c r="AH284" s="33"/>
      <c r="AI284" s="33"/>
      <c r="AJ284" s="33"/>
      <c r="AK284" s="33"/>
      <c r="AL284" s="33"/>
      <c r="AM284" s="33"/>
      <c r="AN284" s="33"/>
      <c r="AO284" s="33"/>
      <c r="AP284" s="33"/>
      <c r="AQ284" s="22"/>
      <c r="AS284" s="33"/>
      <c r="AT284" s="33"/>
      <c r="AU284" s="33"/>
      <c r="AV284" s="33"/>
      <c r="AW284" s="33"/>
      <c r="AX284" s="33"/>
      <c r="AY284" s="33"/>
    </row>
    <row r="285" spans="1:51" ht="15.75" customHeight="1">
      <c r="A285" s="19">
        <v>1827</v>
      </c>
      <c r="B285" s="27">
        <v>440</v>
      </c>
      <c r="C285" s="27">
        <v>620</v>
      </c>
      <c r="D285" s="35">
        <v>0.01933333333333333</v>
      </c>
      <c r="E285" s="15">
        <v>8.506666666666666</v>
      </c>
      <c r="F285" s="15">
        <v>11.986666666666665</v>
      </c>
      <c r="G285" s="15"/>
      <c r="H285" s="16"/>
      <c r="J285" s="22"/>
      <c r="V285" s="18"/>
      <c r="AE285" s="22"/>
      <c r="AF285" s="33"/>
      <c r="AH285" s="33"/>
      <c r="AI285" s="33"/>
      <c r="AJ285" s="33"/>
      <c r="AK285" s="33"/>
      <c r="AL285" s="33"/>
      <c r="AM285" s="33"/>
      <c r="AN285" s="33"/>
      <c r="AO285" s="33"/>
      <c r="AP285" s="33"/>
      <c r="AQ285" s="22"/>
      <c r="AS285" s="33"/>
      <c r="AT285" s="33"/>
      <c r="AU285" s="33"/>
      <c r="AV285" s="33"/>
      <c r="AW285" s="33"/>
      <c r="AX285" s="33"/>
      <c r="AY285" s="33"/>
    </row>
    <row r="286" spans="1:52" ht="15.75" customHeight="1">
      <c r="A286" s="19">
        <v>1828</v>
      </c>
      <c r="B286" s="27"/>
      <c r="C286" s="27"/>
      <c r="D286" s="35"/>
      <c r="E286" s="15"/>
      <c r="F286" s="15"/>
      <c r="G286" s="15"/>
      <c r="H286" s="16"/>
      <c r="J286" s="22"/>
      <c r="V286" s="18"/>
      <c r="AE286" s="22"/>
      <c r="AF286" s="33"/>
      <c r="AH286" s="33"/>
      <c r="AI286" s="33"/>
      <c r="AJ286" s="33"/>
      <c r="AK286" s="33"/>
      <c r="AL286" s="33"/>
      <c r="AM286" s="33"/>
      <c r="AN286" s="33"/>
      <c r="AO286" s="33"/>
      <c r="AP286" s="33"/>
      <c r="AQ286" s="22"/>
      <c r="AS286" s="33"/>
      <c r="AT286" s="33"/>
      <c r="AU286" s="33"/>
      <c r="AV286" s="33"/>
      <c r="AW286" s="33"/>
      <c r="AX286" s="33"/>
      <c r="AY286" s="33"/>
      <c r="AZ286" s="33"/>
    </row>
    <row r="287" spans="1:51" ht="15.75" customHeight="1">
      <c r="A287" s="19">
        <v>1829</v>
      </c>
      <c r="B287" s="27">
        <v>407.472</v>
      </c>
      <c r="C287" s="27">
        <v>545.72</v>
      </c>
      <c r="D287" s="36">
        <v>0.006</v>
      </c>
      <c r="E287" s="15">
        <v>2.444832</v>
      </c>
      <c r="F287" s="15">
        <v>3.2743200000000003</v>
      </c>
      <c r="G287" s="15"/>
      <c r="H287" s="16"/>
      <c r="J287" s="22"/>
      <c r="V287" s="18"/>
      <c r="AE287" s="22"/>
      <c r="AF287" s="33"/>
      <c r="AH287" s="33"/>
      <c r="AI287" s="33"/>
      <c r="AJ287" s="33"/>
      <c r="AK287" s="33"/>
      <c r="AL287" s="33"/>
      <c r="AM287" s="33"/>
      <c r="AN287" s="33"/>
      <c r="AO287" s="33"/>
      <c r="AP287" s="33"/>
      <c r="AQ287" s="22"/>
      <c r="AS287" s="33"/>
      <c r="AT287" s="33"/>
      <c r="AU287" s="33"/>
      <c r="AV287" s="33"/>
      <c r="AW287" s="33"/>
      <c r="AX287" s="33"/>
      <c r="AY287" s="33"/>
    </row>
    <row r="288" spans="1:51" ht="15.75" customHeight="1">
      <c r="A288" s="19">
        <v>1830</v>
      </c>
      <c r="B288" s="27"/>
      <c r="C288" s="27"/>
      <c r="D288" s="36"/>
      <c r="E288" s="15"/>
      <c r="F288" s="15"/>
      <c r="G288" s="15"/>
      <c r="H288" s="16"/>
      <c r="J288" s="22"/>
      <c r="V288" s="18"/>
      <c r="AE288" s="22"/>
      <c r="AF288" s="33"/>
      <c r="AI288" s="33"/>
      <c r="AJ288" s="33"/>
      <c r="AK288" s="33"/>
      <c r="AL288" s="33"/>
      <c r="AM288" s="33"/>
      <c r="AN288" s="33"/>
      <c r="AO288" s="33"/>
      <c r="AP288" s="33"/>
      <c r="AQ288" s="22"/>
      <c r="AR288" s="33"/>
      <c r="AS288" s="33"/>
      <c r="AT288" s="33"/>
      <c r="AU288" s="33"/>
      <c r="AV288" s="33"/>
      <c r="AW288" s="33"/>
      <c r="AX288" s="33"/>
      <c r="AY288" s="33"/>
    </row>
    <row r="289" spans="1:51" ht="15.75" customHeight="1">
      <c r="A289" s="19">
        <v>1831</v>
      </c>
      <c r="B289" s="27">
        <v>533.6054089180094</v>
      </c>
      <c r="C289" s="27">
        <v>873.43</v>
      </c>
      <c r="D289" s="36">
        <v>0.004416666666666667</v>
      </c>
      <c r="E289" s="15">
        <v>2.356757222721208</v>
      </c>
      <c r="F289" s="15">
        <v>3.8576491666666666</v>
      </c>
      <c r="G289" s="15"/>
      <c r="H289" s="16"/>
      <c r="J289" s="22"/>
      <c r="V289" s="18"/>
      <c r="AE289" s="22"/>
      <c r="AF289" s="33"/>
      <c r="AI289" s="33"/>
      <c r="AJ289" s="33"/>
      <c r="AK289" s="33"/>
      <c r="AL289" s="33"/>
      <c r="AM289" s="33"/>
      <c r="AN289" s="33"/>
      <c r="AO289" s="33"/>
      <c r="AP289" s="33"/>
      <c r="AQ289" s="22"/>
      <c r="AR289" s="33"/>
      <c r="AS289" s="33"/>
      <c r="AT289" s="33"/>
      <c r="AU289" s="33"/>
      <c r="AV289" s="33"/>
      <c r="AW289" s="33"/>
      <c r="AX289" s="33"/>
      <c r="AY289" s="33"/>
    </row>
    <row r="290" spans="1:51" ht="15.75" customHeight="1">
      <c r="A290" s="19">
        <v>1832</v>
      </c>
      <c r="B290" s="27">
        <v>533.6054089180094</v>
      </c>
      <c r="C290" s="27">
        <v>873.43</v>
      </c>
      <c r="D290" s="36">
        <v>0.007833333333333333</v>
      </c>
      <c r="E290" s="15">
        <v>4.179909036524407</v>
      </c>
      <c r="F290" s="15">
        <v>6.841868333333332</v>
      </c>
      <c r="G290" s="15"/>
      <c r="H290" s="16"/>
      <c r="J290" s="22"/>
      <c r="V290" s="18"/>
      <c r="AE290" s="22"/>
      <c r="AF290" s="33"/>
      <c r="AI290" s="33"/>
      <c r="AJ290" s="33"/>
      <c r="AK290" s="33"/>
      <c r="AL290" s="33"/>
      <c r="AM290" s="33"/>
      <c r="AN290" s="33"/>
      <c r="AO290" s="33"/>
      <c r="AP290" s="33"/>
      <c r="AQ290" s="22"/>
      <c r="AR290" s="33"/>
      <c r="AS290" s="33"/>
      <c r="AT290" s="33"/>
      <c r="AU290" s="33"/>
      <c r="AV290" s="33"/>
      <c r="AW290" s="33"/>
      <c r="AX290" s="33"/>
      <c r="AY290" s="33"/>
    </row>
    <row r="291" spans="1:51" ht="15.75" customHeight="1">
      <c r="A291" s="19">
        <v>1833</v>
      </c>
      <c r="B291" s="27">
        <v>562.2726286998163</v>
      </c>
      <c r="C291" s="27">
        <v>973.82</v>
      </c>
      <c r="D291" s="36">
        <v>0.007833333333333333</v>
      </c>
      <c r="E291" s="15">
        <v>4.404468924815228</v>
      </c>
      <c r="F291" s="15">
        <v>7.628256666666666</v>
      </c>
      <c r="G291" s="15"/>
      <c r="H291" s="16"/>
      <c r="J291" s="22"/>
      <c r="V291" s="18"/>
      <c r="AE291" s="22"/>
      <c r="AF291" s="33"/>
      <c r="AH291" s="33"/>
      <c r="AI291" s="33"/>
      <c r="AJ291" s="33"/>
      <c r="AK291" s="33"/>
      <c r="AL291" s="33"/>
      <c r="AM291" s="33"/>
      <c r="AN291" s="33"/>
      <c r="AO291" s="33"/>
      <c r="AP291" s="33"/>
      <c r="AQ291" s="22"/>
      <c r="AR291" s="33"/>
      <c r="AS291" s="33"/>
      <c r="AT291" s="33"/>
      <c r="AU291" s="33"/>
      <c r="AV291" s="33"/>
      <c r="AW291" s="33"/>
      <c r="AX291" s="33"/>
      <c r="AY291" s="33"/>
    </row>
    <row r="292" spans="1:51" ht="15.75" customHeight="1">
      <c r="A292" s="19">
        <v>1834</v>
      </c>
      <c r="B292" s="27"/>
      <c r="C292" s="27"/>
      <c r="D292" s="36"/>
      <c r="E292" s="15"/>
      <c r="F292" s="15"/>
      <c r="G292" s="15"/>
      <c r="H292" s="16"/>
      <c r="J292" s="22"/>
      <c r="V292" s="18"/>
      <c r="AE292" s="22"/>
      <c r="AF292" s="33"/>
      <c r="AI292" s="33"/>
      <c r="AK292" s="33"/>
      <c r="AL292" s="33"/>
      <c r="AM292" s="33"/>
      <c r="AN292" s="33"/>
      <c r="AO292" s="33"/>
      <c r="AP292" s="33"/>
      <c r="AQ292" s="22"/>
      <c r="AR292" s="33"/>
      <c r="AS292" s="33"/>
      <c r="AT292" s="33"/>
      <c r="AU292" s="33"/>
      <c r="AV292" s="33"/>
      <c r="AW292" s="33"/>
      <c r="AX292" s="33"/>
      <c r="AY292" s="33"/>
    </row>
    <row r="293" spans="1:51" ht="15.75" customHeight="1">
      <c r="A293" s="19">
        <v>1835</v>
      </c>
      <c r="B293" s="27">
        <v>695.4204414330427</v>
      </c>
      <c r="C293" s="27">
        <v>1177.65</v>
      </c>
      <c r="D293" s="36">
        <v>0.007833333333333333</v>
      </c>
      <c r="E293" s="15">
        <v>5.447460124558834</v>
      </c>
      <c r="F293" s="15">
        <v>9.224925</v>
      </c>
      <c r="G293" s="15"/>
      <c r="H293" s="16"/>
      <c r="J293" s="22"/>
      <c r="V293" s="18"/>
      <c r="AE293" s="22"/>
      <c r="AF293" s="33"/>
      <c r="AI293" s="33"/>
      <c r="AJ293" s="33"/>
      <c r="AK293" s="33"/>
      <c r="AL293" s="33"/>
      <c r="AM293" s="33"/>
      <c r="AN293" s="33"/>
      <c r="AO293" s="33"/>
      <c r="AP293" s="33"/>
      <c r="AQ293" s="22"/>
      <c r="AR293" s="33"/>
      <c r="AS293" s="33"/>
      <c r="AT293" s="33"/>
      <c r="AU293" s="33"/>
      <c r="AV293" s="33"/>
      <c r="AW293" s="33"/>
      <c r="AX293" s="33"/>
      <c r="AY293" s="33"/>
    </row>
    <row r="294" spans="1:51" ht="15.75" customHeight="1">
      <c r="A294" s="19">
        <v>1836</v>
      </c>
      <c r="B294" s="27"/>
      <c r="C294" s="27"/>
      <c r="D294" s="36"/>
      <c r="E294" s="15"/>
      <c r="F294" s="15"/>
      <c r="G294" s="15"/>
      <c r="H294" s="16"/>
      <c r="J294" s="22"/>
      <c r="V294" s="18"/>
      <c r="AE294" s="22"/>
      <c r="AF294" s="33"/>
      <c r="AI294" s="33"/>
      <c r="AJ294" s="33"/>
      <c r="AK294" s="33"/>
      <c r="AL294" s="33"/>
      <c r="AM294" s="33"/>
      <c r="AN294" s="33"/>
      <c r="AO294" s="33"/>
      <c r="AP294" s="33"/>
      <c r="AQ294" s="22"/>
      <c r="AR294" s="33"/>
      <c r="AS294" s="33"/>
      <c r="AT294" s="33"/>
      <c r="AU294" s="33"/>
      <c r="AV294" s="33"/>
      <c r="AW294" s="33"/>
      <c r="AX294" s="33"/>
      <c r="AY294" s="33"/>
    </row>
    <row r="295" spans="1:51" ht="15.75" customHeight="1">
      <c r="A295" s="19">
        <v>1837</v>
      </c>
      <c r="B295" s="27">
        <v>665.4963949991808</v>
      </c>
      <c r="C295" s="27">
        <v>1208.31</v>
      </c>
      <c r="D295" s="36">
        <v>0.007833333333333333</v>
      </c>
      <c r="E295" s="15">
        <v>5.213055094160249</v>
      </c>
      <c r="F295" s="15">
        <v>9.465094999999998</v>
      </c>
      <c r="G295" s="15"/>
      <c r="H295" s="16"/>
      <c r="J295" s="22"/>
      <c r="V295" s="18"/>
      <c r="AE295" s="22"/>
      <c r="AF295" s="33"/>
      <c r="AI295" s="33"/>
      <c r="AJ295" s="33"/>
      <c r="AK295" s="33"/>
      <c r="AL295" s="33"/>
      <c r="AM295" s="33"/>
      <c r="AN295" s="33"/>
      <c r="AO295" s="33"/>
      <c r="AP295" s="33"/>
      <c r="AQ295" s="22"/>
      <c r="AR295" s="33"/>
      <c r="AS295" s="33"/>
      <c r="AT295" s="33"/>
      <c r="AU295" s="33"/>
      <c r="AV295" s="33"/>
      <c r="AW295" s="33"/>
      <c r="AX295" s="33"/>
      <c r="AY295" s="33"/>
    </row>
    <row r="296" spans="1:51" ht="15.75" customHeight="1">
      <c r="A296" s="19">
        <v>1838</v>
      </c>
      <c r="B296" s="27">
        <v>591.8868507742259</v>
      </c>
      <c r="C296" s="27">
        <v>1120.43</v>
      </c>
      <c r="D296" s="36">
        <v>0.007833333333333333</v>
      </c>
      <c r="E296" s="15">
        <v>4.6364469977314355</v>
      </c>
      <c r="F296" s="15">
        <v>8.776701666666666</v>
      </c>
      <c r="G296" s="15"/>
      <c r="H296" s="16"/>
      <c r="J296" s="22"/>
      <c r="V296" s="18"/>
      <c r="AE296" s="22"/>
      <c r="AF296" s="33"/>
      <c r="AI296" s="33"/>
      <c r="AJ296" s="33"/>
      <c r="AK296" s="33"/>
      <c r="AL296" s="33"/>
      <c r="AM296" s="33"/>
      <c r="AN296" s="33"/>
      <c r="AO296" s="33"/>
      <c r="AP296" s="33"/>
      <c r="AQ296" s="22"/>
      <c r="AR296" s="33"/>
      <c r="AS296" s="33"/>
      <c r="AT296" s="33"/>
      <c r="AU296" s="33"/>
      <c r="AV296" s="33"/>
      <c r="AW296" s="33"/>
      <c r="AX296" s="33"/>
      <c r="AY296" s="33"/>
    </row>
    <row r="297" spans="1:51" ht="15.75" customHeight="1">
      <c r="A297" s="19">
        <v>1839</v>
      </c>
      <c r="B297" s="27">
        <v>679.5014341262665</v>
      </c>
      <c r="C297" s="27">
        <v>1148.87</v>
      </c>
      <c r="D297" s="36">
        <v>0.007833333333333333</v>
      </c>
      <c r="E297" s="15">
        <v>5.3227612339890875</v>
      </c>
      <c r="F297" s="15">
        <v>8.999481666666664</v>
      </c>
      <c r="G297" s="15"/>
      <c r="H297" s="16"/>
      <c r="J297" s="22"/>
      <c r="V297" s="18"/>
      <c r="AE297" s="22"/>
      <c r="AF297" s="33"/>
      <c r="AI297" s="33"/>
      <c r="AJ297" s="33"/>
      <c r="AK297" s="33"/>
      <c r="AL297" s="33"/>
      <c r="AM297" s="33"/>
      <c r="AN297" s="33"/>
      <c r="AO297" s="33"/>
      <c r="AP297" s="33"/>
      <c r="AQ297" s="22"/>
      <c r="AR297" s="33"/>
      <c r="AS297" s="33"/>
      <c r="AT297" s="33"/>
      <c r="AU297" s="33"/>
      <c r="AV297" s="33"/>
      <c r="AW297" s="33"/>
      <c r="AX297" s="33"/>
      <c r="AY297" s="33"/>
    </row>
    <row r="298" spans="1:51" ht="15.75" customHeight="1">
      <c r="A298" s="19">
        <v>1840</v>
      </c>
      <c r="B298" s="27">
        <v>624</v>
      </c>
      <c r="C298" s="27">
        <v>1154.81</v>
      </c>
      <c r="D298" s="36">
        <v>0.007833333333333333</v>
      </c>
      <c r="E298" s="15">
        <v>4.888</v>
      </c>
      <c r="F298" s="15">
        <v>9.046011666666665</v>
      </c>
      <c r="G298" s="15"/>
      <c r="H298" s="16"/>
      <c r="J298" s="22"/>
      <c r="V298" s="18"/>
      <c r="AE298" s="22"/>
      <c r="AF298" s="33"/>
      <c r="AI298" s="33"/>
      <c r="AJ298" s="33"/>
      <c r="AK298" s="33"/>
      <c r="AL298" s="33"/>
      <c r="AM298" s="33"/>
      <c r="AN298" s="33"/>
      <c r="AO298" s="33"/>
      <c r="AP298" s="33"/>
      <c r="AQ298" s="22"/>
      <c r="AR298" s="33"/>
      <c r="AS298" s="33"/>
      <c r="AT298" s="33"/>
      <c r="AU298" s="33"/>
      <c r="AV298" s="33"/>
      <c r="AW298" s="33"/>
      <c r="AX298" s="33"/>
      <c r="AY298" s="33"/>
    </row>
    <row r="299" spans="1:51" ht="15.75" customHeight="1">
      <c r="A299" s="19">
        <v>1841</v>
      </c>
      <c r="B299" s="27">
        <v>599.6873805167588</v>
      </c>
      <c r="C299" s="27">
        <v>1141.8</v>
      </c>
      <c r="D299" s="36">
        <v>0.007833333333333333</v>
      </c>
      <c r="E299" s="15">
        <v>4.697551147381277</v>
      </c>
      <c r="F299" s="15">
        <v>8.944099999999999</v>
      </c>
      <c r="G299" s="15"/>
      <c r="H299" s="16"/>
      <c r="J299" s="22"/>
      <c r="V299" s="18"/>
      <c r="AE299" s="22"/>
      <c r="AF299" s="33"/>
      <c r="AI299" s="33"/>
      <c r="AJ299" s="33"/>
      <c r="AK299" s="33"/>
      <c r="AL299" s="33"/>
      <c r="AM299" s="33"/>
      <c r="AN299" s="33"/>
      <c r="AO299" s="33"/>
      <c r="AP299" s="33"/>
      <c r="AQ299" s="22"/>
      <c r="AR299" s="33"/>
      <c r="AS299" s="33"/>
      <c r="AT299" s="33"/>
      <c r="AU299" s="33"/>
      <c r="AV299" s="33"/>
      <c r="AW299" s="33"/>
      <c r="AX299" s="33"/>
      <c r="AY299" s="33"/>
    </row>
    <row r="300" spans="1:51" ht="15.75" customHeight="1">
      <c r="A300" s="19">
        <v>1842</v>
      </c>
      <c r="B300" s="27"/>
      <c r="C300" s="27"/>
      <c r="D300" s="36"/>
      <c r="E300" s="15"/>
      <c r="F300" s="15"/>
      <c r="G300" s="15"/>
      <c r="H300" s="16"/>
      <c r="J300" s="22"/>
      <c r="V300" s="18"/>
      <c r="AE300" s="22"/>
      <c r="AF300" s="33"/>
      <c r="AI300" s="33"/>
      <c r="AJ300" s="33"/>
      <c r="AK300" s="33"/>
      <c r="AL300" s="33"/>
      <c r="AM300" s="33"/>
      <c r="AN300" s="33"/>
      <c r="AO300" s="33"/>
      <c r="AP300" s="33"/>
      <c r="AQ300" s="22"/>
      <c r="AR300" s="33"/>
      <c r="AS300" s="33"/>
      <c r="AT300" s="33"/>
      <c r="AU300" s="33"/>
      <c r="AV300" s="33"/>
      <c r="AW300" s="33"/>
      <c r="AX300" s="33"/>
      <c r="AY300" s="33"/>
    </row>
    <row r="301" spans="1:51" ht="15.75" customHeight="1">
      <c r="A301" s="19">
        <v>1843</v>
      </c>
      <c r="B301" s="27"/>
      <c r="C301" s="27"/>
      <c r="D301" s="36"/>
      <c r="E301" s="15"/>
      <c r="F301" s="15"/>
      <c r="G301" s="15"/>
      <c r="H301" s="16"/>
      <c r="J301" s="22"/>
      <c r="V301" s="18"/>
      <c r="AE301" s="22"/>
      <c r="AF301" s="33"/>
      <c r="AI301" s="33"/>
      <c r="AJ301" s="33"/>
      <c r="AK301" s="33"/>
      <c r="AL301" s="33"/>
      <c r="AM301" s="33"/>
      <c r="AN301" s="33"/>
      <c r="AO301" s="33"/>
      <c r="AP301" s="33"/>
      <c r="AQ301" s="22"/>
      <c r="AR301" s="33"/>
      <c r="AS301" s="33"/>
      <c r="AT301" s="33"/>
      <c r="AU301" s="33"/>
      <c r="AV301" s="33"/>
      <c r="AW301" s="33"/>
      <c r="AX301" s="33"/>
      <c r="AY301" s="33"/>
    </row>
    <row r="302" spans="1:51" ht="15.75" customHeight="1">
      <c r="A302" s="19">
        <v>1844</v>
      </c>
      <c r="B302" s="27"/>
      <c r="C302" s="27"/>
      <c r="D302" s="36"/>
      <c r="E302" s="15"/>
      <c r="F302" s="15"/>
      <c r="G302" s="15"/>
      <c r="H302" s="16"/>
      <c r="J302" s="22"/>
      <c r="V302" s="18"/>
      <c r="AE302" s="22"/>
      <c r="AF302" s="33"/>
      <c r="AI302" s="33"/>
      <c r="AJ302" s="33"/>
      <c r="AK302" s="33"/>
      <c r="AL302" s="33"/>
      <c r="AM302" s="33"/>
      <c r="AN302" s="33"/>
      <c r="AO302" s="33"/>
      <c r="AP302" s="33"/>
      <c r="AQ302" s="22"/>
      <c r="AR302" s="33"/>
      <c r="AS302" s="33"/>
      <c r="AT302" s="33"/>
      <c r="AU302" s="33"/>
      <c r="AV302" s="33"/>
      <c r="AW302" s="33"/>
      <c r="AX302" s="33"/>
      <c r="AY302" s="33"/>
    </row>
    <row r="303" spans="1:51" ht="15.75" customHeight="1">
      <c r="A303" s="19">
        <v>1845</v>
      </c>
      <c r="B303" s="27"/>
      <c r="C303" s="27"/>
      <c r="D303" s="36"/>
      <c r="E303" s="15"/>
      <c r="F303" s="15"/>
      <c r="G303" s="15"/>
      <c r="H303" s="16"/>
      <c r="J303" s="22"/>
      <c r="V303" s="18"/>
      <c r="AE303" s="22"/>
      <c r="AF303" s="33"/>
      <c r="AI303" s="33"/>
      <c r="AJ303" s="33"/>
      <c r="AK303" s="33"/>
      <c r="AL303" s="33"/>
      <c r="AM303" s="33"/>
      <c r="AN303" s="33"/>
      <c r="AO303" s="33"/>
      <c r="AP303" s="33"/>
      <c r="AQ303" s="22"/>
      <c r="AR303" s="33"/>
      <c r="AS303" s="33"/>
      <c r="AT303" s="33"/>
      <c r="AU303" s="33"/>
      <c r="AV303" s="33"/>
      <c r="AW303" s="33"/>
      <c r="AX303" s="33"/>
      <c r="AY303" s="33"/>
    </row>
    <row r="304" spans="1:51" ht="15.75" customHeight="1">
      <c r="A304" s="19">
        <v>1846</v>
      </c>
      <c r="B304" s="27">
        <v>693.9887163226929</v>
      </c>
      <c r="C304" s="27">
        <v>1029.67</v>
      </c>
      <c r="D304" s="36">
        <v>0.008333333333333333</v>
      </c>
      <c r="E304" s="15">
        <v>5.783239302689108</v>
      </c>
      <c r="F304" s="15">
        <v>8.580583333333333</v>
      </c>
      <c r="G304" s="15"/>
      <c r="H304" s="16"/>
      <c r="J304" s="22"/>
      <c r="V304" s="18"/>
      <c r="AE304" s="22"/>
      <c r="AF304" s="33"/>
      <c r="AI304" s="33"/>
      <c r="AJ304" s="33"/>
      <c r="AK304" s="33"/>
      <c r="AL304" s="33"/>
      <c r="AM304" s="33"/>
      <c r="AN304" s="33"/>
      <c r="AO304" s="33"/>
      <c r="AP304" s="33"/>
      <c r="AQ304" s="22"/>
      <c r="AR304" s="33"/>
      <c r="AS304" s="33"/>
      <c r="AT304" s="33"/>
      <c r="AU304" s="33"/>
      <c r="AV304" s="33"/>
      <c r="AW304" s="33"/>
      <c r="AX304" s="33"/>
      <c r="AY304" s="33"/>
    </row>
    <row r="305" spans="1:51" ht="15.75" customHeight="1">
      <c r="A305" s="19">
        <v>1847</v>
      </c>
      <c r="B305" s="27">
        <v>752.8389499501013</v>
      </c>
      <c r="C305" s="27">
        <v>1301.03</v>
      </c>
      <c r="D305" s="36">
        <v>0.008333333333333333</v>
      </c>
      <c r="E305" s="15">
        <v>6.273657916250844</v>
      </c>
      <c r="F305" s="15">
        <v>10.841916666666666</v>
      </c>
      <c r="G305" s="15"/>
      <c r="H305" s="16"/>
      <c r="J305" s="22"/>
      <c r="V305" s="18"/>
      <c r="AE305" s="22"/>
      <c r="AF305" s="33"/>
      <c r="AI305" s="33"/>
      <c r="AJ305" s="33"/>
      <c r="AK305" s="33"/>
      <c r="AL305" s="33"/>
      <c r="AM305" s="33"/>
      <c r="AN305" s="33"/>
      <c r="AO305" s="33"/>
      <c r="AP305" s="33"/>
      <c r="AQ305" s="22"/>
      <c r="AR305" s="33"/>
      <c r="AS305" s="33"/>
      <c r="AT305" s="33"/>
      <c r="AU305" s="33"/>
      <c r="AV305" s="33"/>
      <c r="AW305" s="33"/>
      <c r="AX305" s="33"/>
      <c r="AY305" s="33"/>
    </row>
    <row r="306" spans="1:51" ht="15.75" customHeight="1">
      <c r="A306" s="19">
        <v>1848</v>
      </c>
      <c r="B306" s="27">
        <v>783.6616847915375</v>
      </c>
      <c r="C306" s="27">
        <v>1337.96</v>
      </c>
      <c r="D306" s="36">
        <v>0.008333333333333333</v>
      </c>
      <c r="E306" s="15">
        <v>6.5305140399294785</v>
      </c>
      <c r="F306" s="15">
        <v>11.149666666666667</v>
      </c>
      <c r="G306" s="15"/>
      <c r="H306" s="16"/>
      <c r="J306" s="22"/>
      <c r="V306" s="18"/>
      <c r="AE306" s="22"/>
      <c r="AF306" s="33"/>
      <c r="AI306" s="33"/>
      <c r="AJ306" s="33"/>
      <c r="AK306" s="33"/>
      <c r="AL306" s="33"/>
      <c r="AM306" s="33"/>
      <c r="AN306" s="33"/>
      <c r="AO306" s="33"/>
      <c r="AP306" s="33"/>
      <c r="AQ306" s="22"/>
      <c r="AR306" s="33"/>
      <c r="AS306" s="33"/>
      <c r="AT306" s="33"/>
      <c r="AU306" s="33"/>
      <c r="AV306" s="33"/>
      <c r="AW306" s="33"/>
      <c r="AX306" s="33"/>
      <c r="AY306" s="33"/>
    </row>
    <row r="307" spans="1:51" ht="15.75" customHeight="1">
      <c r="A307" s="19">
        <v>1849</v>
      </c>
      <c r="B307" s="27">
        <v>849.28</v>
      </c>
      <c r="C307" s="27">
        <v>1463.64</v>
      </c>
      <c r="D307" s="36">
        <v>0.008333333333333333</v>
      </c>
      <c r="E307" s="15">
        <v>7.077333333333333</v>
      </c>
      <c r="F307" s="15">
        <v>12.197000000000001</v>
      </c>
      <c r="G307" s="15"/>
      <c r="H307" s="16"/>
      <c r="J307" s="22"/>
      <c r="V307" s="18"/>
      <c r="AE307" s="22"/>
      <c r="AF307" s="33"/>
      <c r="AI307" s="33"/>
      <c r="AJ307" s="33"/>
      <c r="AK307" s="33"/>
      <c r="AL307" s="33"/>
      <c r="AM307" s="33"/>
      <c r="AN307" s="33"/>
      <c r="AO307" s="33"/>
      <c r="AP307" s="33"/>
      <c r="AQ307" s="22"/>
      <c r="AR307" s="33"/>
      <c r="AS307" s="33"/>
      <c r="AT307" s="33"/>
      <c r="AU307" s="33"/>
      <c r="AV307" s="33"/>
      <c r="AW307" s="33"/>
      <c r="AX307" s="33"/>
      <c r="AY307" s="33"/>
    </row>
    <row r="308" spans="1:51" ht="15.75" customHeight="1">
      <c r="A308" s="19">
        <v>1850</v>
      </c>
      <c r="B308" s="27">
        <v>950</v>
      </c>
      <c r="C308" s="27">
        <v>1620</v>
      </c>
      <c r="D308" s="36">
        <v>0.008333333333333333</v>
      </c>
      <c r="E308" s="15">
        <v>7.916666666666667</v>
      </c>
      <c r="F308" s="15">
        <v>13.5</v>
      </c>
      <c r="G308" s="15"/>
      <c r="H308" s="16"/>
      <c r="J308" s="22"/>
      <c r="V308" s="18"/>
      <c r="AE308" s="22"/>
      <c r="AF308" s="33"/>
      <c r="AI308" s="33"/>
      <c r="AJ308" s="33"/>
      <c r="AK308" s="33"/>
      <c r="AL308" s="33"/>
      <c r="AM308" s="33"/>
      <c r="AN308" s="33"/>
      <c r="AO308" s="33"/>
      <c r="AP308" s="33"/>
      <c r="AQ308" s="22"/>
      <c r="AR308" s="33"/>
      <c r="AS308" s="33"/>
      <c r="AT308" s="33"/>
      <c r="AU308" s="33"/>
      <c r="AV308" s="33"/>
      <c r="AW308" s="33"/>
      <c r="AX308" s="33"/>
      <c r="AY308" s="33"/>
    </row>
    <row r="309" spans="1:51" ht="15.75" customHeight="1">
      <c r="A309" s="19">
        <v>1851</v>
      </c>
      <c r="B309" s="27">
        <v>920.64</v>
      </c>
      <c r="C309" s="27">
        <v>1578.51</v>
      </c>
      <c r="D309" s="36">
        <v>0.008333333333333333</v>
      </c>
      <c r="E309" s="15">
        <v>7.672</v>
      </c>
      <c r="F309" s="15">
        <v>13.15425</v>
      </c>
      <c r="G309" s="15"/>
      <c r="H309" s="16"/>
      <c r="J309" s="22"/>
      <c r="V309" s="18"/>
      <c r="AE309" s="22"/>
      <c r="AF309" s="33"/>
      <c r="AI309" s="33"/>
      <c r="AJ309" s="33"/>
      <c r="AK309" s="33"/>
      <c r="AL309" s="33"/>
      <c r="AM309" s="33"/>
      <c r="AN309" s="33"/>
      <c r="AO309" s="33"/>
      <c r="AP309" s="33"/>
      <c r="AQ309" s="22"/>
      <c r="AR309" s="33"/>
      <c r="AS309" s="33"/>
      <c r="AT309" s="33"/>
      <c r="AU309" s="33"/>
      <c r="AV309" s="33"/>
      <c r="AW309" s="33"/>
      <c r="AX309" s="33"/>
      <c r="AY309" s="33"/>
    </row>
    <row r="310" spans="1:51" ht="15.75" customHeight="1">
      <c r="A310" s="19">
        <v>1852</v>
      </c>
      <c r="B310" s="27"/>
      <c r="C310" s="27"/>
      <c r="D310" s="36"/>
      <c r="E310" s="15"/>
      <c r="F310" s="15"/>
      <c r="G310" s="15"/>
      <c r="H310" s="16"/>
      <c r="J310" s="22"/>
      <c r="V310" s="18"/>
      <c r="AE310" s="22"/>
      <c r="AF310" s="33"/>
      <c r="AI310" s="33"/>
      <c r="AJ310" s="33"/>
      <c r="AK310" s="33"/>
      <c r="AL310" s="33"/>
      <c r="AM310" s="33"/>
      <c r="AN310" s="33"/>
      <c r="AO310" s="33"/>
      <c r="AP310" s="33"/>
      <c r="AQ310" s="22"/>
      <c r="AR310" s="33"/>
      <c r="AS310" s="33"/>
      <c r="AT310" s="33"/>
      <c r="AU310" s="33"/>
      <c r="AV310" s="33"/>
      <c r="AW310" s="33"/>
      <c r="AX310" s="33"/>
      <c r="AY310" s="33"/>
    </row>
    <row r="311" spans="1:51" ht="15.75" customHeight="1">
      <c r="A311" s="19">
        <v>1853</v>
      </c>
      <c r="B311" s="27"/>
      <c r="C311" s="27"/>
      <c r="D311" s="36"/>
      <c r="E311" s="15"/>
      <c r="F311" s="15"/>
      <c r="G311" s="15"/>
      <c r="H311" s="16"/>
      <c r="J311" s="22"/>
      <c r="V311" s="18"/>
      <c r="AE311" s="22"/>
      <c r="AF311" s="33"/>
      <c r="AI311" s="33"/>
      <c r="AJ311" s="33"/>
      <c r="AK311" s="33"/>
      <c r="AL311" s="33"/>
      <c r="AM311" s="33"/>
      <c r="AN311" s="33"/>
      <c r="AO311" s="33"/>
      <c r="AP311" s="33"/>
      <c r="AQ311" s="22"/>
      <c r="AR311" s="33"/>
      <c r="AS311" s="33"/>
      <c r="AT311" s="33"/>
      <c r="AU311" s="33"/>
      <c r="AV311" s="33"/>
      <c r="AW311" s="33"/>
      <c r="AX311" s="33"/>
      <c r="AY311" s="33"/>
    </row>
    <row r="312" spans="1:50" ht="15.75" customHeight="1">
      <c r="A312" s="19">
        <v>1854</v>
      </c>
      <c r="B312" s="27"/>
      <c r="C312" s="27"/>
      <c r="D312" s="36"/>
      <c r="E312" s="15"/>
      <c r="F312" s="15"/>
      <c r="G312" s="15"/>
      <c r="H312" s="16"/>
      <c r="J312" s="22"/>
      <c r="V312" s="18"/>
      <c r="AE312" s="22"/>
      <c r="AF312" s="33"/>
      <c r="AI312" s="33"/>
      <c r="AJ312" s="33"/>
      <c r="AK312" s="33"/>
      <c r="AL312" s="33"/>
      <c r="AM312" s="33"/>
      <c r="AN312" s="33"/>
      <c r="AO312" s="33"/>
      <c r="AP312" s="33"/>
      <c r="AQ312" s="22"/>
      <c r="AS312" s="33"/>
      <c r="AT312" s="33"/>
      <c r="AU312" s="33"/>
      <c r="AV312" s="33"/>
      <c r="AX312" s="33"/>
    </row>
    <row r="313" spans="1:48" ht="15.75" customHeight="1">
      <c r="A313" s="19">
        <v>1855</v>
      </c>
      <c r="B313" s="27"/>
      <c r="C313" s="27"/>
      <c r="D313" s="36"/>
      <c r="E313" s="15"/>
      <c r="F313" s="15"/>
      <c r="G313" s="15"/>
      <c r="H313" s="16"/>
      <c r="J313" s="22"/>
      <c r="V313" s="18"/>
      <c r="AE313" s="22"/>
      <c r="AF313" s="33"/>
      <c r="AI313" s="33"/>
      <c r="AJ313" s="33"/>
      <c r="AK313" s="33"/>
      <c r="AL313" s="33"/>
      <c r="AM313" s="33"/>
      <c r="AN313" s="33"/>
      <c r="AO313" s="33"/>
      <c r="AP313" s="33"/>
      <c r="AQ313" s="22"/>
      <c r="AR313" s="33"/>
      <c r="AS313" s="33"/>
      <c r="AT313" s="33"/>
      <c r="AU313" s="33"/>
      <c r="AV313" s="33"/>
    </row>
    <row r="314" spans="1:48" ht="15.75" customHeight="1">
      <c r="A314" s="19">
        <v>1856</v>
      </c>
      <c r="B314" s="27"/>
      <c r="C314" s="27"/>
      <c r="D314" s="36"/>
      <c r="E314" s="15"/>
      <c r="F314" s="15"/>
      <c r="G314" s="15"/>
      <c r="H314" s="16"/>
      <c r="J314" s="22"/>
      <c r="V314" s="18"/>
      <c r="AE314" s="22"/>
      <c r="AF314" s="33"/>
      <c r="AI314" s="33"/>
      <c r="AJ314" s="33"/>
      <c r="AK314" s="33"/>
      <c r="AL314" s="33"/>
      <c r="AM314" s="33"/>
      <c r="AN314" s="33"/>
      <c r="AO314" s="33"/>
      <c r="AP314" s="33"/>
      <c r="AQ314" s="22"/>
      <c r="AR314" s="33"/>
      <c r="AS314" s="33"/>
      <c r="AT314" s="33"/>
      <c r="AU314" s="33"/>
      <c r="AV314" s="33"/>
    </row>
    <row r="315" spans="1:45" ht="15.75" customHeight="1">
      <c r="A315" s="19">
        <v>1857</v>
      </c>
      <c r="B315" s="27"/>
      <c r="C315" s="27"/>
      <c r="D315" s="36"/>
      <c r="E315" s="15"/>
      <c r="F315" s="15"/>
      <c r="G315" s="15"/>
      <c r="H315" s="16"/>
      <c r="J315" s="22"/>
      <c r="V315" s="18"/>
      <c r="AE315" s="22"/>
      <c r="AF315" s="33"/>
      <c r="AI315" s="33"/>
      <c r="AJ315" s="33"/>
      <c r="AK315" s="33"/>
      <c r="AL315" s="33"/>
      <c r="AM315" s="33"/>
      <c r="AN315" s="33"/>
      <c r="AO315" s="33"/>
      <c r="AP315" s="33"/>
      <c r="AQ315" s="22"/>
      <c r="AS315" s="33"/>
    </row>
    <row r="316" spans="1:45" ht="15.75" customHeight="1">
      <c r="A316" s="19">
        <v>1858</v>
      </c>
      <c r="B316" s="27"/>
      <c r="C316" s="27"/>
      <c r="D316" s="36"/>
      <c r="E316" s="15"/>
      <c r="F316" s="15"/>
      <c r="G316" s="15"/>
      <c r="H316" s="16"/>
      <c r="J316" s="22"/>
      <c r="V316" s="18"/>
      <c r="AE316" s="22"/>
      <c r="AF316" s="33"/>
      <c r="AI316" s="33"/>
      <c r="AJ316" s="33"/>
      <c r="AK316" s="33"/>
      <c r="AL316" s="33"/>
      <c r="AM316" s="33"/>
      <c r="AN316" s="33"/>
      <c r="AO316" s="33"/>
      <c r="AP316" s="33"/>
      <c r="AQ316" s="22"/>
      <c r="AS316" s="33"/>
    </row>
    <row r="317" spans="1:45" ht="15.75" customHeight="1">
      <c r="A317" s="19">
        <v>1859</v>
      </c>
      <c r="B317" s="27"/>
      <c r="C317" s="27"/>
      <c r="D317" s="36"/>
      <c r="E317" s="15"/>
      <c r="F317" s="15"/>
      <c r="G317" s="15"/>
      <c r="H317" s="16"/>
      <c r="J317" s="22"/>
      <c r="AE317" s="22"/>
      <c r="AF317" s="33"/>
      <c r="AI317" s="33"/>
      <c r="AJ317" s="33"/>
      <c r="AK317" s="33"/>
      <c r="AL317" s="33"/>
      <c r="AM317" s="33"/>
      <c r="AN317" s="33"/>
      <c r="AO317" s="33"/>
      <c r="AP317" s="33"/>
      <c r="AQ317" s="22"/>
      <c r="AS317" s="33"/>
    </row>
    <row r="318" spans="1:45" ht="15.75" customHeight="1">
      <c r="A318" s="19">
        <v>1860</v>
      </c>
      <c r="B318" s="27">
        <v>896.7672217984052</v>
      </c>
      <c r="C318" s="27">
        <v>1585.79</v>
      </c>
      <c r="D318" s="36">
        <v>0.008333333333333333</v>
      </c>
      <c r="E318" s="15">
        <v>7.473060181653377</v>
      </c>
      <c r="F318" s="15">
        <v>13.214916666666666</v>
      </c>
      <c r="G318" s="15"/>
      <c r="H318" s="16"/>
      <c r="J318" s="22"/>
      <c r="AE318" s="22"/>
      <c r="AF318" s="33"/>
      <c r="AI318" s="33"/>
      <c r="AJ318" s="33"/>
      <c r="AK318" s="33"/>
      <c r="AL318" s="33"/>
      <c r="AM318" s="33"/>
      <c r="AN318" s="33"/>
      <c r="AO318" s="33"/>
      <c r="AP318" s="33"/>
      <c r="AQ318" s="22"/>
      <c r="AS318" s="33"/>
    </row>
    <row r="319" spans="1:45" ht="15.75" customHeight="1">
      <c r="A319" s="19">
        <v>1861</v>
      </c>
      <c r="B319" s="27">
        <v>1110.3978531416203</v>
      </c>
      <c r="C319" s="27">
        <v>1707.29</v>
      </c>
      <c r="D319" s="36">
        <v>0.008333333333333333</v>
      </c>
      <c r="E319" s="15">
        <v>9.253315442846835</v>
      </c>
      <c r="F319" s="15">
        <v>14.227416666666667</v>
      </c>
      <c r="G319" s="15"/>
      <c r="H319" s="16"/>
      <c r="J319" s="22"/>
      <c r="AE319" s="22"/>
      <c r="AF319" s="33"/>
      <c r="AI319" s="33"/>
      <c r="AJ319" s="33"/>
      <c r="AK319" s="33"/>
      <c r="AL319" s="33"/>
      <c r="AM319" s="33"/>
      <c r="AN319" s="33"/>
      <c r="AO319" s="33"/>
      <c r="AP319" s="33"/>
      <c r="AQ319" s="22"/>
      <c r="AS319" s="33"/>
    </row>
    <row r="320" spans="1:43" ht="15.75" customHeight="1">
      <c r="A320" s="19">
        <v>1862</v>
      </c>
      <c r="B320" s="27">
        <v>1117.44</v>
      </c>
      <c r="C320" s="27">
        <v>2014.56</v>
      </c>
      <c r="D320" s="36">
        <v>0.008333333333333333</v>
      </c>
      <c r="E320" s="15">
        <v>9.312000000000001</v>
      </c>
      <c r="F320" s="15">
        <v>16.788</v>
      </c>
      <c r="G320" s="15"/>
      <c r="H320" s="16"/>
      <c r="J320" s="22"/>
      <c r="AE320" s="22"/>
      <c r="AF320" s="33"/>
      <c r="AI320" s="33"/>
      <c r="AJ320" s="33"/>
      <c r="AK320" s="33"/>
      <c r="AL320" s="33"/>
      <c r="AM320" s="33"/>
      <c r="AN320" s="33"/>
      <c r="AO320" s="33"/>
      <c r="AP320" s="33"/>
      <c r="AQ320" s="22"/>
    </row>
    <row r="321" spans="1:43" ht="15.75" customHeight="1">
      <c r="A321" s="19">
        <v>1863</v>
      </c>
      <c r="B321" s="27">
        <v>1056.9469350991217</v>
      </c>
      <c r="C321" s="27">
        <v>1950.37</v>
      </c>
      <c r="D321" s="36">
        <v>0.008333333333333333</v>
      </c>
      <c r="E321" s="15">
        <v>8.807891125826014</v>
      </c>
      <c r="F321" s="15">
        <v>16.253083333333333</v>
      </c>
      <c r="G321" s="28"/>
      <c r="H321" s="16"/>
      <c r="J321" s="22"/>
      <c r="AE321" s="22"/>
      <c r="AF321" s="33"/>
      <c r="AI321" s="33"/>
      <c r="AJ321" s="33"/>
      <c r="AK321" s="33"/>
      <c r="AL321" s="33"/>
      <c r="AM321" s="33"/>
      <c r="AN321" s="33"/>
      <c r="AO321" s="33"/>
      <c r="AP321" s="33"/>
      <c r="AQ321" s="22"/>
    </row>
    <row r="322" spans="1:42" ht="15.75" customHeight="1">
      <c r="A322" s="19">
        <v>1866</v>
      </c>
      <c r="B322" s="27">
        <v>865.581358565586</v>
      </c>
      <c r="C322" s="27">
        <v>1551.61</v>
      </c>
      <c r="D322" s="36">
        <v>0.008333333333333333</v>
      </c>
      <c r="E322" s="15">
        <v>7.21317798804655</v>
      </c>
      <c r="F322" s="15">
        <v>12.930083333333332</v>
      </c>
      <c r="G322" s="28"/>
      <c r="H322" s="16"/>
      <c r="AL322" s="33"/>
      <c r="AP322" s="33"/>
    </row>
    <row r="323" spans="1:42" ht="15.75" customHeight="1">
      <c r="A323" s="19">
        <v>1867</v>
      </c>
      <c r="B323" s="27">
        <v>865.581358565586</v>
      </c>
      <c r="C323" s="27">
        <v>1551.61</v>
      </c>
      <c r="D323" s="36">
        <v>0.008333333333333333</v>
      </c>
      <c r="E323" s="15">
        <v>7.21317798804655</v>
      </c>
      <c r="F323" s="15">
        <v>12.930083333333332</v>
      </c>
      <c r="G323" s="15"/>
      <c r="H323" s="16"/>
      <c r="AL323" s="33"/>
      <c r="AP323" s="33"/>
    </row>
    <row r="324" spans="1:42" ht="15.75" customHeight="1">
      <c r="A324" s="19">
        <v>1868</v>
      </c>
      <c r="B324" s="27"/>
      <c r="C324" s="27"/>
      <c r="D324" s="36"/>
      <c r="E324" s="15"/>
      <c r="F324" s="15"/>
      <c r="G324" s="15"/>
      <c r="H324" s="16"/>
      <c r="AP324" s="33"/>
    </row>
    <row r="325" spans="1:42" ht="15.75" customHeight="1">
      <c r="A325" s="19">
        <v>1869</v>
      </c>
      <c r="B325" s="27">
        <v>840</v>
      </c>
      <c r="C325" s="27">
        <v>1648.57</v>
      </c>
      <c r="D325" s="36">
        <v>0.008333333333333333</v>
      </c>
      <c r="E325" s="15">
        <v>7</v>
      </c>
      <c r="F325" s="15">
        <v>13.738083333333332</v>
      </c>
      <c r="G325" s="15"/>
      <c r="H325" s="16"/>
      <c r="AP325" s="33"/>
    </row>
    <row r="326" spans="1:42" ht="15.75" customHeight="1">
      <c r="A326" s="19">
        <v>1870</v>
      </c>
      <c r="B326" s="27"/>
      <c r="C326" s="27"/>
      <c r="D326" s="36"/>
      <c r="E326" s="15"/>
      <c r="F326" s="15"/>
      <c r="G326" s="15"/>
      <c r="H326" s="16"/>
      <c r="AP326" s="33"/>
    </row>
    <row r="327" spans="1:8" ht="15.75" customHeight="1">
      <c r="A327" s="19">
        <v>1871</v>
      </c>
      <c r="B327" s="27"/>
      <c r="C327" s="27"/>
      <c r="D327" s="36"/>
      <c r="E327" s="15"/>
      <c r="F327" s="15"/>
      <c r="G327" s="15"/>
      <c r="H327" s="16"/>
    </row>
    <row r="328" spans="1:8" ht="15.75" customHeight="1">
      <c r="A328" s="19">
        <v>1872</v>
      </c>
      <c r="B328" s="27"/>
      <c r="C328" s="27"/>
      <c r="D328" s="36"/>
      <c r="E328" s="15"/>
      <c r="F328" s="15"/>
      <c r="G328" s="15"/>
      <c r="H328" s="16"/>
    </row>
    <row r="329" spans="1:8" ht="15.75" customHeight="1">
      <c r="A329" s="19">
        <v>1873</v>
      </c>
      <c r="B329" s="27"/>
      <c r="C329" s="27"/>
      <c r="D329" s="36"/>
      <c r="E329" s="15"/>
      <c r="F329" s="15"/>
      <c r="G329" s="15"/>
      <c r="H329" s="16"/>
    </row>
    <row r="330" spans="1:31" ht="15.75" customHeight="1">
      <c r="A330" s="19">
        <v>1874</v>
      </c>
      <c r="B330" s="27">
        <v>960</v>
      </c>
      <c r="C330" s="27">
        <v>2155.548</v>
      </c>
      <c r="D330" s="36">
        <v>0.008333333333333333</v>
      </c>
      <c r="E330" s="15">
        <v>8</v>
      </c>
      <c r="F330" s="15">
        <v>17.962899999999998</v>
      </c>
      <c r="G330" s="15"/>
      <c r="H330" s="16"/>
      <c r="AE330" s="32"/>
    </row>
    <row r="331" spans="1:31" ht="15.75" customHeight="1">
      <c r="A331" s="19">
        <v>1875</v>
      </c>
      <c r="B331" s="27"/>
      <c r="C331" s="27"/>
      <c r="D331" s="36"/>
      <c r="E331" s="15"/>
      <c r="F331" s="15"/>
      <c r="G331" s="15"/>
      <c r="H331" s="16"/>
      <c r="AE331" s="32"/>
    </row>
    <row r="332" spans="1:31" ht="15.75" customHeight="1">
      <c r="A332" s="19">
        <v>1876</v>
      </c>
      <c r="B332" s="27"/>
      <c r="C332" s="27"/>
      <c r="D332" s="36"/>
      <c r="E332" s="15"/>
      <c r="F332" s="15"/>
      <c r="G332" s="15"/>
      <c r="H332" s="16"/>
      <c r="AE332" s="32"/>
    </row>
    <row r="333" spans="1:31" ht="15.75" customHeight="1">
      <c r="A333" s="19">
        <v>1877</v>
      </c>
      <c r="B333" s="27"/>
      <c r="C333" s="27"/>
      <c r="D333" s="36"/>
      <c r="E333" s="15"/>
      <c r="F333" s="15"/>
      <c r="G333" s="15"/>
      <c r="H333" s="16"/>
      <c r="AE333" s="32"/>
    </row>
    <row r="334" spans="1:51" ht="15.75" customHeight="1">
      <c r="A334" s="19">
        <v>1878</v>
      </c>
      <c r="B334" s="27"/>
      <c r="C334" s="27"/>
      <c r="D334" s="36"/>
      <c r="E334" s="15"/>
      <c r="F334" s="15"/>
      <c r="G334" s="15"/>
      <c r="H334" s="16"/>
      <c r="AE334" s="19"/>
      <c r="AF334" s="37"/>
      <c r="AG334" s="33"/>
      <c r="AH334" s="33"/>
      <c r="AI334" s="33"/>
      <c r="AJ334" s="33"/>
      <c r="AK334" s="33"/>
      <c r="AL334" s="33"/>
      <c r="AM334" s="33"/>
      <c r="AN334" s="33"/>
      <c r="AO334" s="33"/>
      <c r="AP334" s="33"/>
      <c r="AQ334" s="33"/>
      <c r="AR334" s="33"/>
      <c r="AS334" s="33"/>
      <c r="AT334" s="33"/>
      <c r="AU334" s="33"/>
      <c r="AV334" s="33"/>
      <c r="AW334" s="27"/>
      <c r="AX334" s="27"/>
      <c r="AY334" s="27"/>
    </row>
    <row r="335" spans="1:51" ht="15.75" customHeight="1">
      <c r="A335" s="19">
        <v>1879</v>
      </c>
      <c r="B335" s="27">
        <v>922.8</v>
      </c>
      <c r="C335" s="27">
        <v>1822.668</v>
      </c>
      <c r="D335" s="36">
        <v>0.008333333333333333</v>
      </c>
      <c r="E335" s="15">
        <v>7.69</v>
      </c>
      <c r="F335" s="15">
        <v>15.188899999999999</v>
      </c>
      <c r="G335" s="15"/>
      <c r="H335" s="16"/>
      <c r="AE335" s="19"/>
      <c r="AF335" s="37"/>
      <c r="AG335" s="33"/>
      <c r="AH335" s="33"/>
      <c r="AI335" s="33"/>
      <c r="AJ335" s="33"/>
      <c r="AK335" s="33"/>
      <c r="AL335" s="33"/>
      <c r="AM335" s="33"/>
      <c r="AN335" s="33"/>
      <c r="AO335" s="33"/>
      <c r="AP335" s="33"/>
      <c r="AQ335" s="33"/>
      <c r="AR335" s="33"/>
      <c r="AS335" s="33"/>
      <c r="AW335" s="27"/>
      <c r="AX335" s="27"/>
      <c r="AY335" s="27"/>
    </row>
    <row r="336" spans="1:51" ht="15.75" customHeight="1">
      <c r="A336" s="19">
        <v>1880</v>
      </c>
      <c r="B336" s="27"/>
      <c r="C336" s="27"/>
      <c r="D336" s="36"/>
      <c r="E336" s="15"/>
      <c r="F336" s="15"/>
      <c r="G336" s="15"/>
      <c r="H336" s="16"/>
      <c r="AE336" s="19"/>
      <c r="AF336" s="37"/>
      <c r="AG336" s="33"/>
      <c r="AH336" s="33"/>
      <c r="AI336" s="33"/>
      <c r="AJ336" s="33"/>
      <c r="AK336" s="33"/>
      <c r="AL336" s="33"/>
      <c r="AM336" s="33"/>
      <c r="AN336" s="33"/>
      <c r="AO336" s="33"/>
      <c r="AP336" s="33"/>
      <c r="AQ336" s="33"/>
      <c r="AR336" s="33"/>
      <c r="AS336" s="33"/>
      <c r="AT336" s="33"/>
      <c r="AU336" s="33"/>
      <c r="AV336" s="33"/>
      <c r="AW336" s="27"/>
      <c r="AX336" s="27"/>
      <c r="AY336" s="27"/>
    </row>
    <row r="337" spans="1:51" ht="15.75" customHeight="1">
      <c r="A337" s="19">
        <v>1881</v>
      </c>
      <c r="B337" s="27">
        <v>957.6</v>
      </c>
      <c r="C337" s="27">
        <v>2095.44</v>
      </c>
      <c r="D337" s="36">
        <v>0.008333333333333333</v>
      </c>
      <c r="E337" s="15">
        <v>7.98</v>
      </c>
      <c r="F337" s="15">
        <v>17.462</v>
      </c>
      <c r="G337" s="28"/>
      <c r="H337" s="16"/>
      <c r="AE337" s="19"/>
      <c r="AF337" s="37"/>
      <c r="AG337" s="33"/>
      <c r="AH337" s="33"/>
      <c r="AI337" s="33"/>
      <c r="AJ337" s="33"/>
      <c r="AK337" s="33"/>
      <c r="AL337" s="33"/>
      <c r="AM337" s="33"/>
      <c r="AN337" s="33"/>
      <c r="AO337" s="33"/>
      <c r="AP337" s="33"/>
      <c r="AQ337" s="33"/>
      <c r="AR337" s="33"/>
      <c r="AS337" s="33"/>
      <c r="AT337" s="33"/>
      <c r="AU337" s="33"/>
      <c r="AV337" s="33"/>
      <c r="AW337" s="27"/>
      <c r="AX337" s="27"/>
      <c r="AY337" s="27"/>
    </row>
    <row r="338" spans="1:51" ht="15.75" customHeight="1">
      <c r="A338" s="19">
        <v>1882</v>
      </c>
      <c r="B338" s="27">
        <v>914.4</v>
      </c>
      <c r="C338" s="27">
        <v>2085.36</v>
      </c>
      <c r="D338" s="36">
        <v>0.008333333333333333</v>
      </c>
      <c r="E338" s="15">
        <v>7.62</v>
      </c>
      <c r="F338" s="15">
        <v>17.378</v>
      </c>
      <c r="G338" s="28"/>
      <c r="H338" s="16"/>
      <c r="AE338" s="19"/>
      <c r="AF338" s="33"/>
      <c r="AG338" s="33"/>
      <c r="AH338" s="33"/>
      <c r="AI338" s="33"/>
      <c r="AJ338" s="33"/>
      <c r="AK338" s="33"/>
      <c r="AL338" s="33"/>
      <c r="AM338" s="33"/>
      <c r="AN338" s="33"/>
      <c r="AO338" s="33"/>
      <c r="AP338" s="33"/>
      <c r="AQ338" s="33"/>
      <c r="AR338" s="33"/>
      <c r="AS338" s="33"/>
      <c r="AT338" s="33"/>
      <c r="AU338" s="33"/>
      <c r="AV338" s="33"/>
      <c r="AW338" s="27"/>
      <c r="AX338" s="27"/>
      <c r="AY338" s="27"/>
    </row>
    <row r="339" spans="1:51" ht="15.75" customHeight="1">
      <c r="A339" s="19">
        <v>1884</v>
      </c>
      <c r="B339" s="27"/>
      <c r="C339" s="27"/>
      <c r="D339" s="36"/>
      <c r="E339" s="15"/>
      <c r="F339" s="15"/>
      <c r="G339" s="28"/>
      <c r="H339" s="16"/>
      <c r="AE339" s="19"/>
      <c r="AF339" s="33"/>
      <c r="AG339" s="33"/>
      <c r="AH339" s="33"/>
      <c r="AI339" s="33"/>
      <c r="AJ339" s="33"/>
      <c r="AK339" s="33"/>
      <c r="AL339" s="33"/>
      <c r="AM339" s="33"/>
      <c r="AN339" s="33"/>
      <c r="AO339" s="33"/>
      <c r="AP339" s="33"/>
      <c r="AQ339" s="33"/>
      <c r="AR339" s="33"/>
      <c r="AS339" s="33"/>
      <c r="AT339" s="33"/>
      <c r="AU339" s="33"/>
      <c r="AV339" s="33"/>
      <c r="AW339" s="27"/>
      <c r="AX339" s="27"/>
      <c r="AY339" s="27"/>
    </row>
    <row r="340" spans="1:51" ht="15.75" customHeight="1">
      <c r="A340" s="19">
        <v>1885</v>
      </c>
      <c r="B340" s="27"/>
      <c r="C340" s="27"/>
      <c r="D340" s="36"/>
      <c r="E340" s="15"/>
      <c r="F340" s="15"/>
      <c r="G340" s="28"/>
      <c r="H340" s="16"/>
      <c r="AE340" s="19"/>
      <c r="AF340" s="33"/>
      <c r="AG340" s="33"/>
      <c r="AH340" s="33"/>
      <c r="AI340" s="33"/>
      <c r="AJ340" s="33"/>
      <c r="AK340" s="33"/>
      <c r="AL340" s="33"/>
      <c r="AM340" s="33"/>
      <c r="AN340" s="33"/>
      <c r="AO340" s="33"/>
      <c r="AP340" s="33"/>
      <c r="AQ340" s="33"/>
      <c r="AR340" s="33"/>
      <c r="AS340" s="33"/>
      <c r="AT340" s="33"/>
      <c r="AU340" s="33"/>
      <c r="AV340" s="33"/>
      <c r="AW340" s="27"/>
      <c r="AX340" s="27"/>
      <c r="AY340" s="27"/>
    </row>
    <row r="341" spans="1:51" ht="15.75" customHeight="1">
      <c r="A341" s="19">
        <v>1886</v>
      </c>
      <c r="B341" s="27"/>
      <c r="C341" s="27"/>
      <c r="D341" s="36"/>
      <c r="E341" s="15"/>
      <c r="F341" s="15"/>
      <c r="G341" s="28"/>
      <c r="H341" s="16"/>
      <c r="AE341" s="19"/>
      <c r="AF341" s="33"/>
      <c r="AG341" s="33"/>
      <c r="AH341" s="33"/>
      <c r="AI341" s="33"/>
      <c r="AJ341" s="33"/>
      <c r="AK341" s="33"/>
      <c r="AL341" s="33"/>
      <c r="AM341" s="33"/>
      <c r="AN341" s="33"/>
      <c r="AO341" s="33"/>
      <c r="AP341" s="33"/>
      <c r="AQ341" s="33"/>
      <c r="AR341" s="33"/>
      <c r="AS341" s="33"/>
      <c r="AT341" s="33"/>
      <c r="AU341" s="33"/>
      <c r="AV341" s="33"/>
      <c r="AW341" s="27"/>
      <c r="AX341" s="27"/>
      <c r="AY341" s="27"/>
    </row>
    <row r="342" spans="1:51" ht="15.75" customHeight="1">
      <c r="A342" s="19">
        <v>1887</v>
      </c>
      <c r="B342" s="27"/>
      <c r="C342" s="27"/>
      <c r="D342" s="36"/>
      <c r="E342" s="15"/>
      <c r="F342" s="15"/>
      <c r="G342" s="28"/>
      <c r="H342" s="16"/>
      <c r="AE342" s="19"/>
      <c r="AF342" s="33"/>
      <c r="AG342" s="33"/>
      <c r="AH342" s="33"/>
      <c r="AI342" s="33"/>
      <c r="AJ342" s="33"/>
      <c r="AK342" s="33"/>
      <c r="AL342" s="33"/>
      <c r="AM342" s="33"/>
      <c r="AN342" s="33"/>
      <c r="AO342" s="33"/>
      <c r="AP342" s="33"/>
      <c r="AQ342" s="33"/>
      <c r="AR342" s="33"/>
      <c r="AS342" s="33"/>
      <c r="AT342" s="33"/>
      <c r="AU342" s="33"/>
      <c r="AV342" s="33"/>
      <c r="AW342" s="27"/>
      <c r="AX342" s="27"/>
      <c r="AY342" s="27"/>
    </row>
    <row r="343" spans="1:8" ht="15.75" customHeight="1">
      <c r="A343" s="19">
        <v>1888</v>
      </c>
      <c r="B343" s="27"/>
      <c r="C343" s="27"/>
      <c r="D343" s="36"/>
      <c r="E343" s="15"/>
      <c r="F343" s="15"/>
      <c r="G343" s="28"/>
      <c r="H343" s="16"/>
    </row>
    <row r="344" spans="1:8" ht="15.75" customHeight="1">
      <c r="A344" s="19">
        <v>1889</v>
      </c>
      <c r="B344" s="27">
        <v>960</v>
      </c>
      <c r="C344" s="27">
        <v>2003.432</v>
      </c>
      <c r="D344" s="36">
        <v>0.008333333333333333</v>
      </c>
      <c r="E344" s="15">
        <v>8</v>
      </c>
      <c r="F344" s="15">
        <v>16.695266666666665</v>
      </c>
      <c r="G344" s="15"/>
      <c r="H344" s="16"/>
    </row>
    <row r="345" spans="1:8" ht="15.75" customHeight="1">
      <c r="A345" s="19">
        <v>1890</v>
      </c>
      <c r="B345" s="27"/>
      <c r="C345" s="27"/>
      <c r="D345" s="36"/>
      <c r="E345" s="15"/>
      <c r="F345" s="15"/>
      <c r="G345" s="15"/>
      <c r="H345" s="16"/>
    </row>
    <row r="346" spans="1:8" ht="15.75" customHeight="1">
      <c r="A346" s="19">
        <v>1891</v>
      </c>
      <c r="B346" s="27">
        <v>962.01</v>
      </c>
      <c r="C346" s="27">
        <v>2007.636</v>
      </c>
      <c r="D346" s="36">
        <v>0.008333333333333333</v>
      </c>
      <c r="E346" s="15">
        <v>8.01675</v>
      </c>
      <c r="F346" s="15">
        <v>16.7303</v>
      </c>
      <c r="G346" s="15"/>
      <c r="H346" s="16"/>
    </row>
    <row r="347" spans="1:8" ht="15.75" customHeight="1">
      <c r="A347" s="19">
        <v>1892</v>
      </c>
      <c r="B347" s="27"/>
      <c r="C347" s="27"/>
      <c r="D347" s="36"/>
      <c r="E347" s="15"/>
      <c r="F347" s="15"/>
      <c r="G347" s="15"/>
      <c r="H347" s="16"/>
    </row>
    <row r="348" spans="1:8" ht="15.75" customHeight="1">
      <c r="A348" s="19">
        <v>1893</v>
      </c>
      <c r="B348" s="27"/>
      <c r="C348" s="27"/>
      <c r="D348" s="36"/>
      <c r="E348" s="15"/>
      <c r="F348" s="15"/>
      <c r="G348" s="15"/>
      <c r="H348" s="16"/>
    </row>
    <row r="349" spans="1:8" ht="15.75" customHeight="1">
      <c r="A349" s="19">
        <v>1894</v>
      </c>
      <c r="B349" s="27">
        <v>960</v>
      </c>
      <c r="C349" s="27">
        <v>2231.536</v>
      </c>
      <c r="D349" s="36">
        <v>0.008333333333333333</v>
      </c>
      <c r="E349" s="15">
        <v>8</v>
      </c>
      <c r="F349" s="15">
        <v>18.596133333333334</v>
      </c>
      <c r="G349" s="15"/>
      <c r="H349" s="16"/>
    </row>
    <row r="350" spans="1:8" ht="15.75" customHeight="1">
      <c r="A350" s="19">
        <v>1895</v>
      </c>
      <c r="B350" s="27">
        <v>1308.13</v>
      </c>
      <c r="C350" s="27">
        <v>2808.908</v>
      </c>
      <c r="D350" s="36">
        <v>0.008333333333333333</v>
      </c>
      <c r="E350" s="15">
        <v>10.901083333333334</v>
      </c>
      <c r="F350" s="15">
        <v>23.407566666666664</v>
      </c>
      <c r="G350" s="15"/>
      <c r="H350" s="16"/>
    </row>
    <row r="351" spans="1:8" ht="15.75" customHeight="1">
      <c r="A351" s="19">
        <v>1896</v>
      </c>
      <c r="B351" s="27">
        <v>1059.6</v>
      </c>
      <c r="C351" s="27">
        <v>2292.24</v>
      </c>
      <c r="D351" s="36">
        <v>0.008333333333333333</v>
      </c>
      <c r="E351" s="15">
        <v>8.83</v>
      </c>
      <c r="F351" s="15">
        <v>19.101999999999997</v>
      </c>
      <c r="G351" s="15"/>
      <c r="H351" s="16"/>
    </row>
    <row r="352" spans="1:8" ht="15.75" customHeight="1">
      <c r="A352" s="19">
        <v>1897</v>
      </c>
      <c r="B352" s="27">
        <v>1024.8</v>
      </c>
      <c r="C352" s="27">
        <v>2200.8</v>
      </c>
      <c r="D352" s="36">
        <v>0.008333333333333333</v>
      </c>
      <c r="E352" s="15">
        <v>8.54</v>
      </c>
      <c r="F352" s="15">
        <v>18.34</v>
      </c>
      <c r="G352" s="15"/>
      <c r="H352" s="16"/>
    </row>
    <row r="353" spans="1:8" ht="15.75" customHeight="1">
      <c r="A353" s="19">
        <v>1898</v>
      </c>
      <c r="B353" s="27"/>
      <c r="C353" s="27"/>
      <c r="D353" s="36"/>
      <c r="E353" s="15"/>
      <c r="F353" s="15"/>
      <c r="G353" s="15"/>
      <c r="H353" s="16"/>
    </row>
    <row r="354" spans="1:8" ht="15.75" customHeight="1">
      <c r="A354" s="19">
        <v>1899</v>
      </c>
      <c r="B354" s="27"/>
      <c r="C354" s="27"/>
      <c r="D354" s="36"/>
      <c r="E354" s="15"/>
      <c r="F354" s="15"/>
      <c r="G354" s="15"/>
      <c r="H354" s="16"/>
    </row>
    <row r="355" spans="1:8" ht="15.75" customHeight="1">
      <c r="A355" s="19">
        <v>1900</v>
      </c>
      <c r="B355" s="27">
        <v>982.8</v>
      </c>
      <c r="C355" s="27">
        <v>2125.92</v>
      </c>
      <c r="D355" s="36">
        <v>0.008333333333333333</v>
      </c>
      <c r="E355" s="15">
        <v>8.19</v>
      </c>
      <c r="F355" s="15">
        <v>17.716</v>
      </c>
      <c r="G355" s="15"/>
      <c r="H355" s="16"/>
    </row>
    <row r="356" spans="1:8" ht="15.75" customHeight="1">
      <c r="A356" s="19">
        <v>1901</v>
      </c>
      <c r="B356" s="27">
        <v>993.6</v>
      </c>
      <c r="C356" s="27">
        <v>2166.96</v>
      </c>
      <c r="D356" s="36">
        <v>0.008333333333333333</v>
      </c>
      <c r="E356" s="15">
        <v>8.28</v>
      </c>
      <c r="F356" s="15">
        <v>18.058</v>
      </c>
      <c r="G356" s="15"/>
      <c r="H356" s="16"/>
    </row>
    <row r="357" spans="1:8" ht="15.75" customHeight="1">
      <c r="A357" s="19">
        <v>1902</v>
      </c>
      <c r="B357" s="27">
        <v>960</v>
      </c>
      <c r="C357" s="27">
        <v>2092.56</v>
      </c>
      <c r="D357" s="36">
        <v>0.008333333333333333</v>
      </c>
      <c r="E357" s="15">
        <v>8</v>
      </c>
      <c r="F357" s="15">
        <v>17.438</v>
      </c>
      <c r="G357" s="15"/>
      <c r="H357" s="16"/>
    </row>
    <row r="358" spans="1:8" ht="15.75" customHeight="1">
      <c r="A358" s="19">
        <v>1903</v>
      </c>
      <c r="B358" s="27"/>
      <c r="C358" s="27"/>
      <c r="D358" s="36"/>
      <c r="E358" s="15"/>
      <c r="F358" s="15"/>
      <c r="G358" s="15"/>
      <c r="H358" s="16"/>
    </row>
    <row r="359" spans="1:8" ht="15.75" customHeight="1">
      <c r="A359" s="19">
        <v>1904</v>
      </c>
      <c r="B359" s="27">
        <v>999.77</v>
      </c>
      <c r="C359" s="27">
        <v>2137.92</v>
      </c>
      <c r="D359" s="36">
        <v>0.008333333333333333</v>
      </c>
      <c r="E359" s="15">
        <v>8.331416666666666</v>
      </c>
      <c r="F359" s="15">
        <v>17.816</v>
      </c>
      <c r="G359" s="15"/>
      <c r="H359" s="16"/>
    </row>
    <row r="360" spans="1:8" ht="15.75" customHeight="1">
      <c r="A360" s="19">
        <v>1905</v>
      </c>
      <c r="B360" s="27">
        <v>1009.2</v>
      </c>
      <c r="C360" s="27">
        <v>2160</v>
      </c>
      <c r="D360" s="36">
        <v>0.008333333333333333</v>
      </c>
      <c r="E360" s="15">
        <v>8.41</v>
      </c>
      <c r="F360" s="15">
        <v>18</v>
      </c>
      <c r="G360" s="15"/>
      <c r="H360" s="16"/>
    </row>
    <row r="361" spans="1:8" ht="15.75" customHeight="1">
      <c r="A361" s="19">
        <v>1906</v>
      </c>
      <c r="B361" s="27">
        <v>968.4</v>
      </c>
      <c r="C361" s="27">
        <v>2197.44</v>
      </c>
      <c r="D361" s="36">
        <v>0.008333333333333333</v>
      </c>
      <c r="E361" s="15">
        <v>8.07</v>
      </c>
      <c r="F361" s="15">
        <v>18.312</v>
      </c>
      <c r="G361" s="15"/>
      <c r="H361" s="16"/>
    </row>
    <row r="362" spans="1:8" ht="15.75" customHeight="1">
      <c r="A362" s="19">
        <v>1907</v>
      </c>
      <c r="B362" s="27"/>
      <c r="C362" s="27"/>
      <c r="D362" s="36"/>
      <c r="E362" s="15"/>
      <c r="F362" s="15"/>
      <c r="G362" s="15"/>
      <c r="H362" s="16"/>
    </row>
    <row r="363" spans="1:8" ht="15.75" customHeight="1">
      <c r="A363" s="19">
        <v>1908</v>
      </c>
      <c r="B363" s="27">
        <v>1039.2</v>
      </c>
      <c r="C363" s="27">
        <v>2240.4</v>
      </c>
      <c r="D363" s="36">
        <v>0.008333333333333333</v>
      </c>
      <c r="E363" s="15">
        <v>8.66</v>
      </c>
      <c r="F363" s="15">
        <v>18.67</v>
      </c>
      <c r="G363" s="15"/>
      <c r="H363" s="16"/>
    </row>
    <row r="364" spans="1:8" ht="15.75" customHeight="1">
      <c r="A364" s="19">
        <v>1909</v>
      </c>
      <c r="B364" s="27">
        <v>994.8</v>
      </c>
      <c r="C364" s="27">
        <v>2076.056</v>
      </c>
      <c r="D364" s="36">
        <v>0.008333333333333333</v>
      </c>
      <c r="E364" s="15">
        <v>8.29</v>
      </c>
      <c r="F364" s="15">
        <v>17.300466666666665</v>
      </c>
      <c r="G364" s="15"/>
      <c r="H364" s="16"/>
    </row>
    <row r="365" spans="1:8" ht="15.75" customHeight="1">
      <c r="A365" s="19">
        <v>1910</v>
      </c>
      <c r="B365" s="27">
        <v>1700</v>
      </c>
      <c r="C365" s="27">
        <v>3500</v>
      </c>
      <c r="D365" s="36">
        <v>0.008333333333333333</v>
      </c>
      <c r="E365" s="15">
        <v>14.166666666666666</v>
      </c>
      <c r="F365" s="15">
        <v>29.166666666666668</v>
      </c>
      <c r="G365" s="15"/>
      <c r="H365" s="16"/>
    </row>
    <row r="366" spans="1:8" ht="15.75" customHeight="1">
      <c r="A366" s="19">
        <v>1911</v>
      </c>
      <c r="B366" s="27">
        <v>1700</v>
      </c>
      <c r="C366" s="27">
        <v>3500</v>
      </c>
      <c r="D366" s="36">
        <v>0.008333333333333333</v>
      </c>
      <c r="E366" s="15">
        <v>14.166666666666666</v>
      </c>
      <c r="F366" s="15">
        <v>29.166666666666668</v>
      </c>
      <c r="G366" s="15"/>
      <c r="H366" s="16"/>
    </row>
    <row r="367" spans="1:8" ht="15.75" customHeight="1">
      <c r="A367" s="19">
        <v>1912</v>
      </c>
      <c r="B367" s="27"/>
      <c r="C367" s="27"/>
      <c r="D367" s="36"/>
      <c r="E367" s="15"/>
      <c r="F367" s="15"/>
      <c r="G367" s="15"/>
      <c r="H367" s="16"/>
    </row>
    <row r="368" spans="1:8" ht="15.75" customHeight="1">
      <c r="A368" s="19">
        <v>1913</v>
      </c>
      <c r="B368" s="27">
        <v>1464</v>
      </c>
      <c r="C368" s="27">
        <v>3243.576</v>
      </c>
      <c r="D368" s="36">
        <v>0.008333333333333333</v>
      </c>
      <c r="E368" s="15">
        <v>12.2</v>
      </c>
      <c r="F368" s="15">
        <v>27.029799999999998</v>
      </c>
      <c r="G368" s="15"/>
      <c r="H368" s="16"/>
    </row>
    <row r="369" spans="1:8" ht="15.75" customHeight="1">
      <c r="A369" s="19">
        <v>1914</v>
      </c>
      <c r="B369" s="27">
        <v>1351.2</v>
      </c>
      <c r="C369" s="27">
        <v>2885.976</v>
      </c>
      <c r="D369" s="36">
        <v>0.008333333333333333</v>
      </c>
      <c r="E369" s="15">
        <v>11.26</v>
      </c>
      <c r="F369" s="15">
        <v>24.0498</v>
      </c>
      <c r="G369" s="15"/>
      <c r="H369" s="16"/>
    </row>
    <row r="370" spans="4:8" ht="15.75" customHeight="1">
      <c r="D370" s="16"/>
      <c r="H370" s="16"/>
    </row>
    <row r="371" spans="1:8" ht="15.75" customHeight="1">
      <c r="A371" s="32"/>
      <c r="D371" s="16"/>
      <c r="H371" s="16"/>
    </row>
    <row r="372" spans="1:8" ht="15.75" customHeight="1">
      <c r="A372" s="32"/>
      <c r="D372" s="16"/>
      <c r="H372" s="16"/>
    </row>
    <row r="373" spans="1:8" ht="15.75" customHeight="1">
      <c r="A373" s="32"/>
      <c r="D373" s="16"/>
      <c r="H373" s="16"/>
    </row>
    <row r="374" spans="1:8" ht="15.75" customHeight="1">
      <c r="A374" s="32"/>
      <c r="D374" s="16"/>
      <c r="H374" s="16"/>
    </row>
    <row r="375" spans="4:8" ht="15.75" customHeight="1">
      <c r="D375" s="16"/>
      <c r="E375" s="33"/>
      <c r="F375" s="33"/>
      <c r="H375" s="16"/>
    </row>
    <row r="376" spans="4:8" ht="15.75" customHeight="1">
      <c r="D376" s="16"/>
      <c r="E376" s="33"/>
      <c r="F376" s="33"/>
      <c r="H376" s="16"/>
    </row>
    <row r="377" spans="4:8" ht="15.75" customHeight="1">
      <c r="D377" s="16"/>
      <c r="E377" s="33"/>
      <c r="F377" s="33"/>
      <c r="H377" s="16"/>
    </row>
    <row r="378" spans="4:8" ht="15.75" customHeight="1">
      <c r="D378" s="16"/>
      <c r="E378" s="33"/>
      <c r="F378" s="33"/>
      <c r="H378" s="16"/>
    </row>
    <row r="379" spans="4:8" ht="15.75" customHeight="1">
      <c r="D379" s="16"/>
      <c r="E379" s="33"/>
      <c r="F379" s="33"/>
      <c r="H379" s="16"/>
    </row>
    <row r="380" spans="4:8" ht="15.75" customHeight="1">
      <c r="D380" s="16"/>
      <c r="E380" s="33"/>
      <c r="F380" s="33"/>
      <c r="H380" s="16"/>
    </row>
    <row r="381" spans="4:8" ht="15.75" customHeight="1">
      <c r="D381" s="16"/>
      <c r="E381" s="33"/>
      <c r="F381" s="33"/>
      <c r="H381" s="16"/>
    </row>
    <row r="382" spans="4:8" ht="15.75" customHeight="1">
      <c r="D382" s="16"/>
      <c r="E382" s="33"/>
      <c r="F382" s="33"/>
      <c r="H382" s="16"/>
    </row>
    <row r="383" spans="4:8" ht="15.75" customHeight="1">
      <c r="D383" s="16"/>
      <c r="E383" s="33"/>
      <c r="F383" s="33"/>
      <c r="H383" s="16"/>
    </row>
    <row r="384" spans="4:8" ht="15.75" customHeight="1">
      <c r="D384" s="16"/>
      <c r="H384" s="16"/>
    </row>
    <row r="385" spans="4:8" ht="15.75" customHeight="1">
      <c r="D385" s="16"/>
      <c r="H385" s="16"/>
    </row>
    <row r="386" spans="4:8" ht="15.75" customHeight="1">
      <c r="D386" s="16"/>
      <c r="H386" s="16"/>
    </row>
    <row r="387" spans="4:8" ht="15.75" customHeight="1">
      <c r="D387" s="16"/>
      <c r="H387" s="16"/>
    </row>
    <row r="388" spans="4:8" ht="15.75" customHeight="1">
      <c r="D388" s="16"/>
      <c r="H388" s="16"/>
    </row>
    <row r="389" spans="4:8" ht="15.75" customHeight="1">
      <c r="D389" s="16"/>
      <c r="H389" s="16"/>
    </row>
    <row r="390" spans="4:8" ht="15.75" customHeight="1">
      <c r="D390" s="16"/>
      <c r="H390" s="16"/>
    </row>
    <row r="391" spans="4:8" ht="15.75" customHeight="1">
      <c r="D391" s="16"/>
      <c r="H391" s="16"/>
    </row>
    <row r="392" spans="4:8" ht="15.75" customHeight="1">
      <c r="D392" s="16"/>
      <c r="H392" s="16"/>
    </row>
    <row r="393" spans="4:8" ht="15.75" customHeight="1">
      <c r="D393" s="16"/>
      <c r="H393" s="16"/>
    </row>
    <row r="394" spans="4:8" ht="15.75" customHeight="1">
      <c r="D394" s="16"/>
      <c r="H394" s="16"/>
    </row>
    <row r="395" spans="4:8" ht="15.75" customHeight="1">
      <c r="D395" s="16"/>
      <c r="H395" s="16"/>
    </row>
    <row r="396" spans="4:8" ht="15.75" customHeight="1">
      <c r="D396" s="16"/>
      <c r="H396" s="16"/>
    </row>
    <row r="397" spans="4:8" ht="15.75" customHeight="1">
      <c r="D397" s="16"/>
      <c r="H397" s="16"/>
    </row>
    <row r="398" spans="4:8" ht="15.75" customHeight="1">
      <c r="D398" s="16"/>
      <c r="H398" s="16"/>
    </row>
    <row r="399" spans="4:8" ht="15.75" customHeight="1">
      <c r="D399" s="16"/>
      <c r="H399" s="16"/>
    </row>
    <row r="400" spans="4:8" ht="15.75" customHeight="1">
      <c r="D400" s="16"/>
      <c r="H400" s="16"/>
    </row>
    <row r="401" spans="4:8" ht="15.75" customHeight="1">
      <c r="D401" s="16"/>
      <c r="H401" s="16"/>
    </row>
    <row r="402" spans="4:8" ht="15.75" customHeight="1">
      <c r="D402" s="16"/>
      <c r="H402" s="16"/>
    </row>
    <row r="403" spans="4:8" ht="15.75" customHeight="1">
      <c r="D403" s="16"/>
      <c r="H403" s="16"/>
    </row>
    <row r="404" spans="4:8" ht="15.75" customHeight="1">
      <c r="D404" s="16"/>
      <c r="H404" s="16"/>
    </row>
    <row r="405" spans="4:8" ht="15.75" customHeight="1">
      <c r="D405" s="16"/>
      <c r="H405" s="16"/>
    </row>
    <row r="406" spans="4:8" ht="15.75" customHeight="1">
      <c r="D406" s="16"/>
      <c r="H406" s="16"/>
    </row>
    <row r="407" spans="4:8" ht="15.75" customHeight="1">
      <c r="D407" s="16"/>
      <c r="H407" s="16"/>
    </row>
    <row r="408" spans="4:8" ht="15.75" customHeight="1">
      <c r="D408" s="16"/>
      <c r="H408" s="16"/>
    </row>
    <row r="409" spans="4:8" ht="15.75" customHeight="1">
      <c r="D409" s="16"/>
      <c r="H409" s="16"/>
    </row>
    <row r="410" spans="4:8" ht="15.75" customHeight="1">
      <c r="D410" s="16"/>
      <c r="H410" s="16"/>
    </row>
    <row r="411" spans="4:8" ht="15.75" customHeight="1">
      <c r="D411" s="16"/>
      <c r="H411" s="16"/>
    </row>
    <row r="412" spans="4:8" ht="15.75" customHeight="1">
      <c r="D412" s="16"/>
      <c r="H412" s="16"/>
    </row>
    <row r="413" spans="4:8" ht="15.75" customHeight="1">
      <c r="D413" s="16"/>
      <c r="H413" s="16"/>
    </row>
    <row r="414" spans="4:8" ht="15.75" customHeight="1">
      <c r="D414" s="16"/>
      <c r="H414" s="16"/>
    </row>
    <row r="415" spans="4:8" ht="15.75" customHeight="1">
      <c r="D415" s="16"/>
      <c r="H415" s="16"/>
    </row>
    <row r="416" spans="4:8" ht="15.75" customHeight="1">
      <c r="D416" s="16"/>
      <c r="H416" s="16"/>
    </row>
    <row r="417" spans="4:8" ht="15.75" customHeight="1">
      <c r="D417" s="16"/>
      <c r="H417" s="16"/>
    </row>
    <row r="418" spans="4:8" ht="15.75" customHeight="1">
      <c r="D418" s="16"/>
      <c r="H418" s="16"/>
    </row>
    <row r="419" spans="4:8" ht="15.75" customHeight="1">
      <c r="D419" s="16"/>
      <c r="H419" s="16"/>
    </row>
    <row r="420" spans="4:8" ht="15.75" customHeight="1">
      <c r="D420" s="16"/>
      <c r="H420" s="16"/>
    </row>
    <row r="421" spans="4:8" ht="15.75" customHeight="1">
      <c r="D421" s="16"/>
      <c r="H421" s="16"/>
    </row>
    <row r="422" spans="4:8" ht="15.75" customHeight="1">
      <c r="D422" s="16"/>
      <c r="H422" s="16"/>
    </row>
    <row r="423" spans="4:8" ht="15.75" customHeight="1">
      <c r="D423" s="16"/>
      <c r="H423" s="16"/>
    </row>
    <row r="424" spans="4:8" ht="15.75" customHeight="1">
      <c r="D424" s="16"/>
      <c r="H424" s="16"/>
    </row>
    <row r="425" spans="4:8" ht="15.75" customHeight="1">
      <c r="D425" s="16"/>
      <c r="H425" s="16"/>
    </row>
    <row r="426" spans="4:8" ht="15.75" customHeight="1">
      <c r="D426" s="16"/>
      <c r="H426" s="16"/>
    </row>
    <row r="427" spans="4:8" ht="15.75" customHeight="1">
      <c r="D427" s="16"/>
      <c r="H427" s="16"/>
    </row>
    <row r="428" spans="4:8" ht="15.75" customHeight="1">
      <c r="D428" s="16"/>
      <c r="H428" s="16"/>
    </row>
    <row r="429" spans="4:8" ht="15.75" customHeight="1">
      <c r="D429" s="16"/>
      <c r="H429" s="16"/>
    </row>
    <row r="430" spans="4:8" ht="15.75" customHeight="1">
      <c r="D430" s="16"/>
      <c r="H430" s="16"/>
    </row>
    <row r="431" spans="4:8" ht="15.75" customHeight="1">
      <c r="D431" s="16"/>
      <c r="H431" s="16"/>
    </row>
    <row r="432" spans="4:8" ht="15.75" customHeight="1">
      <c r="D432" s="16"/>
      <c r="H432" s="16"/>
    </row>
    <row r="433" spans="4:8" ht="15.75" customHeight="1">
      <c r="D433" s="16"/>
      <c r="H433" s="16"/>
    </row>
    <row r="434" spans="4:8" ht="15.75" customHeight="1">
      <c r="D434" s="16"/>
      <c r="H434" s="16"/>
    </row>
    <row r="435" spans="4:8" ht="15.75" customHeight="1">
      <c r="D435" s="16"/>
      <c r="H435" s="16"/>
    </row>
    <row r="436" spans="4:8" ht="15.75" customHeight="1">
      <c r="D436" s="16"/>
      <c r="H436" s="16"/>
    </row>
    <row r="437" spans="4:8" ht="15.75" customHeight="1">
      <c r="D437" s="16"/>
      <c r="H437" s="16"/>
    </row>
    <row r="438" spans="4:8" ht="15.75" customHeight="1">
      <c r="D438" s="16"/>
      <c r="H438" s="16"/>
    </row>
    <row r="439" spans="4:8" ht="15.75" customHeight="1">
      <c r="D439" s="16"/>
      <c r="H439" s="16"/>
    </row>
    <row r="440" spans="4:8" ht="15.75" customHeight="1">
      <c r="D440" s="16"/>
      <c r="H440" s="16"/>
    </row>
    <row r="441" spans="4:8" ht="15.75" customHeight="1">
      <c r="D441" s="16"/>
      <c r="H441" s="16"/>
    </row>
    <row r="442" spans="4:8" ht="15.75" customHeight="1">
      <c r="D442" s="16"/>
      <c r="H442" s="16"/>
    </row>
    <row r="443" spans="4:8" ht="15.75" customHeight="1">
      <c r="D443" s="16"/>
      <c r="H443" s="16"/>
    </row>
    <row r="444" spans="4:8" ht="15.75" customHeight="1">
      <c r="D444" s="16"/>
      <c r="H444" s="16"/>
    </row>
    <row r="445" spans="4:8" ht="15.75" customHeight="1">
      <c r="D445" s="16"/>
      <c r="H445" s="16"/>
    </row>
    <row r="446" spans="4:8" ht="15.75" customHeight="1">
      <c r="D446" s="16"/>
      <c r="H446" s="16"/>
    </row>
    <row r="447" spans="4:8" ht="15.75" customHeight="1">
      <c r="D447" s="16"/>
      <c r="H447" s="16"/>
    </row>
    <row r="448" spans="4:8" ht="15.75" customHeight="1">
      <c r="D448" s="16"/>
      <c r="H448" s="16"/>
    </row>
    <row r="449" spans="4:8" ht="15.75" customHeight="1">
      <c r="D449" s="16"/>
      <c r="H449" s="16"/>
    </row>
    <row r="450" spans="4:8" ht="15.75" customHeight="1">
      <c r="D450" s="16"/>
      <c r="H450" s="16"/>
    </row>
    <row r="451" spans="4:8" ht="15.75" customHeight="1">
      <c r="D451" s="16"/>
      <c r="H451" s="16"/>
    </row>
    <row r="452" spans="4:8" ht="15.75" customHeight="1">
      <c r="D452" s="16"/>
      <c r="H452" s="16"/>
    </row>
    <row r="453" spans="4:8" ht="15.75" customHeight="1">
      <c r="D453" s="16"/>
      <c r="H453" s="16"/>
    </row>
    <row r="454" spans="4:8" ht="15.75" customHeight="1">
      <c r="D454" s="16"/>
      <c r="H454" s="16"/>
    </row>
    <row r="455" spans="4:8" ht="15.75" customHeight="1">
      <c r="D455" s="16"/>
      <c r="H455" s="16"/>
    </row>
    <row r="456" spans="4:8" ht="15.75" customHeight="1">
      <c r="D456" s="16"/>
      <c r="H456" s="16"/>
    </row>
    <row r="457" spans="4:8" ht="15.75" customHeight="1">
      <c r="D457" s="16"/>
      <c r="H457" s="16"/>
    </row>
    <row r="458" spans="4:8" ht="15.75" customHeight="1">
      <c r="D458" s="16"/>
      <c r="H458" s="16"/>
    </row>
    <row r="459" spans="4:8" ht="15.75" customHeight="1">
      <c r="D459" s="16"/>
      <c r="H459" s="16"/>
    </row>
    <row r="460" spans="4:8" ht="15.75" customHeight="1">
      <c r="D460" s="16"/>
      <c r="H460" s="16"/>
    </row>
    <row r="461" spans="4:8" ht="15.75" customHeight="1">
      <c r="D461" s="16"/>
      <c r="H461" s="16"/>
    </row>
    <row r="462" spans="4:8" ht="15.75" customHeight="1">
      <c r="D462" s="16"/>
      <c r="H462" s="16"/>
    </row>
    <row r="463" spans="4:8" ht="15.75" customHeight="1">
      <c r="D463" s="16"/>
      <c r="H463" s="16"/>
    </row>
    <row r="464" spans="4:8" ht="15.75" customHeight="1">
      <c r="D464" s="16"/>
      <c r="H464" s="16"/>
    </row>
    <row r="465" spans="4:8" ht="15.75" customHeight="1">
      <c r="D465" s="16"/>
      <c r="H465" s="16"/>
    </row>
    <row r="466" spans="4:8" ht="15.75" customHeight="1">
      <c r="D466" s="16"/>
      <c r="H466" s="16"/>
    </row>
    <row r="467" spans="4:8" ht="15.75" customHeight="1">
      <c r="D467" s="16"/>
      <c r="H467" s="16"/>
    </row>
    <row r="468" spans="4:8" ht="15.75" customHeight="1">
      <c r="D468" s="16"/>
      <c r="H468" s="16"/>
    </row>
    <row r="469" spans="4:8" ht="15.75" customHeight="1">
      <c r="D469" s="16"/>
      <c r="H469" s="16"/>
    </row>
    <row r="470" spans="4:8" ht="15.75" customHeight="1">
      <c r="D470" s="16"/>
      <c r="H470" s="16"/>
    </row>
    <row r="471" spans="4:8" ht="15.75" customHeight="1">
      <c r="D471" s="16"/>
      <c r="H471" s="16"/>
    </row>
    <row r="472" spans="4:8" ht="15.75" customHeight="1">
      <c r="D472" s="16"/>
      <c r="H472" s="16"/>
    </row>
    <row r="473" spans="4:8" ht="15.75" customHeight="1">
      <c r="D473" s="16"/>
      <c r="H473" s="16"/>
    </row>
    <row r="474" spans="4:8" ht="15.75" customHeight="1">
      <c r="D474" s="16"/>
      <c r="H474" s="16"/>
    </row>
    <row r="475" spans="4:8" ht="15.75" customHeight="1">
      <c r="D475" s="16"/>
      <c r="H475" s="16"/>
    </row>
    <row r="476" spans="4:8" ht="15.75" customHeight="1">
      <c r="D476" s="16"/>
      <c r="H476" s="16"/>
    </row>
    <row r="477" spans="4:8" ht="15.75" customHeight="1">
      <c r="D477" s="16"/>
      <c r="H477" s="16"/>
    </row>
    <row r="478" spans="4:8" ht="15.75" customHeight="1">
      <c r="D478" s="16"/>
      <c r="H478" s="16"/>
    </row>
    <row r="479" spans="4:8" ht="15.75" customHeight="1">
      <c r="D479" s="16"/>
      <c r="H479" s="16"/>
    </row>
    <row r="480" spans="4:8" ht="15.75" customHeight="1">
      <c r="D480" s="16"/>
      <c r="H480" s="16"/>
    </row>
    <row r="481" spans="4:8" ht="15.75" customHeight="1">
      <c r="D481" s="16"/>
      <c r="H481" s="16"/>
    </row>
    <row r="482" spans="4:8" ht="15.75" customHeight="1">
      <c r="D482" s="16"/>
      <c r="H482" s="16"/>
    </row>
    <row r="483" spans="4:8" ht="15.75" customHeight="1">
      <c r="D483" s="16"/>
      <c r="H483" s="16"/>
    </row>
    <row r="484" spans="4:8" ht="15.75" customHeight="1">
      <c r="D484" s="16"/>
      <c r="H484" s="16"/>
    </row>
    <row r="485" spans="4:8" ht="15.75" customHeight="1">
      <c r="D485" s="16"/>
      <c r="H485" s="16"/>
    </row>
    <row r="486" spans="4:8" ht="15.75" customHeight="1">
      <c r="D486" s="16"/>
      <c r="H486" s="16"/>
    </row>
    <row r="487" spans="4:8" ht="15.75" customHeight="1">
      <c r="D487" s="16"/>
      <c r="H487" s="16"/>
    </row>
    <row r="488" spans="4:8" ht="15.75" customHeight="1">
      <c r="D488" s="16"/>
      <c r="H488" s="16"/>
    </row>
    <row r="489" spans="4:8" ht="15.75" customHeight="1">
      <c r="D489" s="16"/>
      <c r="H489" s="16"/>
    </row>
    <row r="490" spans="4:8" ht="15.75" customHeight="1">
      <c r="D490" s="16"/>
      <c r="H490" s="16"/>
    </row>
    <row r="491" spans="4:8" ht="15.75" customHeight="1">
      <c r="D491" s="16"/>
      <c r="H491" s="16"/>
    </row>
    <row r="492" spans="4:8" ht="15.75" customHeight="1">
      <c r="D492" s="16"/>
      <c r="H492" s="16"/>
    </row>
    <row r="493" spans="4:8" ht="15.75" customHeight="1">
      <c r="D493" s="16"/>
      <c r="H493" s="16"/>
    </row>
    <row r="494" spans="4:8" ht="15.75" customHeight="1">
      <c r="D494" s="16"/>
      <c r="H494" s="16"/>
    </row>
    <row r="495" spans="4:8" ht="15.75" customHeight="1">
      <c r="D495" s="16"/>
      <c r="H495" s="16"/>
    </row>
    <row r="496" spans="4:8" ht="15.75" customHeight="1">
      <c r="D496" s="16"/>
      <c r="H496" s="16"/>
    </row>
    <row r="497" spans="4:8" ht="15.75" customHeight="1">
      <c r="D497" s="16"/>
      <c r="H497" s="16"/>
    </row>
    <row r="498" spans="4:8" ht="15.75" customHeight="1">
      <c r="D498" s="16"/>
      <c r="H498" s="16"/>
    </row>
    <row r="499" spans="4:8" ht="15.75" customHeight="1">
      <c r="D499" s="16"/>
      <c r="H499" s="16"/>
    </row>
    <row r="500" spans="4:8" ht="15.75" customHeight="1">
      <c r="D500" s="16"/>
      <c r="H500" s="16"/>
    </row>
    <row r="501" spans="4:8" ht="15.75" customHeight="1">
      <c r="D501" s="16"/>
      <c r="H501" s="16"/>
    </row>
    <row r="502" spans="4:8" ht="15.75" customHeight="1">
      <c r="D502" s="16"/>
      <c r="H502" s="16"/>
    </row>
    <row r="503" spans="4:8" ht="15.75" customHeight="1">
      <c r="D503" s="16"/>
      <c r="H503" s="16"/>
    </row>
    <row r="504" spans="4:8" ht="15.75" customHeight="1">
      <c r="D504" s="16"/>
      <c r="H504" s="16"/>
    </row>
    <row r="505" spans="4:8" ht="15.75" customHeight="1">
      <c r="D505" s="16"/>
      <c r="H505" s="16"/>
    </row>
    <row r="506" spans="4:8" ht="15.75" customHeight="1">
      <c r="D506" s="16"/>
      <c r="H506" s="16"/>
    </row>
    <row r="507" spans="4:8" ht="15.75" customHeight="1">
      <c r="D507" s="16"/>
      <c r="H507" s="16"/>
    </row>
    <row r="508" spans="4:8" ht="15.75" customHeight="1">
      <c r="D508" s="16"/>
      <c r="H508" s="16"/>
    </row>
    <row r="509" spans="4:8" ht="15.75" customHeight="1">
      <c r="D509" s="16"/>
      <c r="H509" s="16"/>
    </row>
    <row r="510" spans="4:8" ht="15.75" customHeight="1">
      <c r="D510" s="16"/>
      <c r="H510" s="16"/>
    </row>
    <row r="511" spans="4:8" ht="15.75" customHeight="1">
      <c r="D511" s="16"/>
      <c r="H511" s="16"/>
    </row>
    <row r="512" spans="4:8" ht="15.75" customHeight="1">
      <c r="D512" s="16"/>
      <c r="H512" s="16"/>
    </row>
    <row r="513" spans="4:8" ht="15.75" customHeight="1">
      <c r="D513" s="16"/>
      <c r="H513" s="16"/>
    </row>
    <row r="514" spans="4:8" ht="15.75" customHeight="1">
      <c r="D514" s="16"/>
      <c r="H514" s="16"/>
    </row>
    <row r="515" spans="4:8" ht="15.75" customHeight="1">
      <c r="D515" s="16"/>
      <c r="H515" s="16"/>
    </row>
    <row r="516" spans="4:8" ht="15.75" customHeight="1">
      <c r="D516" s="16"/>
      <c r="H516" s="16"/>
    </row>
    <row r="517" spans="4:8" ht="15.75" customHeight="1">
      <c r="D517" s="16"/>
      <c r="H517" s="16"/>
    </row>
    <row r="518" spans="4:8" ht="15.75" customHeight="1">
      <c r="D518" s="16"/>
      <c r="H518" s="16"/>
    </row>
    <row r="519" spans="4:8" ht="15.75" customHeight="1">
      <c r="D519" s="16"/>
      <c r="H519" s="16"/>
    </row>
    <row r="520" spans="4:8" ht="15.75" customHeight="1">
      <c r="D520" s="16"/>
      <c r="H520" s="16"/>
    </row>
    <row r="521" spans="4:8" ht="15.75" customHeight="1">
      <c r="D521" s="16"/>
      <c r="H521" s="16"/>
    </row>
    <row r="522" spans="4:8" ht="15.75" customHeight="1">
      <c r="D522" s="16"/>
      <c r="H522" s="16"/>
    </row>
    <row r="523" spans="4:8" ht="15.75" customHeight="1">
      <c r="D523" s="16"/>
      <c r="H523" s="16"/>
    </row>
    <row r="524" spans="4:8" ht="15.75" customHeight="1">
      <c r="D524" s="16"/>
      <c r="H524" s="16"/>
    </row>
    <row r="525" spans="4:8" ht="15.75" customHeight="1">
      <c r="D525" s="16"/>
      <c r="H525" s="16"/>
    </row>
    <row r="526" spans="4:8" ht="15.75" customHeight="1">
      <c r="D526" s="16"/>
      <c r="H526" s="16"/>
    </row>
    <row r="527" spans="4:8" ht="15.75" customHeight="1">
      <c r="D527" s="16"/>
      <c r="H527" s="16"/>
    </row>
    <row r="528" spans="4:8" ht="15.75" customHeight="1">
      <c r="D528" s="16"/>
      <c r="H528" s="16"/>
    </row>
    <row r="529" spans="4:8" ht="15.75" customHeight="1">
      <c r="D529" s="16"/>
      <c r="H529" s="16"/>
    </row>
    <row r="530" spans="4:8" ht="15.75" customHeight="1">
      <c r="D530" s="16"/>
      <c r="H530" s="16"/>
    </row>
    <row r="531" spans="4:8" ht="15.75" customHeight="1">
      <c r="D531" s="16"/>
      <c r="H531" s="16"/>
    </row>
    <row r="532" spans="4:8" ht="15.75" customHeight="1">
      <c r="D532" s="16"/>
      <c r="H532" s="16"/>
    </row>
    <row r="533" spans="4:8" ht="15.75" customHeight="1">
      <c r="D533" s="16"/>
      <c r="H533" s="16"/>
    </row>
    <row r="534" spans="4:8" ht="15.75" customHeight="1">
      <c r="D534" s="16"/>
      <c r="H534" s="16"/>
    </row>
    <row r="535" spans="4:8" ht="15.75" customHeight="1">
      <c r="D535" s="16"/>
      <c r="H535" s="16"/>
    </row>
    <row r="536" spans="4:8" ht="15.75" customHeight="1">
      <c r="D536" s="16"/>
      <c r="H536" s="16"/>
    </row>
    <row r="537" spans="4:8" ht="15.75" customHeight="1">
      <c r="D537" s="16"/>
      <c r="H537" s="16"/>
    </row>
    <row r="538" spans="4:8" ht="15.75" customHeight="1">
      <c r="D538" s="16"/>
      <c r="H538" s="16"/>
    </row>
    <row r="539" spans="4:8" ht="15.75" customHeight="1">
      <c r="D539" s="16"/>
      <c r="H539" s="16"/>
    </row>
    <row r="540" spans="4:8" ht="15.75" customHeight="1">
      <c r="D540" s="16"/>
      <c r="H540" s="16"/>
    </row>
    <row r="541" spans="4:8" ht="15.75" customHeight="1">
      <c r="D541" s="16"/>
      <c r="H541" s="16"/>
    </row>
    <row r="542" spans="4:8" ht="15.75" customHeight="1">
      <c r="D542" s="16"/>
      <c r="H542" s="16"/>
    </row>
    <row r="543" spans="4:8" ht="15.75" customHeight="1">
      <c r="D543" s="16"/>
      <c r="H543" s="16"/>
    </row>
    <row r="544" spans="4:8" ht="15.75" customHeight="1">
      <c r="D544" s="16"/>
      <c r="H544" s="16"/>
    </row>
    <row r="545" spans="4:8" ht="15.75" customHeight="1">
      <c r="D545" s="16"/>
      <c r="H545" s="16"/>
    </row>
    <row r="546" spans="4:8" ht="15.75" customHeight="1">
      <c r="D546" s="16"/>
      <c r="H546" s="16"/>
    </row>
    <row r="547" spans="4:8" ht="15.75" customHeight="1">
      <c r="D547" s="16"/>
      <c r="H547" s="16"/>
    </row>
    <row r="548" spans="4:8" ht="15.75" customHeight="1">
      <c r="D548" s="16"/>
      <c r="H548" s="16"/>
    </row>
    <row r="549" spans="4:8" ht="15.75" customHeight="1">
      <c r="D549" s="16"/>
      <c r="H549" s="16"/>
    </row>
    <row r="550" spans="4:8" ht="15.75" customHeight="1">
      <c r="D550" s="16"/>
      <c r="H550" s="16"/>
    </row>
    <row r="551" spans="4:8" ht="15.75" customHeight="1">
      <c r="D551" s="16"/>
      <c r="H551" s="16"/>
    </row>
    <row r="552" spans="4:8" ht="15.75" customHeight="1">
      <c r="D552" s="16"/>
      <c r="H552" s="16"/>
    </row>
    <row r="553" spans="4:8" ht="15" customHeight="1">
      <c r="D553" s="16"/>
      <c r="H553" s="16"/>
    </row>
    <row r="554" spans="4:8" ht="15" customHeight="1">
      <c r="D554" s="16"/>
      <c r="H554" s="16"/>
    </row>
    <row r="555" spans="4:8" ht="15" customHeight="1">
      <c r="D555" s="16"/>
      <c r="H555" s="16"/>
    </row>
    <row r="556" spans="4:8" ht="15" customHeight="1">
      <c r="D556" s="16"/>
      <c r="H556" s="16"/>
    </row>
    <row r="557" spans="4:8" ht="15" customHeight="1">
      <c r="D557" s="16"/>
      <c r="H557" s="16"/>
    </row>
    <row r="558" spans="4:8" ht="15" customHeight="1">
      <c r="D558" s="16"/>
      <c r="H558" s="16"/>
    </row>
    <row r="559" spans="4:8" ht="15" customHeight="1">
      <c r="D559" s="16"/>
      <c r="H559" s="16"/>
    </row>
    <row r="560" spans="4:8" ht="15" customHeight="1">
      <c r="D560" s="16"/>
      <c r="H560" s="16"/>
    </row>
    <row r="561" spans="4:8" ht="15" customHeight="1">
      <c r="D561" s="16"/>
      <c r="H561" s="16"/>
    </row>
    <row r="562" spans="4:8" ht="15" customHeight="1">
      <c r="D562" s="16"/>
      <c r="H562" s="16"/>
    </row>
    <row r="563" spans="4:8" ht="15" customHeight="1">
      <c r="D563" s="16"/>
      <c r="H563" s="16"/>
    </row>
    <row r="564" spans="4:8" ht="15" customHeight="1">
      <c r="D564" s="16"/>
      <c r="H564" s="16"/>
    </row>
    <row r="565" spans="4:8" ht="15" customHeight="1">
      <c r="D565" s="16"/>
      <c r="H565" s="16"/>
    </row>
    <row r="566" spans="4:8" ht="15" customHeight="1">
      <c r="D566" s="16"/>
      <c r="H566" s="16"/>
    </row>
    <row r="567" spans="4:8" ht="15" customHeight="1">
      <c r="D567" s="16"/>
      <c r="H567" s="16"/>
    </row>
    <row r="568" spans="4:8" ht="15" customHeight="1">
      <c r="D568" s="16"/>
      <c r="H568" s="16"/>
    </row>
    <row r="569" spans="4:8" ht="15" customHeight="1">
      <c r="D569" s="16"/>
      <c r="H569" s="16"/>
    </row>
    <row r="570" spans="4:8" ht="15" customHeight="1">
      <c r="D570" s="16"/>
      <c r="H570" s="16"/>
    </row>
    <row r="571" spans="4:8" ht="15" customHeight="1">
      <c r="D571" s="16"/>
      <c r="H571" s="16"/>
    </row>
    <row r="572" spans="4:8" ht="15" customHeight="1">
      <c r="D572" s="16"/>
      <c r="H572" s="16"/>
    </row>
    <row r="573" spans="4:8" ht="15" customHeight="1">
      <c r="D573" s="16"/>
      <c r="H573" s="16"/>
    </row>
    <row r="574" spans="4:8" ht="15" customHeight="1">
      <c r="D574" s="16"/>
      <c r="H574" s="16"/>
    </row>
    <row r="575" spans="4:8" ht="15" customHeight="1">
      <c r="D575" s="16"/>
      <c r="H575" s="16"/>
    </row>
    <row r="576" spans="4:8" ht="15" customHeight="1">
      <c r="D576" s="16"/>
      <c r="H576" s="16"/>
    </row>
    <row r="577" spans="4:8" ht="15" customHeight="1">
      <c r="D577" s="16"/>
      <c r="H577" s="16"/>
    </row>
    <row r="578" spans="4:8" ht="15" customHeight="1">
      <c r="D578" s="16"/>
      <c r="H578" s="16"/>
    </row>
    <row r="579" spans="4:8" ht="15" customHeight="1">
      <c r="D579" s="16"/>
      <c r="H579" s="16"/>
    </row>
    <row r="580" spans="4:8" ht="15" customHeight="1">
      <c r="D580" s="16"/>
      <c r="H580" s="16"/>
    </row>
    <row r="581" spans="4:8" ht="15" customHeight="1">
      <c r="D581" s="16"/>
      <c r="H581" s="16"/>
    </row>
    <row r="582" spans="4:8" ht="15" customHeight="1">
      <c r="D582" s="16"/>
      <c r="H582" s="16"/>
    </row>
    <row r="583" spans="4:8" ht="15" customHeight="1">
      <c r="D583" s="16"/>
      <c r="H583" s="16"/>
    </row>
    <row r="584" spans="4:8" ht="15" customHeight="1">
      <c r="D584" s="16"/>
      <c r="H584" s="16"/>
    </row>
    <row r="585" spans="4:8" ht="15" customHeight="1">
      <c r="D585" s="16"/>
      <c r="H585" s="16"/>
    </row>
    <row r="586" spans="4:8" ht="15" customHeight="1">
      <c r="D586" s="16"/>
      <c r="H586" s="16"/>
    </row>
    <row r="587" spans="4:8" ht="15" customHeight="1">
      <c r="D587" s="16"/>
      <c r="H587" s="16"/>
    </row>
    <row r="588" spans="4:8" ht="15" customHeight="1">
      <c r="D588" s="16"/>
      <c r="H588" s="16"/>
    </row>
    <row r="589" spans="4:8" ht="15" customHeight="1">
      <c r="D589" s="16"/>
      <c r="H589" s="16"/>
    </row>
    <row r="590" spans="4:8" ht="15" customHeight="1">
      <c r="D590" s="16"/>
      <c r="H590" s="16"/>
    </row>
    <row r="591" spans="4:8" ht="15" customHeight="1">
      <c r="D591" s="16"/>
      <c r="H591" s="16"/>
    </row>
    <row r="592" spans="4:8" ht="15" customHeight="1">
      <c r="D592" s="16"/>
      <c r="H592" s="16"/>
    </row>
    <row r="593" spans="4:8" ht="15" customHeight="1">
      <c r="D593" s="16"/>
      <c r="H593" s="16"/>
    </row>
    <row r="594" spans="4:8" ht="15" customHeight="1">
      <c r="D594" s="16"/>
      <c r="H594" s="16"/>
    </row>
    <row r="595" spans="4:8" ht="15" customHeight="1">
      <c r="D595" s="16"/>
      <c r="H595" s="16"/>
    </row>
    <row r="596" spans="4:8" ht="15" customHeight="1">
      <c r="D596" s="16"/>
      <c r="H596" s="16"/>
    </row>
    <row r="597" spans="4:8" ht="15" customHeight="1">
      <c r="D597" s="16"/>
      <c r="H597" s="16"/>
    </row>
    <row r="598" spans="4:8" ht="15" customHeight="1">
      <c r="D598" s="16"/>
      <c r="H598" s="16"/>
    </row>
    <row r="599" spans="4:8" ht="15" customHeight="1">
      <c r="D599" s="16"/>
      <c r="H599" s="16"/>
    </row>
    <row r="600" spans="4:8" ht="15" customHeight="1">
      <c r="D600" s="16"/>
      <c r="H600" s="16"/>
    </row>
    <row r="601" spans="4:8" ht="15" customHeight="1">
      <c r="D601" s="16"/>
      <c r="H601" s="16"/>
    </row>
    <row r="602" spans="4:8" ht="15" customHeight="1">
      <c r="D602" s="16"/>
      <c r="H602" s="16"/>
    </row>
    <row r="603" spans="4:8" ht="15" customHeight="1">
      <c r="D603" s="16"/>
      <c r="H603" s="16"/>
    </row>
    <row r="604" spans="4:8" ht="15" customHeight="1">
      <c r="D604" s="16"/>
      <c r="H604" s="16"/>
    </row>
    <row r="605" spans="4:8" ht="15" customHeight="1">
      <c r="D605" s="16"/>
      <c r="H605" s="16"/>
    </row>
    <row r="606" spans="4:8" ht="15" customHeight="1">
      <c r="D606" s="16"/>
      <c r="H606" s="16"/>
    </row>
    <row r="607" spans="4:8" ht="15" customHeight="1">
      <c r="D607" s="16"/>
      <c r="H607" s="16"/>
    </row>
    <row r="608" spans="4:8" ht="15" customHeight="1">
      <c r="D608" s="16"/>
      <c r="H608" s="16"/>
    </row>
    <row r="609" spans="4:8" ht="15" customHeight="1">
      <c r="D609" s="16"/>
      <c r="H609" s="16"/>
    </row>
    <row r="610" spans="4:8" ht="15" customHeight="1">
      <c r="D610" s="16"/>
      <c r="H610" s="16"/>
    </row>
    <row r="611" spans="4:8" ht="15" customHeight="1">
      <c r="D611" s="16"/>
      <c r="H611" s="16"/>
    </row>
    <row r="612" spans="4:8" ht="15" customHeight="1">
      <c r="D612" s="16"/>
      <c r="H612" s="16"/>
    </row>
    <row r="613" spans="4:8" ht="15" customHeight="1">
      <c r="D613" s="16"/>
      <c r="H613" s="16"/>
    </row>
    <row r="614" spans="4:8" ht="15" customHeight="1">
      <c r="D614" s="16"/>
      <c r="H614" s="16"/>
    </row>
    <row r="615" spans="4:8" ht="15" customHeight="1">
      <c r="D615" s="16"/>
      <c r="H615" s="16"/>
    </row>
    <row r="616" spans="4:8" ht="15" customHeight="1">
      <c r="D616" s="16"/>
      <c r="H616" s="16"/>
    </row>
    <row r="617" spans="4:8" ht="15" customHeight="1">
      <c r="D617" s="16"/>
      <c r="H617" s="16"/>
    </row>
    <row r="618" spans="4:8" ht="15" customHeight="1">
      <c r="D618" s="16"/>
      <c r="H618" s="16"/>
    </row>
    <row r="619" spans="4:8" ht="15" customHeight="1">
      <c r="D619" s="16"/>
      <c r="H619" s="16"/>
    </row>
    <row r="620" spans="4:8" ht="15" customHeight="1">
      <c r="D620" s="16"/>
      <c r="H620" s="16"/>
    </row>
    <row r="621" spans="4:8" ht="15" customHeight="1">
      <c r="D621" s="16"/>
      <c r="H621" s="16"/>
    </row>
    <row r="622" spans="4:8" ht="15" customHeight="1">
      <c r="D622" s="16"/>
      <c r="H622" s="16"/>
    </row>
    <row r="623" spans="4:8" ht="15" customHeight="1">
      <c r="D623" s="16"/>
      <c r="H623" s="16"/>
    </row>
    <row r="624" spans="4:8" ht="15" customHeight="1">
      <c r="D624" s="16"/>
      <c r="H624" s="16"/>
    </row>
    <row r="625" spans="4:8" ht="15" customHeight="1">
      <c r="D625" s="16"/>
      <c r="H625" s="16"/>
    </row>
    <row r="626" spans="4:8" ht="15" customHeight="1">
      <c r="D626" s="16"/>
      <c r="H626" s="16"/>
    </row>
    <row r="627" spans="4:8" ht="15" customHeight="1">
      <c r="D627" s="16"/>
      <c r="H627" s="16"/>
    </row>
    <row r="628" spans="4:8" ht="15" customHeight="1">
      <c r="D628" s="16"/>
      <c r="H628" s="16"/>
    </row>
    <row r="629" spans="4:8" ht="15" customHeight="1">
      <c r="D629" s="16"/>
      <c r="H629" s="16"/>
    </row>
    <row r="630" spans="4:8" ht="15" customHeight="1">
      <c r="D630" s="16"/>
      <c r="H630" s="16"/>
    </row>
    <row r="631" spans="4:8" ht="15" customHeight="1">
      <c r="D631" s="16"/>
      <c r="H631" s="16"/>
    </row>
    <row r="632" spans="4:8" ht="15" customHeight="1">
      <c r="D632" s="16"/>
      <c r="H632" s="16"/>
    </row>
    <row r="633" spans="4:8" ht="15" customHeight="1">
      <c r="D633" s="16"/>
      <c r="H633" s="16"/>
    </row>
    <row r="634" spans="4:8" ht="15" customHeight="1">
      <c r="D634" s="16"/>
      <c r="H634" s="16"/>
    </row>
    <row r="635" spans="4:8" ht="15" customHeight="1">
      <c r="D635" s="16"/>
      <c r="H635" s="16"/>
    </row>
    <row r="636" spans="4:8" ht="15" customHeight="1">
      <c r="D636" s="16"/>
      <c r="H636" s="16"/>
    </row>
    <row r="637" spans="4:8" ht="15" customHeight="1">
      <c r="D637" s="16"/>
      <c r="H637" s="16"/>
    </row>
    <row r="638" spans="4:8" ht="15" customHeight="1">
      <c r="D638" s="16"/>
      <c r="H638" s="16"/>
    </row>
    <row r="639" spans="4:8" ht="15" customHeight="1">
      <c r="D639" s="16"/>
      <c r="H639" s="16"/>
    </row>
    <row r="640" spans="4:8" ht="15" customHeight="1">
      <c r="D640" s="16"/>
      <c r="H640" s="16"/>
    </row>
    <row r="641" spans="4:8" ht="15" customHeight="1">
      <c r="D641" s="16"/>
      <c r="H641" s="16"/>
    </row>
    <row r="642" spans="4:8" ht="15" customHeight="1">
      <c r="D642" s="16"/>
      <c r="H642" s="16"/>
    </row>
    <row r="643" spans="4:8" ht="15" customHeight="1">
      <c r="D643" s="16"/>
      <c r="H643" s="16"/>
    </row>
    <row r="644" spans="4:8" ht="15" customHeight="1">
      <c r="D644" s="16"/>
      <c r="H644" s="16"/>
    </row>
    <row r="645" spans="4:8" ht="15" customHeight="1">
      <c r="D645" s="16"/>
      <c r="H645" s="16"/>
    </row>
    <row r="646" spans="4:8" ht="15" customHeight="1">
      <c r="D646" s="16"/>
      <c r="H646" s="16"/>
    </row>
    <row r="647" spans="4:8" ht="15" customHeight="1">
      <c r="D647" s="16"/>
      <c r="H647" s="16"/>
    </row>
    <row r="648" spans="4:8" ht="15" customHeight="1">
      <c r="D648" s="16"/>
      <c r="H648" s="16"/>
    </row>
    <row r="649" spans="4:8" ht="15" customHeight="1">
      <c r="D649" s="16"/>
      <c r="H649" s="16"/>
    </row>
    <row r="650" spans="4:8" ht="15" customHeight="1">
      <c r="D650" s="16"/>
      <c r="H650" s="16"/>
    </row>
    <row r="651" spans="4:8" ht="15" customHeight="1">
      <c r="D651" s="16"/>
      <c r="H651" s="16"/>
    </row>
    <row r="652" spans="4:8" ht="15" customHeight="1">
      <c r="D652" s="16"/>
      <c r="H652" s="16"/>
    </row>
    <row r="653" spans="4:8" ht="15" customHeight="1">
      <c r="D653" s="16"/>
      <c r="H653" s="16"/>
    </row>
    <row r="654" spans="4:8" ht="15" customHeight="1">
      <c r="D654" s="16"/>
      <c r="H654" s="16"/>
    </row>
    <row r="655" spans="4:8" ht="15" customHeight="1">
      <c r="D655" s="16"/>
      <c r="H655" s="16"/>
    </row>
    <row r="656" spans="4:8" ht="15" customHeight="1">
      <c r="D656" s="16"/>
      <c r="H656" s="16"/>
    </row>
    <row r="657" spans="4:8" ht="15" customHeight="1">
      <c r="D657" s="16"/>
      <c r="H657" s="16"/>
    </row>
    <row r="658" spans="4:8" ht="15" customHeight="1">
      <c r="D658" s="16"/>
      <c r="H658" s="16"/>
    </row>
    <row r="659" spans="4:8" ht="15" customHeight="1">
      <c r="D659" s="16"/>
      <c r="H659" s="16"/>
    </row>
    <row r="660" spans="4:8" ht="15" customHeight="1">
      <c r="D660" s="16"/>
      <c r="H660" s="16"/>
    </row>
    <row r="661" spans="4:8" ht="15" customHeight="1">
      <c r="D661" s="16"/>
      <c r="H661" s="16"/>
    </row>
    <row r="662" spans="4:8" ht="15" customHeight="1">
      <c r="D662" s="16"/>
      <c r="H662" s="16"/>
    </row>
    <row r="663" spans="4:8" ht="15" customHeight="1">
      <c r="D663" s="16"/>
      <c r="H663" s="16"/>
    </row>
    <row r="664" spans="4:8" ht="15" customHeight="1">
      <c r="D664" s="16"/>
      <c r="H664" s="16"/>
    </row>
    <row r="665" spans="4:8" ht="15" customHeight="1">
      <c r="D665" s="16"/>
      <c r="H665" s="16"/>
    </row>
    <row r="666" spans="4:8" ht="15" customHeight="1">
      <c r="D666" s="16"/>
      <c r="H666" s="16"/>
    </row>
    <row r="667" spans="4:8" ht="15" customHeight="1">
      <c r="D667" s="16"/>
      <c r="H667" s="16"/>
    </row>
    <row r="668" spans="4:8" ht="15" customHeight="1">
      <c r="D668" s="16"/>
      <c r="H668" s="16"/>
    </row>
    <row r="669" spans="4:8" ht="15" customHeight="1">
      <c r="D669" s="16"/>
      <c r="H669" s="16"/>
    </row>
    <row r="670" spans="4:8" ht="15" customHeight="1">
      <c r="D670" s="16"/>
      <c r="H670" s="16"/>
    </row>
    <row r="671" spans="4:8" ht="15" customHeight="1">
      <c r="D671" s="16"/>
      <c r="H671" s="16"/>
    </row>
    <row r="672" spans="4:8" ht="15" customHeight="1">
      <c r="D672" s="16"/>
      <c r="H672" s="16"/>
    </row>
    <row r="673" spans="4:8" ht="15" customHeight="1">
      <c r="D673" s="16"/>
      <c r="H673" s="16"/>
    </row>
    <row r="674" spans="4:8" ht="15" customHeight="1">
      <c r="D674" s="16"/>
      <c r="H674" s="16"/>
    </row>
    <row r="675" spans="4:8" ht="15" customHeight="1">
      <c r="D675" s="16"/>
      <c r="H675" s="16"/>
    </row>
    <row r="676" spans="4:8" ht="15" customHeight="1">
      <c r="D676" s="16"/>
      <c r="H676" s="16"/>
    </row>
    <row r="677" spans="4:8" ht="15" customHeight="1">
      <c r="D677" s="16"/>
      <c r="H677" s="16"/>
    </row>
    <row r="678" spans="4:8" ht="15" customHeight="1">
      <c r="D678" s="16"/>
      <c r="H678" s="16"/>
    </row>
    <row r="679" spans="4:8" ht="15" customHeight="1">
      <c r="D679" s="16"/>
      <c r="H679" s="16"/>
    </row>
    <row r="680" spans="4:8" ht="15" customHeight="1">
      <c r="D680" s="16"/>
      <c r="H680" s="16"/>
    </row>
    <row r="681" spans="4:8" ht="15" customHeight="1">
      <c r="D681" s="16"/>
      <c r="H681" s="16"/>
    </row>
    <row r="682" spans="4:8" ht="15" customHeight="1">
      <c r="D682" s="16"/>
      <c r="H682" s="16"/>
    </row>
    <row r="683" spans="4:8" ht="15" customHeight="1">
      <c r="D683" s="16"/>
      <c r="H683" s="16"/>
    </row>
    <row r="684" spans="4:8" ht="15" customHeight="1">
      <c r="D684" s="16"/>
      <c r="H684" s="16"/>
    </row>
    <row r="685" spans="4:8" ht="15" customHeight="1">
      <c r="D685" s="16"/>
      <c r="H685" s="16"/>
    </row>
    <row r="686" spans="4:8" ht="15" customHeight="1">
      <c r="D686" s="16"/>
      <c r="H686" s="16"/>
    </row>
    <row r="687" spans="4:8" ht="15" customHeight="1">
      <c r="D687" s="16"/>
      <c r="H687" s="16"/>
    </row>
    <row r="688" spans="4:8" ht="15" customHeight="1">
      <c r="D688" s="16"/>
      <c r="H688" s="16"/>
    </row>
    <row r="689" spans="4:8" ht="15" customHeight="1">
      <c r="D689" s="16"/>
      <c r="H689" s="16"/>
    </row>
    <row r="690" spans="4:8" ht="15" customHeight="1">
      <c r="D690" s="16"/>
      <c r="H690" s="16"/>
    </row>
    <row r="691" spans="4:8" ht="15" customHeight="1">
      <c r="D691" s="16"/>
      <c r="H691" s="16"/>
    </row>
    <row r="692" spans="4:8" ht="15" customHeight="1">
      <c r="D692" s="16"/>
      <c r="H692" s="16"/>
    </row>
    <row r="693" spans="4:8" ht="15" customHeight="1">
      <c r="D693" s="16"/>
      <c r="H693" s="16"/>
    </row>
    <row r="694" spans="4:8" ht="15" customHeight="1">
      <c r="D694" s="16"/>
      <c r="H694" s="16"/>
    </row>
    <row r="695" spans="4:8" ht="15" customHeight="1">
      <c r="D695" s="16"/>
      <c r="H695" s="16"/>
    </row>
    <row r="696" spans="4:8" ht="15" customHeight="1">
      <c r="D696" s="16"/>
      <c r="H696" s="16"/>
    </row>
    <row r="697" spans="4:8" ht="15" customHeight="1">
      <c r="D697" s="16"/>
      <c r="H697" s="16"/>
    </row>
    <row r="698" spans="4:8" ht="15" customHeight="1">
      <c r="D698" s="16"/>
      <c r="H698" s="16"/>
    </row>
    <row r="699" spans="4:8" ht="15" customHeight="1">
      <c r="D699" s="16"/>
      <c r="H699" s="16"/>
    </row>
    <row r="700" spans="4:8" ht="15" customHeight="1">
      <c r="D700" s="16"/>
      <c r="H700" s="16"/>
    </row>
    <row r="701" spans="4:8" ht="15" customHeight="1">
      <c r="D701" s="16"/>
      <c r="H701" s="16"/>
    </row>
    <row r="702" spans="4:8" ht="15" customHeight="1">
      <c r="D702" s="16"/>
      <c r="H702" s="16"/>
    </row>
    <row r="703" spans="4:8" ht="15" customHeight="1">
      <c r="D703" s="16"/>
      <c r="H703" s="16"/>
    </row>
    <row r="704" spans="4:8" ht="15" customHeight="1">
      <c r="D704" s="16"/>
      <c r="H704" s="16"/>
    </row>
    <row r="705" spans="4:8" ht="15" customHeight="1">
      <c r="D705" s="16"/>
      <c r="H705" s="16"/>
    </row>
    <row r="706" spans="4:8" ht="15" customHeight="1">
      <c r="D706" s="16"/>
      <c r="H706" s="16"/>
    </row>
    <row r="707" spans="4:8" ht="15" customHeight="1">
      <c r="D707" s="16"/>
      <c r="H707" s="16"/>
    </row>
    <row r="708" spans="4:8" ht="15" customHeight="1">
      <c r="D708" s="16"/>
      <c r="H708" s="16"/>
    </row>
    <row r="709" spans="4:8" ht="15" customHeight="1">
      <c r="D709" s="16"/>
      <c r="H709" s="16"/>
    </row>
    <row r="710" spans="4:8" ht="15" customHeight="1">
      <c r="D710" s="16"/>
      <c r="H710" s="16"/>
    </row>
    <row r="711" spans="4:8" ht="15" customHeight="1">
      <c r="D711" s="16"/>
      <c r="H711" s="16"/>
    </row>
    <row r="712" spans="4:8" ht="15" customHeight="1">
      <c r="D712" s="16"/>
      <c r="H712" s="16"/>
    </row>
    <row r="713" spans="4:8" ht="15" customHeight="1">
      <c r="D713" s="16"/>
      <c r="H713" s="16"/>
    </row>
    <row r="714" spans="4:8" ht="15" customHeight="1">
      <c r="D714" s="16"/>
      <c r="H714" s="16"/>
    </row>
    <row r="715" spans="4:8" ht="15" customHeight="1">
      <c r="D715" s="16"/>
      <c r="H715" s="16"/>
    </row>
    <row r="716" spans="4:8" ht="15" customHeight="1">
      <c r="D716" s="16"/>
      <c r="H716" s="16"/>
    </row>
    <row r="717" spans="4:8" ht="15" customHeight="1">
      <c r="D717" s="16"/>
      <c r="H717" s="16"/>
    </row>
    <row r="718" spans="4:8" ht="15" customHeight="1">
      <c r="D718" s="16"/>
      <c r="H718" s="16"/>
    </row>
    <row r="719" spans="4:8" ht="15" customHeight="1">
      <c r="D719" s="16"/>
      <c r="H719" s="16"/>
    </row>
    <row r="720" spans="4:8" ht="15" customHeight="1">
      <c r="D720" s="16"/>
      <c r="H720" s="16"/>
    </row>
    <row r="721" spans="4:8" ht="15" customHeight="1">
      <c r="D721" s="16"/>
      <c r="H721" s="16"/>
    </row>
    <row r="722" spans="4:8" ht="15" customHeight="1">
      <c r="D722" s="16"/>
      <c r="H722" s="16"/>
    </row>
    <row r="723" spans="4:8" ht="15" customHeight="1">
      <c r="D723" s="16"/>
      <c r="H723" s="16"/>
    </row>
    <row r="724" spans="4:8" ht="15" customHeight="1">
      <c r="D724" s="16"/>
      <c r="H724" s="16"/>
    </row>
    <row r="725" spans="4:8" ht="15" customHeight="1">
      <c r="D725" s="16"/>
      <c r="H725" s="16"/>
    </row>
    <row r="726" spans="4:8" ht="15" customHeight="1">
      <c r="D726" s="16"/>
      <c r="H726" s="16"/>
    </row>
    <row r="727" spans="4:8" ht="15" customHeight="1">
      <c r="D727" s="16"/>
      <c r="H727" s="16"/>
    </row>
    <row r="728" spans="4:8" ht="15" customHeight="1">
      <c r="D728" s="16"/>
      <c r="H728" s="16"/>
    </row>
    <row r="729" spans="4:8" ht="15" customHeight="1">
      <c r="D729" s="16"/>
      <c r="H729" s="16"/>
    </row>
    <row r="730" spans="4:8" ht="15" customHeight="1">
      <c r="D730" s="16"/>
      <c r="H730" s="16"/>
    </row>
    <row r="731" spans="4:8" ht="15" customHeight="1">
      <c r="D731" s="16"/>
      <c r="H731" s="16"/>
    </row>
    <row r="732" spans="4:8" ht="15" customHeight="1">
      <c r="D732" s="16"/>
      <c r="H732" s="16"/>
    </row>
    <row r="733" spans="4:8" ht="15" customHeight="1">
      <c r="D733" s="16"/>
      <c r="H733" s="16"/>
    </row>
    <row r="734" spans="4:8" ht="15" customHeight="1">
      <c r="D734" s="16"/>
      <c r="H734" s="16"/>
    </row>
    <row r="735" spans="4:8" ht="15" customHeight="1">
      <c r="D735" s="16"/>
      <c r="H735" s="16"/>
    </row>
    <row r="736" spans="4:8" ht="15" customHeight="1">
      <c r="D736" s="16"/>
      <c r="H736" s="16"/>
    </row>
    <row r="737" spans="4:8" ht="15" customHeight="1">
      <c r="D737" s="16"/>
      <c r="H737" s="16"/>
    </row>
    <row r="738" spans="4:8" ht="15" customHeight="1">
      <c r="D738" s="16"/>
      <c r="H738" s="16"/>
    </row>
    <row r="739" spans="4:8" ht="15" customHeight="1">
      <c r="D739" s="16"/>
      <c r="H739" s="16"/>
    </row>
    <row r="740" spans="4:8" ht="15" customHeight="1">
      <c r="D740" s="16"/>
      <c r="H740" s="16"/>
    </row>
    <row r="741" spans="4:8" ht="15" customHeight="1">
      <c r="D741" s="16"/>
      <c r="H741" s="16"/>
    </row>
    <row r="742" spans="4:8" ht="15" customHeight="1">
      <c r="D742" s="16"/>
      <c r="H742" s="16"/>
    </row>
    <row r="743" spans="4:8" ht="15" customHeight="1">
      <c r="D743" s="16"/>
      <c r="H743" s="16"/>
    </row>
    <row r="744" spans="4:8" ht="15" customHeight="1">
      <c r="D744" s="16"/>
      <c r="H744" s="16"/>
    </row>
    <row r="745" spans="4:8" ht="15" customHeight="1">
      <c r="D745" s="16"/>
      <c r="H745" s="16"/>
    </row>
    <row r="746" spans="4:8" ht="15" customHeight="1">
      <c r="D746" s="16"/>
      <c r="H746" s="16"/>
    </row>
    <row r="747" spans="4:8" ht="15" customHeight="1">
      <c r="D747" s="16"/>
      <c r="H747" s="16"/>
    </row>
    <row r="748" spans="4:8" ht="15" customHeight="1">
      <c r="D748" s="16"/>
      <c r="H748" s="16"/>
    </row>
    <row r="749" spans="4:8" ht="15" customHeight="1">
      <c r="D749" s="16"/>
      <c r="H749" s="16"/>
    </row>
    <row r="750" spans="4:8" ht="15" customHeight="1">
      <c r="D750" s="16"/>
      <c r="H750" s="16"/>
    </row>
    <row r="751" spans="4:8" ht="15" customHeight="1">
      <c r="D751" s="16"/>
      <c r="H751" s="16"/>
    </row>
    <row r="752" spans="4:8" ht="15" customHeight="1">
      <c r="D752" s="16"/>
      <c r="H752" s="16"/>
    </row>
    <row r="753" spans="4:8" ht="15" customHeight="1">
      <c r="D753" s="16"/>
      <c r="H753" s="16"/>
    </row>
    <row r="754" spans="4:8" ht="15" customHeight="1">
      <c r="D754" s="16"/>
      <c r="H754" s="16"/>
    </row>
    <row r="755" spans="4:8" ht="15" customHeight="1">
      <c r="D755" s="16"/>
      <c r="H755" s="16"/>
    </row>
    <row r="756" spans="4:8" ht="15" customHeight="1">
      <c r="D756" s="16"/>
      <c r="H756" s="16"/>
    </row>
    <row r="757" spans="4:8" ht="15" customHeight="1">
      <c r="D757" s="16"/>
      <c r="H757" s="16"/>
    </row>
    <row r="758" spans="4:8" ht="15" customHeight="1">
      <c r="D758" s="16"/>
      <c r="H758" s="16"/>
    </row>
    <row r="759" spans="4:8" ht="15" customHeight="1">
      <c r="D759" s="16"/>
      <c r="H759" s="16"/>
    </row>
    <row r="760" spans="4:8" ht="15" customHeight="1">
      <c r="D760" s="16"/>
      <c r="H760" s="16"/>
    </row>
    <row r="761" spans="4:8" ht="15" customHeight="1">
      <c r="D761" s="16"/>
      <c r="H761" s="16"/>
    </row>
    <row r="762" spans="4:8" ht="15" customHeight="1">
      <c r="D762" s="16"/>
      <c r="H762" s="16"/>
    </row>
    <row r="763" spans="4:8" ht="15" customHeight="1">
      <c r="D763" s="16"/>
      <c r="H763" s="16"/>
    </row>
    <row r="764" spans="4:8" ht="15" customHeight="1">
      <c r="D764" s="16"/>
      <c r="H764" s="16"/>
    </row>
    <row r="765" spans="4:8" ht="15" customHeight="1">
      <c r="D765" s="16"/>
      <c r="H765" s="16"/>
    </row>
    <row r="766" spans="4:8" ht="15" customHeight="1">
      <c r="D766" s="16"/>
      <c r="H766" s="16"/>
    </row>
    <row r="767" spans="4:8" ht="15" customHeight="1">
      <c r="D767" s="16"/>
      <c r="H767" s="16"/>
    </row>
    <row r="768" spans="4:8" ht="15" customHeight="1">
      <c r="D768" s="16"/>
      <c r="H768" s="16"/>
    </row>
    <row r="769" spans="4:8" ht="15" customHeight="1">
      <c r="D769" s="16"/>
      <c r="H769" s="16"/>
    </row>
    <row r="770" spans="4:8" ht="15" customHeight="1">
      <c r="D770" s="16"/>
      <c r="H770" s="16"/>
    </row>
    <row r="771" spans="4:8" ht="15" customHeight="1">
      <c r="D771" s="16"/>
      <c r="H771" s="16"/>
    </row>
    <row r="772" spans="4:8" ht="15" customHeight="1">
      <c r="D772" s="16"/>
      <c r="H772" s="16"/>
    </row>
    <row r="773" spans="4:8" ht="15" customHeight="1">
      <c r="D773" s="16"/>
      <c r="H773" s="16"/>
    </row>
    <row r="774" spans="4:8" ht="15" customHeight="1">
      <c r="D774" s="16"/>
      <c r="H774" s="16"/>
    </row>
    <row r="775" spans="4:8" ht="15" customHeight="1">
      <c r="D775" s="16"/>
      <c r="H775" s="16"/>
    </row>
    <row r="776" spans="4:8" ht="15" customHeight="1">
      <c r="D776" s="16"/>
      <c r="H776" s="16"/>
    </row>
    <row r="777" spans="4:8" ht="15" customHeight="1">
      <c r="D777" s="16"/>
      <c r="H777" s="16"/>
    </row>
    <row r="778" spans="4:8" ht="15" customHeight="1">
      <c r="D778" s="16"/>
      <c r="H778" s="16"/>
    </row>
    <row r="779" spans="4:8" ht="15" customHeight="1">
      <c r="D779" s="16"/>
      <c r="H779" s="16"/>
    </row>
    <row r="780" spans="4:8" ht="15" customHeight="1">
      <c r="D780" s="16"/>
      <c r="H780" s="16"/>
    </row>
    <row r="781" spans="4:8" ht="15" customHeight="1">
      <c r="D781" s="16"/>
      <c r="H781" s="16"/>
    </row>
    <row r="782" spans="4:8" ht="15" customHeight="1">
      <c r="D782" s="16"/>
      <c r="H782" s="16"/>
    </row>
    <row r="783" spans="4:8" ht="15" customHeight="1">
      <c r="D783" s="16"/>
      <c r="H783" s="16"/>
    </row>
    <row r="784" spans="4:8" ht="15" customHeight="1">
      <c r="D784" s="16"/>
      <c r="H784" s="16"/>
    </row>
    <row r="785" spans="4:8" ht="15" customHeight="1">
      <c r="D785" s="16"/>
      <c r="H785" s="16"/>
    </row>
    <row r="786" spans="4:8" ht="15" customHeight="1">
      <c r="D786" s="16"/>
      <c r="H786" s="16"/>
    </row>
    <row r="787" spans="4:8" ht="15" customHeight="1">
      <c r="D787" s="16"/>
      <c r="H787" s="16"/>
    </row>
    <row r="788" spans="4:8" ht="15" customHeight="1">
      <c r="D788" s="16"/>
      <c r="H788" s="16"/>
    </row>
    <row r="789" spans="4:8" ht="15" customHeight="1">
      <c r="D789" s="16"/>
      <c r="H789" s="16"/>
    </row>
    <row r="790" spans="4:8" ht="15" customHeight="1">
      <c r="D790" s="16"/>
      <c r="H790" s="16"/>
    </row>
    <row r="791" spans="4:8" ht="15" customHeight="1">
      <c r="D791" s="16"/>
      <c r="H791" s="16"/>
    </row>
    <row r="792" spans="4:8" ht="15" customHeight="1">
      <c r="D792" s="16"/>
      <c r="H792" s="16"/>
    </row>
    <row r="793" spans="4:8" ht="15" customHeight="1">
      <c r="D793" s="16"/>
      <c r="H793" s="16"/>
    </row>
    <row r="794" spans="4:8" ht="15" customHeight="1">
      <c r="D794" s="16"/>
      <c r="H794" s="16"/>
    </row>
    <row r="795" spans="4:8" ht="15" customHeight="1">
      <c r="D795" s="16"/>
      <c r="H795" s="16"/>
    </row>
    <row r="796" spans="4:8" ht="15" customHeight="1">
      <c r="D796" s="16"/>
      <c r="H796" s="16"/>
    </row>
    <row r="797" spans="4:8" ht="15" customHeight="1">
      <c r="D797" s="16"/>
      <c r="H797" s="16"/>
    </row>
    <row r="798" spans="4:8" ht="15" customHeight="1">
      <c r="D798" s="16"/>
      <c r="H798" s="16"/>
    </row>
    <row r="799" spans="4:8" ht="15" customHeight="1">
      <c r="D799" s="16"/>
      <c r="H799" s="16"/>
    </row>
    <row r="800" spans="4:8" ht="15" customHeight="1">
      <c r="D800" s="16"/>
      <c r="H800" s="16"/>
    </row>
    <row r="801" spans="4:8" ht="15" customHeight="1">
      <c r="D801" s="16"/>
      <c r="H801" s="16"/>
    </row>
    <row r="802" spans="4:8" ht="15" customHeight="1">
      <c r="D802" s="16"/>
      <c r="H802" s="16"/>
    </row>
    <row r="803" spans="4:8" ht="15" customHeight="1">
      <c r="D803" s="16"/>
      <c r="H803" s="16"/>
    </row>
    <row r="804" spans="4:8" ht="15" customHeight="1">
      <c r="D804" s="16"/>
      <c r="H804" s="16"/>
    </row>
    <row r="805" spans="4:8" ht="15" customHeight="1">
      <c r="D805" s="16"/>
      <c r="H805" s="16"/>
    </row>
    <row r="806" spans="4:8" ht="15" customHeight="1">
      <c r="D806" s="16"/>
      <c r="H806" s="16"/>
    </row>
    <row r="807" spans="4:8" ht="15" customHeight="1">
      <c r="D807" s="16"/>
      <c r="H807" s="16"/>
    </row>
    <row r="808" spans="4:8" ht="15" customHeight="1">
      <c r="D808" s="16"/>
      <c r="H808" s="16"/>
    </row>
    <row r="809" spans="4:8" ht="15" customHeight="1">
      <c r="D809" s="16"/>
      <c r="H809" s="16"/>
    </row>
    <row r="810" spans="4:8" ht="15" customHeight="1">
      <c r="D810" s="16"/>
      <c r="H810" s="16"/>
    </row>
    <row r="811" spans="4:8" ht="15" customHeight="1">
      <c r="D811" s="16"/>
      <c r="H811" s="16"/>
    </row>
    <row r="812" spans="4:8" ht="15" customHeight="1">
      <c r="D812" s="16"/>
      <c r="H812" s="16"/>
    </row>
    <row r="813" spans="4:8" ht="15" customHeight="1">
      <c r="D813" s="16"/>
      <c r="H813" s="16"/>
    </row>
    <row r="814" spans="4:8" ht="15" customHeight="1">
      <c r="D814" s="16"/>
      <c r="H814" s="16"/>
    </row>
    <row r="815" spans="4:8" ht="15" customHeight="1">
      <c r="D815" s="16"/>
      <c r="H815" s="16"/>
    </row>
    <row r="816" spans="4:8" ht="15" customHeight="1">
      <c r="D816" s="16"/>
      <c r="H816" s="16"/>
    </row>
    <row r="817" spans="4:8" ht="15" customHeight="1">
      <c r="D817" s="16"/>
      <c r="H817" s="16"/>
    </row>
    <row r="818" spans="4:8" ht="15" customHeight="1">
      <c r="D818" s="16"/>
      <c r="H818" s="16"/>
    </row>
    <row r="819" spans="4:8" ht="15" customHeight="1">
      <c r="D819" s="16"/>
      <c r="H819" s="16"/>
    </row>
    <row r="820" spans="4:8" ht="15" customHeight="1">
      <c r="D820" s="16"/>
      <c r="H820" s="16"/>
    </row>
    <row r="821" spans="4:8" ht="15" customHeight="1">
      <c r="D821" s="16"/>
      <c r="H821" s="16"/>
    </row>
    <row r="822" spans="4:8" ht="15" customHeight="1">
      <c r="D822" s="16"/>
      <c r="H822" s="16"/>
    </row>
    <row r="823" spans="4:8" ht="15" customHeight="1">
      <c r="D823" s="16"/>
      <c r="H823" s="16"/>
    </row>
    <row r="824" spans="4:8" ht="15" customHeight="1">
      <c r="D824" s="16"/>
      <c r="H824" s="16"/>
    </row>
    <row r="825" spans="4:8" ht="15" customHeight="1">
      <c r="D825" s="16"/>
      <c r="H825" s="16"/>
    </row>
    <row r="826" spans="4:8" ht="15" customHeight="1">
      <c r="D826" s="16"/>
      <c r="H826" s="16"/>
    </row>
    <row r="827" spans="4:8" ht="15" customHeight="1">
      <c r="D827" s="16"/>
      <c r="H827" s="16"/>
    </row>
    <row r="828" spans="4:8" ht="15" customHeight="1">
      <c r="D828" s="16"/>
      <c r="H828" s="16"/>
    </row>
    <row r="829" spans="4:8" ht="15" customHeight="1">
      <c r="D829" s="16"/>
      <c r="H829" s="16"/>
    </row>
    <row r="830" spans="4:8" ht="15" customHeight="1">
      <c r="D830" s="16"/>
      <c r="H830" s="16"/>
    </row>
    <row r="831" spans="4:8" ht="15" customHeight="1">
      <c r="D831" s="16"/>
      <c r="H831" s="16"/>
    </row>
    <row r="832" spans="4:8" ht="15" customHeight="1">
      <c r="D832" s="16"/>
      <c r="H832" s="16"/>
    </row>
    <row r="833" spans="4:8" ht="15" customHeight="1">
      <c r="D833" s="16"/>
      <c r="H833" s="16"/>
    </row>
    <row r="834" spans="4:8" ht="15" customHeight="1">
      <c r="D834" s="16"/>
      <c r="H834" s="16"/>
    </row>
    <row r="835" spans="4:8" ht="15" customHeight="1">
      <c r="D835" s="16"/>
      <c r="H835" s="16"/>
    </row>
    <row r="836" spans="4:8" ht="15" customHeight="1">
      <c r="D836" s="16"/>
      <c r="H836" s="16"/>
    </row>
    <row r="837" spans="4:8" ht="15" customHeight="1">
      <c r="D837" s="16"/>
      <c r="H837" s="16"/>
    </row>
    <row r="838" spans="4:8" ht="15" customHeight="1">
      <c r="D838" s="16"/>
      <c r="H838" s="16"/>
    </row>
    <row r="839" spans="4:8" ht="15" customHeight="1">
      <c r="D839" s="16"/>
      <c r="H839" s="16"/>
    </row>
    <row r="840" spans="4:8" ht="15" customHeight="1">
      <c r="D840" s="16"/>
      <c r="H840" s="16"/>
    </row>
    <row r="841" spans="4:8" ht="15" customHeight="1">
      <c r="D841" s="16"/>
      <c r="H841" s="16"/>
    </row>
    <row r="842" spans="4:8" ht="15" customHeight="1">
      <c r="D842" s="16"/>
      <c r="H842" s="16"/>
    </row>
    <row r="843" spans="4:8" ht="15" customHeight="1">
      <c r="D843" s="16"/>
      <c r="H843" s="16"/>
    </row>
    <row r="844" spans="4:8" ht="15" customHeight="1">
      <c r="D844" s="16"/>
      <c r="H844" s="16"/>
    </row>
    <row r="845" spans="4:8" ht="15" customHeight="1">
      <c r="D845" s="16"/>
      <c r="H845" s="16"/>
    </row>
    <row r="846" spans="4:8" ht="15" customHeight="1">
      <c r="D846" s="16"/>
      <c r="H846" s="16"/>
    </row>
    <row r="847" spans="4:8" ht="15" customHeight="1">
      <c r="D847" s="16"/>
      <c r="H847" s="16"/>
    </row>
    <row r="848" spans="4:8" ht="15" customHeight="1">
      <c r="D848" s="16"/>
      <c r="H848" s="16"/>
    </row>
    <row r="849" spans="4:8" ht="15" customHeight="1">
      <c r="D849" s="16"/>
      <c r="H849" s="16"/>
    </row>
    <row r="850" spans="4:8" ht="15" customHeight="1">
      <c r="D850" s="16"/>
      <c r="H850" s="16"/>
    </row>
    <row r="851" spans="4:8" ht="15" customHeight="1">
      <c r="D851" s="16"/>
      <c r="H851" s="16"/>
    </row>
    <row r="852" spans="4:8" ht="15" customHeight="1">
      <c r="D852" s="16"/>
      <c r="H852" s="16"/>
    </row>
    <row r="853" spans="4:8" ht="15" customHeight="1">
      <c r="D853" s="16"/>
      <c r="H853" s="16"/>
    </row>
    <row r="854" spans="4:8" ht="15" customHeight="1">
      <c r="D854" s="16"/>
      <c r="H854" s="16"/>
    </row>
    <row r="855" spans="4:8" ht="15" customHeight="1">
      <c r="D855" s="16"/>
      <c r="H855" s="16"/>
    </row>
    <row r="856" spans="4:8" ht="15" customHeight="1">
      <c r="D856" s="16"/>
      <c r="H856" s="16"/>
    </row>
    <row r="857" spans="4:8" ht="15" customHeight="1">
      <c r="D857" s="16"/>
      <c r="H857" s="16"/>
    </row>
    <row r="858" spans="4:8" ht="15" customHeight="1">
      <c r="D858" s="16"/>
      <c r="H858" s="16"/>
    </row>
    <row r="859" spans="4:8" ht="15" customHeight="1">
      <c r="D859" s="16"/>
      <c r="H859" s="16"/>
    </row>
    <row r="860" spans="4:8" ht="15" customHeight="1">
      <c r="D860" s="16"/>
      <c r="H860" s="16"/>
    </row>
    <row r="861" spans="4:8" ht="15" customHeight="1">
      <c r="D861" s="16"/>
      <c r="H861" s="16"/>
    </row>
    <row r="862" spans="4:8" ht="15" customHeight="1">
      <c r="D862" s="16"/>
      <c r="H862" s="16"/>
    </row>
    <row r="863" spans="4:8" ht="15" customHeight="1">
      <c r="D863" s="16"/>
      <c r="H863" s="16"/>
    </row>
    <row r="864" spans="4:8" ht="15" customHeight="1">
      <c r="D864" s="16"/>
      <c r="H864" s="16"/>
    </row>
    <row r="865" spans="4:8" ht="15" customHeight="1">
      <c r="D865" s="16"/>
      <c r="H865" s="16"/>
    </row>
    <row r="866" spans="4:8" ht="15" customHeight="1">
      <c r="D866" s="16"/>
      <c r="H866" s="16"/>
    </row>
    <row r="867" spans="4:8" ht="15" customHeight="1">
      <c r="D867" s="16"/>
      <c r="H867" s="16"/>
    </row>
    <row r="868" spans="4:8" ht="15" customHeight="1">
      <c r="D868" s="16"/>
      <c r="H868" s="16"/>
    </row>
    <row r="869" spans="4:8" ht="15" customHeight="1">
      <c r="D869" s="16"/>
      <c r="H869" s="16"/>
    </row>
    <row r="870" spans="4:8" ht="15" customHeight="1">
      <c r="D870" s="16"/>
      <c r="H870" s="16"/>
    </row>
    <row r="871" spans="4:8" ht="15" customHeight="1">
      <c r="D871" s="16"/>
      <c r="H871" s="16"/>
    </row>
    <row r="872" spans="4:8" ht="15" customHeight="1">
      <c r="D872" s="16"/>
      <c r="H872" s="16"/>
    </row>
    <row r="873" spans="4:8" ht="15" customHeight="1">
      <c r="D873" s="16"/>
      <c r="H873" s="16"/>
    </row>
    <row r="874" spans="4:8" ht="15" customHeight="1">
      <c r="D874" s="16"/>
      <c r="H874" s="16"/>
    </row>
    <row r="875" spans="4:8" ht="15" customHeight="1">
      <c r="D875" s="16"/>
      <c r="H875" s="16"/>
    </row>
    <row r="876" spans="4:8" ht="15" customHeight="1">
      <c r="D876" s="16"/>
      <c r="H876" s="16"/>
    </row>
    <row r="877" spans="4:8" ht="15" customHeight="1">
      <c r="D877" s="16"/>
      <c r="H877" s="16"/>
    </row>
    <row r="878" spans="4:8" ht="15" customHeight="1">
      <c r="D878" s="16"/>
      <c r="H878" s="16"/>
    </row>
    <row r="879" spans="4:8" ht="15" customHeight="1">
      <c r="D879" s="16"/>
      <c r="H879" s="16"/>
    </row>
    <row r="880" spans="4:8" ht="15" customHeight="1">
      <c r="D880" s="16"/>
      <c r="H880" s="16"/>
    </row>
    <row r="881" spans="4:8" ht="15" customHeight="1">
      <c r="D881" s="16"/>
      <c r="H881" s="16"/>
    </row>
    <row r="882" spans="4:8" ht="15" customHeight="1">
      <c r="D882" s="16"/>
      <c r="H882" s="16"/>
    </row>
    <row r="883" spans="4:8" ht="15" customHeight="1">
      <c r="D883" s="16"/>
      <c r="H883" s="16"/>
    </row>
    <row r="884" spans="4:8" ht="15" customHeight="1">
      <c r="D884" s="16"/>
      <c r="H884" s="16"/>
    </row>
    <row r="885" spans="4:8" ht="15" customHeight="1">
      <c r="D885" s="16"/>
      <c r="H885" s="16"/>
    </row>
    <row r="886" spans="4:8" ht="15" customHeight="1">
      <c r="D886" s="16"/>
      <c r="H886" s="16"/>
    </row>
    <row r="887" spans="4:8" ht="15" customHeight="1">
      <c r="D887" s="16"/>
      <c r="H887" s="16"/>
    </row>
    <row r="888" spans="4:8" ht="15" customHeight="1">
      <c r="D888" s="16"/>
      <c r="H888" s="16"/>
    </row>
    <row r="889" spans="4:8" ht="15" customHeight="1">
      <c r="D889" s="16"/>
      <c r="H889" s="16"/>
    </row>
    <row r="890" spans="4:8" ht="15" customHeight="1">
      <c r="D890" s="16"/>
      <c r="H890" s="16"/>
    </row>
    <row r="891" spans="4:8" ht="15" customHeight="1">
      <c r="D891" s="16"/>
      <c r="H891" s="16"/>
    </row>
    <row r="892" spans="4:8" ht="15" customHeight="1">
      <c r="D892" s="16"/>
      <c r="H892" s="16"/>
    </row>
    <row r="893" spans="4:8" ht="15" customHeight="1">
      <c r="D893" s="16"/>
      <c r="H893" s="16"/>
    </row>
    <row r="894" spans="4:8" ht="15" customHeight="1">
      <c r="D894" s="16"/>
      <c r="H894" s="16"/>
    </row>
    <row r="895" spans="4:8" ht="15" customHeight="1">
      <c r="D895" s="16"/>
      <c r="H895" s="16"/>
    </row>
    <row r="896" spans="4:8" ht="15" customHeight="1">
      <c r="D896" s="16"/>
      <c r="H896" s="16"/>
    </row>
    <row r="897" spans="4:8" ht="15" customHeight="1">
      <c r="D897" s="16"/>
      <c r="H897" s="16"/>
    </row>
    <row r="898" spans="4:8" ht="15" customHeight="1">
      <c r="D898" s="16"/>
      <c r="H898" s="16"/>
    </row>
    <row r="899" spans="4:8" ht="15" customHeight="1">
      <c r="D899" s="16"/>
      <c r="H899" s="16"/>
    </row>
    <row r="900" spans="4:8" ht="15" customHeight="1">
      <c r="D900" s="16"/>
      <c r="H900" s="16"/>
    </row>
    <row r="901" spans="4:8" ht="15" customHeight="1">
      <c r="D901" s="16"/>
      <c r="H901" s="16"/>
    </row>
    <row r="902" spans="4:8" ht="15" customHeight="1">
      <c r="D902" s="16"/>
      <c r="H902" s="16"/>
    </row>
    <row r="903" spans="4:8" ht="15" customHeight="1">
      <c r="D903" s="16"/>
      <c r="H903" s="16"/>
    </row>
    <row r="904" spans="4:8" ht="15" customHeight="1">
      <c r="D904" s="16"/>
      <c r="H904" s="16"/>
    </row>
    <row r="905" spans="4:8" ht="15" customHeight="1">
      <c r="D905" s="16"/>
      <c r="H905" s="16"/>
    </row>
    <row r="906" spans="4:8" ht="15" customHeight="1">
      <c r="D906" s="16"/>
      <c r="H906" s="16"/>
    </row>
    <row r="907" spans="4:8" ht="15" customHeight="1">
      <c r="D907" s="16"/>
      <c r="H907" s="16"/>
    </row>
    <row r="908" spans="4:8" ht="15" customHeight="1">
      <c r="D908" s="16"/>
      <c r="H908" s="16"/>
    </row>
    <row r="909" spans="4:8" ht="15" customHeight="1">
      <c r="D909" s="16"/>
      <c r="H909" s="16"/>
    </row>
    <row r="910" spans="4:8" ht="15" customHeight="1">
      <c r="D910" s="16"/>
      <c r="H910" s="16"/>
    </row>
    <row r="911" spans="4:8" ht="15" customHeight="1">
      <c r="D911" s="16"/>
      <c r="H911" s="16"/>
    </row>
    <row r="912" spans="4:8" ht="15" customHeight="1">
      <c r="D912" s="16"/>
      <c r="H912" s="16"/>
    </row>
    <row r="913" spans="4:8" ht="15" customHeight="1">
      <c r="D913" s="16"/>
      <c r="H913" s="16"/>
    </row>
    <row r="914" spans="4:8" ht="15" customHeight="1">
      <c r="D914" s="16"/>
      <c r="H914" s="16"/>
    </row>
    <row r="915" spans="4:8" ht="15" customHeight="1">
      <c r="D915" s="16"/>
      <c r="H915" s="16"/>
    </row>
    <row r="916" spans="4:8" ht="15" customHeight="1">
      <c r="D916" s="16"/>
      <c r="H916" s="16"/>
    </row>
    <row r="917" spans="4:8" ht="15" customHeight="1">
      <c r="D917" s="16"/>
      <c r="H917" s="16"/>
    </row>
    <row r="918" spans="4:8" ht="15" customHeight="1">
      <c r="D918" s="16"/>
      <c r="H918" s="16"/>
    </row>
    <row r="919" spans="4:8" ht="15" customHeight="1">
      <c r="D919" s="16"/>
      <c r="H919" s="16"/>
    </row>
    <row r="920" spans="4:8" ht="15" customHeight="1">
      <c r="D920" s="16"/>
      <c r="H920" s="16"/>
    </row>
    <row r="921" spans="4:8" ht="15" customHeight="1">
      <c r="D921" s="16"/>
      <c r="H921" s="16"/>
    </row>
    <row r="922" spans="4:8" ht="15" customHeight="1">
      <c r="D922" s="16"/>
      <c r="H922" s="16"/>
    </row>
    <row r="923" spans="4:8" ht="15" customHeight="1">
      <c r="D923" s="16"/>
      <c r="H923" s="16"/>
    </row>
    <row r="924" spans="4:8" ht="15" customHeight="1">
      <c r="D924" s="16"/>
      <c r="H924" s="16"/>
    </row>
    <row r="925" spans="4:8" ht="15" customHeight="1">
      <c r="D925" s="16"/>
      <c r="H925" s="16"/>
    </row>
    <row r="926" spans="4:8" ht="15" customHeight="1">
      <c r="D926" s="16"/>
      <c r="H926" s="16"/>
    </row>
    <row r="927" spans="4:8" ht="15" customHeight="1">
      <c r="D927" s="16"/>
      <c r="H927" s="16"/>
    </row>
    <row r="928" spans="4:8" ht="15" customHeight="1">
      <c r="D928" s="16"/>
      <c r="H928" s="16"/>
    </row>
    <row r="929" spans="4:8" ht="15" customHeight="1">
      <c r="D929" s="16"/>
      <c r="H929" s="16"/>
    </row>
    <row r="930" spans="4:8" ht="15" customHeight="1">
      <c r="D930" s="16"/>
      <c r="H930" s="16"/>
    </row>
    <row r="931" spans="4:8" ht="15" customHeight="1">
      <c r="D931" s="16"/>
      <c r="H931" s="16"/>
    </row>
    <row r="932" spans="4:8" ht="15" customHeight="1">
      <c r="D932" s="16"/>
      <c r="H932" s="16"/>
    </row>
    <row r="933" spans="4:8" ht="15" customHeight="1">
      <c r="D933" s="16"/>
      <c r="H933" s="16"/>
    </row>
    <row r="934" spans="4:8" ht="15" customHeight="1">
      <c r="D934" s="16"/>
      <c r="H934" s="16"/>
    </row>
    <row r="935" spans="4:8" ht="15" customHeight="1">
      <c r="D935" s="16"/>
      <c r="H935" s="16"/>
    </row>
    <row r="936" spans="4:8" ht="15" customHeight="1">
      <c r="D936" s="16"/>
      <c r="H936" s="16"/>
    </row>
    <row r="937" spans="4:8" ht="15" customHeight="1">
      <c r="D937" s="16"/>
      <c r="H937" s="16"/>
    </row>
    <row r="938" spans="4:8" ht="15" customHeight="1">
      <c r="D938" s="16"/>
      <c r="H938" s="16"/>
    </row>
    <row r="939" spans="4:8" ht="15" customHeight="1">
      <c r="D939" s="16"/>
      <c r="H939" s="16"/>
    </row>
    <row r="940" spans="4:8" ht="15" customHeight="1">
      <c r="D940" s="16"/>
      <c r="H940" s="16"/>
    </row>
    <row r="941" spans="4:8" ht="15" customHeight="1">
      <c r="D941" s="16"/>
      <c r="H941" s="16"/>
    </row>
    <row r="942" spans="4:8" ht="15" customHeight="1">
      <c r="D942" s="16"/>
      <c r="H942" s="16"/>
    </row>
    <row r="943" spans="4:8" ht="15" customHeight="1">
      <c r="D943" s="16"/>
      <c r="H943" s="16"/>
    </row>
    <row r="944" spans="4:8" ht="15" customHeight="1">
      <c r="D944" s="16"/>
      <c r="H944" s="16"/>
    </row>
    <row r="945" spans="4:8" ht="15" customHeight="1">
      <c r="D945" s="16"/>
      <c r="H945" s="16"/>
    </row>
    <row r="946" spans="4:8" ht="15" customHeight="1">
      <c r="D946" s="16"/>
      <c r="H946" s="16"/>
    </row>
    <row r="947" spans="4:8" ht="15" customHeight="1">
      <c r="D947" s="16"/>
      <c r="H947" s="16"/>
    </row>
    <row r="948" spans="4:8" ht="15" customHeight="1">
      <c r="D948" s="16"/>
      <c r="H948" s="16"/>
    </row>
    <row r="949" spans="4:8" ht="15" customHeight="1">
      <c r="D949" s="16"/>
      <c r="H949" s="16"/>
    </row>
    <row r="950" spans="4:8" ht="15" customHeight="1">
      <c r="D950" s="16"/>
      <c r="H950" s="16"/>
    </row>
    <row r="951" spans="4:8" ht="15" customHeight="1">
      <c r="D951" s="16"/>
      <c r="H951" s="16"/>
    </row>
    <row r="952" spans="4:8" ht="15" customHeight="1">
      <c r="D952" s="16"/>
      <c r="H952" s="16"/>
    </row>
    <row r="953" spans="4:8" ht="15" customHeight="1">
      <c r="D953" s="16"/>
      <c r="H953" s="16"/>
    </row>
    <row r="954" spans="4:8" ht="15" customHeight="1">
      <c r="D954" s="16"/>
      <c r="H954" s="16"/>
    </row>
    <row r="955" spans="4:8" ht="15" customHeight="1">
      <c r="D955" s="16"/>
      <c r="H955" s="16"/>
    </row>
    <row r="956" spans="4:8" ht="15" customHeight="1">
      <c r="D956" s="16"/>
      <c r="H956" s="16"/>
    </row>
    <row r="957" spans="4:8" ht="15" customHeight="1">
      <c r="D957" s="16"/>
      <c r="H957" s="16"/>
    </row>
    <row r="958" spans="4:8" ht="15" customHeight="1">
      <c r="D958" s="16"/>
      <c r="H958" s="16"/>
    </row>
    <row r="959" spans="4:8" ht="15" customHeight="1">
      <c r="D959" s="16"/>
      <c r="H959" s="16"/>
    </row>
    <row r="960" spans="4:8" ht="15" customHeight="1">
      <c r="D960" s="16"/>
      <c r="H960" s="16"/>
    </row>
    <row r="961" spans="4:8" ht="15" customHeight="1">
      <c r="D961" s="16"/>
      <c r="H961" s="16"/>
    </row>
    <row r="962" spans="4:8" ht="15" customHeight="1">
      <c r="D962" s="16"/>
      <c r="H962" s="16"/>
    </row>
    <row r="963" spans="4:8" ht="15" customHeight="1">
      <c r="D963" s="16"/>
      <c r="H963" s="16"/>
    </row>
    <row r="964" spans="4:8" ht="15" customHeight="1">
      <c r="D964" s="16"/>
      <c r="H964" s="16"/>
    </row>
    <row r="965" spans="4:8" ht="15" customHeight="1">
      <c r="D965" s="16"/>
      <c r="H965" s="16"/>
    </row>
    <row r="966" spans="4:8" ht="15" customHeight="1">
      <c r="D966" s="16"/>
      <c r="H966" s="16"/>
    </row>
    <row r="967" spans="4:8" ht="15" customHeight="1">
      <c r="D967" s="16"/>
      <c r="H967" s="16"/>
    </row>
    <row r="968" spans="4:8" ht="15" customHeight="1">
      <c r="D968" s="16"/>
      <c r="H968" s="16"/>
    </row>
    <row r="969" spans="4:8" ht="15" customHeight="1">
      <c r="D969" s="16"/>
      <c r="H969" s="16"/>
    </row>
    <row r="970" spans="4:8" ht="15" customHeight="1">
      <c r="D970" s="16"/>
      <c r="H970" s="16"/>
    </row>
    <row r="971" spans="4:8" ht="15" customHeight="1">
      <c r="D971" s="16"/>
      <c r="H971" s="16"/>
    </row>
    <row r="972" spans="4:8" ht="15" customHeight="1">
      <c r="D972" s="16"/>
      <c r="H972" s="16"/>
    </row>
    <row r="973" spans="4:8" ht="15" customHeight="1">
      <c r="D973" s="16"/>
      <c r="H973" s="16"/>
    </row>
    <row r="974" spans="4:8" ht="15" customHeight="1">
      <c r="D974" s="16"/>
      <c r="H974" s="16"/>
    </row>
    <row r="975" spans="4:8" ht="15" customHeight="1">
      <c r="D975" s="16"/>
      <c r="H975" s="16"/>
    </row>
    <row r="976" spans="4:8" ht="15" customHeight="1">
      <c r="D976" s="16"/>
      <c r="H976" s="16"/>
    </row>
    <row r="977" spans="4:8" ht="15" customHeight="1">
      <c r="D977" s="16"/>
      <c r="H977" s="16"/>
    </row>
    <row r="978" spans="4:8" ht="15" customHeight="1">
      <c r="D978" s="16"/>
      <c r="H978" s="16"/>
    </row>
    <row r="979" spans="4:8" ht="15" customHeight="1">
      <c r="D979" s="16"/>
      <c r="H979" s="16"/>
    </row>
    <row r="980" spans="4:8" ht="15" customHeight="1">
      <c r="D980" s="16"/>
      <c r="H980" s="16"/>
    </row>
    <row r="981" spans="4:8" ht="15" customHeight="1">
      <c r="D981" s="16"/>
      <c r="H981" s="16"/>
    </row>
    <row r="982" spans="4:8" ht="15" customHeight="1">
      <c r="D982" s="16"/>
      <c r="H982" s="16"/>
    </row>
    <row r="983" spans="4:8" ht="15" customHeight="1">
      <c r="D983" s="16"/>
      <c r="H983" s="16"/>
    </row>
    <row r="984" spans="4:8" ht="15" customHeight="1">
      <c r="D984" s="16"/>
      <c r="H984" s="16"/>
    </row>
    <row r="985" spans="4:8" ht="15" customHeight="1">
      <c r="D985" s="16"/>
      <c r="H985" s="16"/>
    </row>
    <row r="986" spans="4:8" ht="15" customHeight="1">
      <c r="D986" s="16"/>
      <c r="H986" s="16"/>
    </row>
    <row r="987" spans="4:8" ht="15" customHeight="1">
      <c r="D987" s="16"/>
      <c r="H987" s="16"/>
    </row>
    <row r="988" spans="4:8" ht="15" customHeight="1">
      <c r="D988" s="16"/>
      <c r="H988" s="16"/>
    </row>
    <row r="989" spans="4:8" ht="15" customHeight="1">
      <c r="D989" s="16"/>
      <c r="H989" s="16"/>
    </row>
    <row r="990" spans="4:8" ht="15" customHeight="1">
      <c r="D990" s="16"/>
      <c r="H990" s="16"/>
    </row>
    <row r="991" spans="4:8" ht="15" customHeight="1">
      <c r="D991" s="16"/>
      <c r="H991" s="16"/>
    </row>
    <row r="992" spans="4:8" ht="15" customHeight="1">
      <c r="D992" s="16"/>
      <c r="H992" s="16"/>
    </row>
    <row r="993" spans="4:8" ht="15" customHeight="1">
      <c r="D993" s="16"/>
      <c r="H993" s="16"/>
    </row>
    <row r="994" spans="4:8" ht="15" customHeight="1">
      <c r="D994" s="16"/>
      <c r="H994" s="16"/>
    </row>
    <row r="995" spans="4:8" ht="15" customHeight="1">
      <c r="D995" s="16"/>
      <c r="H995" s="16"/>
    </row>
    <row r="996" spans="4:8" ht="15" customHeight="1">
      <c r="D996" s="16"/>
      <c r="H996" s="16"/>
    </row>
    <row r="997" spans="4:8" ht="15" customHeight="1">
      <c r="D997" s="16"/>
      <c r="H997" s="16"/>
    </row>
    <row r="998" spans="4:8" ht="15" customHeight="1">
      <c r="D998" s="16"/>
      <c r="H998" s="16"/>
    </row>
    <row r="999" spans="4:8" ht="15" customHeight="1">
      <c r="D999" s="16"/>
      <c r="H999" s="16"/>
    </row>
    <row r="1000" spans="4:8" ht="15" customHeight="1">
      <c r="D1000" s="16"/>
      <c r="H1000" s="16"/>
    </row>
    <row r="1001" spans="4:8" ht="15" customHeight="1">
      <c r="D1001" s="16"/>
      <c r="H1001" s="16"/>
    </row>
    <row r="1002" spans="4:8" ht="15" customHeight="1">
      <c r="D1002" s="16"/>
      <c r="H1002" s="16"/>
    </row>
    <row r="1003" spans="4:8" ht="15" customHeight="1">
      <c r="D1003" s="16"/>
      <c r="H1003" s="16"/>
    </row>
    <row r="1004" spans="4:8" ht="15" customHeight="1">
      <c r="D1004" s="16"/>
      <c r="H1004" s="16"/>
    </row>
    <row r="1005" spans="4:8" ht="15" customHeight="1">
      <c r="D1005" s="16"/>
      <c r="H1005" s="16"/>
    </row>
    <row r="1006" spans="4:8" ht="15" customHeight="1">
      <c r="D1006" s="16"/>
      <c r="H1006" s="16"/>
    </row>
    <row r="1007" spans="4:8" ht="15" customHeight="1">
      <c r="D1007" s="16"/>
      <c r="H1007" s="16"/>
    </row>
    <row r="1008" spans="4:8" ht="15" customHeight="1">
      <c r="D1008" s="16"/>
      <c r="H1008" s="16"/>
    </row>
    <row r="1009" spans="4:8" ht="15" customHeight="1">
      <c r="D1009" s="16"/>
      <c r="H1009" s="16"/>
    </row>
    <row r="1010" spans="4:8" ht="15" customHeight="1">
      <c r="D1010" s="16"/>
      <c r="H1010" s="16"/>
    </row>
    <row r="1011" spans="4:8" ht="15" customHeight="1">
      <c r="D1011" s="16"/>
      <c r="H1011" s="16"/>
    </row>
    <row r="1012" spans="4:8" ht="15" customHeight="1">
      <c r="D1012" s="16"/>
      <c r="H1012" s="16"/>
    </row>
    <row r="1013" spans="4:8" ht="15" customHeight="1">
      <c r="D1013" s="16"/>
      <c r="H1013" s="16"/>
    </row>
    <row r="1014" spans="4:8" ht="15" customHeight="1">
      <c r="D1014" s="16"/>
      <c r="H1014" s="16"/>
    </row>
    <row r="1015" spans="4:8" ht="15" customHeight="1">
      <c r="D1015" s="16"/>
      <c r="H1015" s="16"/>
    </row>
    <row r="1016" spans="4:8" ht="15" customHeight="1">
      <c r="D1016" s="16"/>
      <c r="H1016" s="16"/>
    </row>
    <row r="1017" spans="4:8" ht="15" customHeight="1">
      <c r="D1017" s="16"/>
      <c r="H1017" s="16"/>
    </row>
    <row r="1018" spans="4:8" ht="15" customHeight="1">
      <c r="D1018" s="16"/>
      <c r="H1018" s="16"/>
    </row>
    <row r="1019" spans="4:8" ht="15" customHeight="1">
      <c r="D1019" s="16"/>
      <c r="H1019" s="16"/>
    </row>
    <row r="1020" spans="4:8" ht="15" customHeight="1">
      <c r="D1020" s="16"/>
      <c r="H1020" s="16"/>
    </row>
    <row r="1021" spans="4:8" ht="15" customHeight="1">
      <c r="D1021" s="16"/>
      <c r="H1021" s="16"/>
    </row>
    <row r="1022" spans="4:8" ht="15" customHeight="1">
      <c r="D1022" s="16"/>
      <c r="H1022" s="16"/>
    </row>
    <row r="1023" spans="4:8" ht="15" customHeight="1">
      <c r="D1023" s="16"/>
      <c r="H1023" s="16"/>
    </row>
    <row r="1024" spans="4:8" ht="15" customHeight="1">
      <c r="D1024" s="16"/>
      <c r="H1024" s="16"/>
    </row>
    <row r="1025" spans="4:8" ht="15" customHeight="1">
      <c r="D1025" s="16"/>
      <c r="H1025" s="16"/>
    </row>
    <row r="1026" spans="4:8" ht="15" customHeight="1">
      <c r="D1026" s="16"/>
      <c r="H1026" s="16"/>
    </row>
    <row r="1027" spans="4:8" ht="15" customHeight="1">
      <c r="D1027" s="16"/>
      <c r="H1027" s="16"/>
    </row>
    <row r="1028" spans="4:8" ht="15" customHeight="1">
      <c r="D1028" s="16"/>
      <c r="H1028" s="16"/>
    </row>
    <row r="1029" spans="4:8" ht="15" customHeight="1">
      <c r="D1029" s="16"/>
      <c r="H1029" s="16"/>
    </row>
    <row r="1030" spans="4:8" ht="15" customHeight="1">
      <c r="D1030" s="16"/>
      <c r="H1030" s="16"/>
    </row>
    <row r="1031" spans="4:8" ht="15" customHeight="1">
      <c r="D1031" s="16"/>
      <c r="H1031" s="16"/>
    </row>
    <row r="1032" spans="4:8" ht="15" customHeight="1">
      <c r="D1032" s="16"/>
      <c r="H1032" s="16"/>
    </row>
    <row r="1033" spans="4:8" ht="15" customHeight="1">
      <c r="D1033" s="16"/>
      <c r="H1033" s="16"/>
    </row>
    <row r="1034" spans="4:8" ht="15" customHeight="1">
      <c r="D1034" s="16"/>
      <c r="H1034" s="16"/>
    </row>
    <row r="1035" spans="4:8" ht="15" customHeight="1">
      <c r="D1035" s="16"/>
      <c r="H1035" s="16"/>
    </row>
    <row r="1036" spans="4:8" ht="15" customHeight="1">
      <c r="D1036" s="16"/>
      <c r="H1036" s="16"/>
    </row>
    <row r="1037" spans="4:8" ht="15" customHeight="1">
      <c r="D1037" s="16"/>
      <c r="H1037" s="16"/>
    </row>
    <row r="1038" spans="4:8" ht="15" customHeight="1">
      <c r="D1038" s="16"/>
      <c r="H1038" s="16"/>
    </row>
    <row r="1039" spans="4:8" ht="15" customHeight="1">
      <c r="D1039" s="16"/>
      <c r="H1039" s="16"/>
    </row>
    <row r="1040" spans="4:8" ht="15" customHeight="1">
      <c r="D1040" s="16"/>
      <c r="H1040" s="16"/>
    </row>
    <row r="1041" spans="4:8" ht="15" customHeight="1">
      <c r="D1041" s="16"/>
      <c r="H1041" s="16"/>
    </row>
    <row r="1042" spans="4:8" ht="15" customHeight="1">
      <c r="D1042" s="16"/>
      <c r="H1042" s="16"/>
    </row>
    <row r="1043" spans="4:8" ht="15" customHeight="1">
      <c r="D1043" s="16"/>
      <c r="H1043" s="16"/>
    </row>
    <row r="1044" spans="4:8" ht="15" customHeight="1">
      <c r="D1044" s="16"/>
      <c r="H1044" s="16"/>
    </row>
    <row r="1045" spans="4:8" ht="15" customHeight="1">
      <c r="D1045" s="16"/>
      <c r="H1045" s="16"/>
    </row>
    <row r="1046" spans="4:8" ht="15" customHeight="1">
      <c r="D1046" s="16"/>
      <c r="H1046" s="16"/>
    </row>
    <row r="1047" spans="4:8" ht="15" customHeight="1">
      <c r="D1047" s="16"/>
      <c r="H1047" s="16"/>
    </row>
    <row r="1048" spans="4:8" ht="15" customHeight="1">
      <c r="D1048" s="16"/>
      <c r="H1048" s="16"/>
    </row>
    <row r="1049" spans="4:8" ht="15" customHeight="1">
      <c r="D1049" s="16"/>
      <c r="H1049" s="16"/>
    </row>
    <row r="1050" spans="4:8" ht="15" customHeight="1">
      <c r="D1050" s="16"/>
      <c r="H1050" s="16"/>
    </row>
    <row r="1051" spans="4:8" ht="15" customHeight="1">
      <c r="D1051" s="16"/>
      <c r="H1051" s="16"/>
    </row>
    <row r="1052" spans="4:8" ht="15" customHeight="1">
      <c r="D1052" s="16"/>
      <c r="H1052" s="16"/>
    </row>
    <row r="1053" spans="4:8" ht="15" customHeight="1">
      <c r="D1053" s="16"/>
      <c r="H1053" s="16"/>
    </row>
    <row r="1054" spans="4:8" ht="15" customHeight="1">
      <c r="D1054" s="16"/>
      <c r="H1054" s="16"/>
    </row>
    <row r="1055" spans="4:8" ht="15" customHeight="1">
      <c r="D1055" s="16"/>
      <c r="H1055" s="16"/>
    </row>
    <row r="1056" spans="4:8" ht="15" customHeight="1">
      <c r="D1056" s="16"/>
      <c r="H1056" s="16"/>
    </row>
    <row r="1057" spans="4:8" ht="15" customHeight="1">
      <c r="D1057" s="16"/>
      <c r="H1057" s="16"/>
    </row>
    <row r="1058" spans="4:8" ht="15" customHeight="1">
      <c r="D1058" s="16"/>
      <c r="H1058" s="16"/>
    </row>
    <row r="1059" spans="4:8" ht="15" customHeight="1">
      <c r="D1059" s="16"/>
      <c r="H1059" s="16"/>
    </row>
    <row r="1060" spans="4:8" ht="15" customHeight="1">
      <c r="D1060" s="16"/>
      <c r="H1060" s="16"/>
    </row>
    <row r="1061" spans="4:8" ht="15" customHeight="1">
      <c r="D1061" s="16"/>
      <c r="H1061" s="16"/>
    </row>
    <row r="1062" spans="4:8" ht="15" customHeight="1">
      <c r="D1062" s="16"/>
      <c r="H1062" s="16"/>
    </row>
    <row r="1063" spans="4:8" ht="15" customHeight="1">
      <c r="D1063" s="16"/>
      <c r="H1063" s="16"/>
    </row>
    <row r="1064" spans="4:8" ht="15" customHeight="1">
      <c r="D1064" s="16"/>
      <c r="H1064" s="16"/>
    </row>
    <row r="1065" spans="4:8" ht="15" customHeight="1">
      <c r="D1065" s="16"/>
      <c r="H1065" s="16"/>
    </row>
    <row r="1066" spans="4:8" ht="15" customHeight="1">
      <c r="D1066" s="16"/>
      <c r="H1066" s="16"/>
    </row>
    <row r="1067" spans="4:8" ht="15" customHeight="1">
      <c r="D1067" s="16"/>
      <c r="H1067" s="16"/>
    </row>
    <row r="1068" spans="4:8" ht="15" customHeight="1">
      <c r="D1068" s="16"/>
      <c r="H1068" s="16"/>
    </row>
    <row r="1069" spans="4:8" ht="15" customHeight="1">
      <c r="D1069" s="16"/>
      <c r="H1069" s="16"/>
    </row>
    <row r="1070" spans="4:8" ht="15" customHeight="1">
      <c r="D1070" s="16"/>
      <c r="H1070" s="16"/>
    </row>
    <row r="1071" spans="4:8" ht="15" customHeight="1">
      <c r="D1071" s="16"/>
      <c r="H1071" s="16"/>
    </row>
    <row r="1072" spans="4:8" ht="15" customHeight="1">
      <c r="D1072" s="16"/>
      <c r="H1072" s="16"/>
    </row>
    <row r="1073" spans="4:8" ht="15" customHeight="1">
      <c r="D1073" s="16"/>
      <c r="H1073" s="16"/>
    </row>
    <row r="1074" spans="4:8" ht="15" customHeight="1">
      <c r="D1074" s="16"/>
      <c r="H1074" s="16"/>
    </row>
    <row r="1075" spans="4:8" ht="15" customHeight="1">
      <c r="D1075" s="16"/>
      <c r="H1075" s="16"/>
    </row>
    <row r="1076" spans="4:8" ht="15" customHeight="1">
      <c r="D1076" s="16"/>
      <c r="H1076" s="16"/>
    </row>
    <row r="1077" spans="4:8" ht="15" customHeight="1">
      <c r="D1077" s="16"/>
      <c r="H1077" s="16"/>
    </row>
    <row r="1078" spans="4:8" ht="15" customHeight="1">
      <c r="D1078" s="16"/>
      <c r="H1078" s="16"/>
    </row>
    <row r="1079" spans="4:8" ht="15" customHeight="1">
      <c r="D1079" s="16"/>
      <c r="H1079" s="16"/>
    </row>
    <row r="1080" spans="4:8" ht="15" customHeight="1">
      <c r="D1080" s="16"/>
      <c r="H1080" s="16"/>
    </row>
    <row r="1081" spans="4:8" ht="15" customHeight="1">
      <c r="D1081" s="16"/>
      <c r="H1081" s="16"/>
    </row>
    <row r="1082" spans="4:8" ht="15" customHeight="1">
      <c r="D1082" s="16"/>
      <c r="H1082" s="16"/>
    </row>
    <row r="1083" spans="4:8" ht="15" customHeight="1">
      <c r="D1083" s="16"/>
      <c r="H1083" s="16"/>
    </row>
    <row r="1084" spans="4:8" ht="15" customHeight="1">
      <c r="D1084" s="16"/>
      <c r="H1084" s="16"/>
    </row>
    <row r="1085" spans="4:8" ht="15" customHeight="1">
      <c r="D1085" s="16"/>
      <c r="H1085" s="16"/>
    </row>
    <row r="1086" spans="4:8" ht="15" customHeight="1">
      <c r="D1086" s="16"/>
      <c r="H1086" s="16"/>
    </row>
    <row r="1087" spans="4:8" ht="15" customHeight="1">
      <c r="D1087" s="16"/>
      <c r="H1087" s="16"/>
    </row>
    <row r="1088" spans="4:8" ht="15" customHeight="1">
      <c r="D1088" s="16"/>
      <c r="H1088" s="16"/>
    </row>
    <row r="1089" spans="4:8" ht="15" customHeight="1">
      <c r="D1089" s="16"/>
      <c r="H1089" s="16"/>
    </row>
    <row r="1090" spans="4:8" ht="15" customHeight="1">
      <c r="D1090" s="16"/>
      <c r="H1090" s="16"/>
    </row>
    <row r="1091" spans="4:8" ht="15" customHeight="1">
      <c r="D1091" s="16"/>
      <c r="H1091" s="16"/>
    </row>
    <row r="1092" spans="4:8" ht="15" customHeight="1">
      <c r="D1092" s="16"/>
      <c r="H1092" s="16"/>
    </row>
    <row r="1093" spans="4:8" ht="15" customHeight="1">
      <c r="D1093" s="16"/>
      <c r="H1093" s="16"/>
    </row>
    <row r="1094" spans="4:8" ht="15" customHeight="1">
      <c r="D1094" s="16"/>
      <c r="H1094" s="16"/>
    </row>
    <row r="1095" spans="4:8" ht="15" customHeight="1">
      <c r="D1095" s="16"/>
      <c r="H1095" s="16"/>
    </row>
    <row r="1096" spans="4:8" ht="15" customHeight="1">
      <c r="D1096" s="16"/>
      <c r="H1096" s="16"/>
    </row>
    <row r="1097" spans="4:8" ht="15" customHeight="1">
      <c r="D1097" s="16"/>
      <c r="H1097" s="16"/>
    </row>
    <row r="1098" spans="4:8" ht="15" customHeight="1">
      <c r="D1098" s="16"/>
      <c r="H1098" s="16"/>
    </row>
    <row r="1099" spans="4:8" ht="15" customHeight="1">
      <c r="D1099" s="16"/>
      <c r="H1099" s="16"/>
    </row>
    <row r="1100" spans="4:8" ht="15" customHeight="1">
      <c r="D1100" s="16"/>
      <c r="H1100" s="16"/>
    </row>
    <row r="1101" spans="4:8" ht="15" customHeight="1">
      <c r="D1101" s="16"/>
      <c r="H1101" s="16"/>
    </row>
    <row r="1102" spans="4:8" ht="15" customHeight="1">
      <c r="D1102" s="16"/>
      <c r="H1102" s="16"/>
    </row>
    <row r="1103" spans="4:8" ht="15" customHeight="1">
      <c r="D1103" s="16"/>
      <c r="H1103" s="16"/>
    </row>
    <row r="1104" spans="4:8" ht="15" customHeight="1">
      <c r="D1104" s="16"/>
      <c r="H1104" s="16"/>
    </row>
    <row r="1105" spans="4:8" ht="15" customHeight="1">
      <c r="D1105" s="16"/>
      <c r="H1105" s="16"/>
    </row>
    <row r="1106" spans="4:8" ht="15" customHeight="1">
      <c r="D1106" s="16"/>
      <c r="H1106" s="16"/>
    </row>
    <row r="1107" spans="4:8" ht="15" customHeight="1">
      <c r="D1107" s="16"/>
      <c r="H1107" s="16"/>
    </row>
    <row r="1108" spans="4:8" ht="15" customHeight="1">
      <c r="D1108" s="16"/>
      <c r="H1108" s="16"/>
    </row>
    <row r="1109" spans="4:8" ht="15" customHeight="1">
      <c r="D1109" s="16"/>
      <c r="H1109" s="16"/>
    </row>
    <row r="1110" spans="4:8" ht="15" customHeight="1">
      <c r="D1110" s="16"/>
      <c r="H1110" s="16"/>
    </row>
    <row r="1111" spans="4:8" ht="15" customHeight="1">
      <c r="D1111" s="16"/>
      <c r="H1111" s="16"/>
    </row>
    <row r="1112" spans="4:8" ht="15" customHeight="1">
      <c r="D1112" s="16"/>
      <c r="H1112" s="16"/>
    </row>
    <row r="1113" spans="4:8" ht="15" customHeight="1">
      <c r="D1113" s="16"/>
      <c r="H1113" s="16"/>
    </row>
    <row r="1114" spans="4:8" ht="15" customHeight="1">
      <c r="D1114" s="16"/>
      <c r="H1114" s="16"/>
    </row>
    <row r="1115" spans="4:8" ht="15" customHeight="1">
      <c r="D1115" s="16"/>
      <c r="H1115" s="16"/>
    </row>
    <row r="1116" spans="4:8" ht="15" customHeight="1">
      <c r="D1116" s="16"/>
      <c r="H1116" s="16"/>
    </row>
    <row r="1117" spans="4:8" ht="15" customHeight="1">
      <c r="D1117" s="16"/>
      <c r="H1117" s="16"/>
    </row>
    <row r="1118" spans="4:8" ht="15" customHeight="1">
      <c r="D1118" s="16"/>
      <c r="H1118" s="16"/>
    </row>
    <row r="1119" spans="4:8" ht="15" customHeight="1">
      <c r="D1119" s="16"/>
      <c r="H1119" s="16"/>
    </row>
    <row r="1120" spans="4:8" ht="15" customHeight="1">
      <c r="D1120" s="16"/>
      <c r="H1120" s="16"/>
    </row>
    <row r="1121" spans="4:8" ht="15" customHeight="1">
      <c r="D1121" s="16"/>
      <c r="H1121" s="16"/>
    </row>
    <row r="1122" spans="4:8" ht="15" customHeight="1">
      <c r="D1122" s="16"/>
      <c r="H1122" s="16"/>
    </row>
    <row r="1123" spans="4:8" ht="15" customHeight="1">
      <c r="D1123" s="16"/>
      <c r="H1123" s="16"/>
    </row>
    <row r="1124" spans="4:8" ht="15" customHeight="1">
      <c r="D1124" s="16"/>
      <c r="H1124" s="16"/>
    </row>
    <row r="1125" spans="4:8" ht="15" customHeight="1">
      <c r="D1125" s="16"/>
      <c r="H1125" s="16"/>
    </row>
    <row r="1126" spans="4:8" ht="15" customHeight="1">
      <c r="D1126" s="16"/>
      <c r="H1126" s="16"/>
    </row>
    <row r="1127" spans="4:8" ht="15" customHeight="1">
      <c r="D1127" s="16"/>
      <c r="H1127" s="16"/>
    </row>
    <row r="1128" spans="4:8" ht="15" customHeight="1">
      <c r="D1128" s="16"/>
      <c r="H1128" s="16"/>
    </row>
    <row r="1129" spans="4:8" ht="15" customHeight="1">
      <c r="D1129" s="16"/>
      <c r="H1129" s="16"/>
    </row>
    <row r="1130" spans="4:8" ht="15" customHeight="1">
      <c r="D1130" s="16"/>
      <c r="H1130" s="16"/>
    </row>
    <row r="1131" spans="4:8" ht="15" customHeight="1">
      <c r="D1131" s="16"/>
      <c r="H1131" s="16"/>
    </row>
    <row r="1132" spans="4:8" ht="15" customHeight="1">
      <c r="D1132" s="16"/>
      <c r="H1132" s="16"/>
    </row>
    <row r="1133" spans="4:8" ht="15" customHeight="1">
      <c r="D1133" s="16"/>
      <c r="H1133" s="16"/>
    </row>
    <row r="1134" spans="4:8" ht="15" customHeight="1">
      <c r="D1134" s="16"/>
      <c r="H1134" s="16"/>
    </row>
    <row r="1135" spans="4:8" ht="15" customHeight="1">
      <c r="D1135" s="16"/>
      <c r="H1135" s="16"/>
    </row>
    <row r="1136" spans="4:8" ht="15" customHeight="1">
      <c r="D1136" s="16"/>
      <c r="H1136" s="16"/>
    </row>
    <row r="1137" spans="4:8" ht="15" customHeight="1">
      <c r="D1137" s="16"/>
      <c r="H1137" s="16"/>
    </row>
    <row r="1138" spans="4:8" ht="15" customHeight="1">
      <c r="D1138" s="16"/>
      <c r="H1138" s="16"/>
    </row>
    <row r="1139" spans="4:8" ht="15" customHeight="1">
      <c r="D1139" s="16"/>
      <c r="H1139" s="16"/>
    </row>
    <row r="1140" spans="4:8" ht="15" customHeight="1">
      <c r="D1140" s="16"/>
      <c r="H1140" s="16"/>
    </row>
    <row r="1141" spans="4:8" ht="15" customHeight="1">
      <c r="D1141" s="16"/>
      <c r="H1141" s="16"/>
    </row>
    <row r="1142" spans="4:8" ht="15" customHeight="1">
      <c r="D1142" s="16"/>
      <c r="H1142" s="16"/>
    </row>
    <row r="1143" spans="4:8" ht="15" customHeight="1">
      <c r="D1143" s="16"/>
      <c r="H1143" s="16"/>
    </row>
    <row r="1144" spans="4:8" ht="15" customHeight="1">
      <c r="D1144" s="16"/>
      <c r="H1144" s="16"/>
    </row>
    <row r="1145" spans="4:8" ht="15" customHeight="1">
      <c r="D1145" s="16"/>
      <c r="H1145" s="16"/>
    </row>
    <row r="1146" spans="4:8" ht="15" customHeight="1">
      <c r="D1146" s="16"/>
      <c r="H1146" s="16"/>
    </row>
    <row r="1147" spans="4:8" ht="15" customHeight="1">
      <c r="D1147" s="16"/>
      <c r="H1147" s="16"/>
    </row>
    <row r="1148" spans="4:8" ht="15" customHeight="1">
      <c r="D1148" s="16"/>
      <c r="H1148" s="16"/>
    </row>
    <row r="1149" spans="4:8" ht="15" customHeight="1">
      <c r="D1149" s="16"/>
      <c r="H1149" s="16"/>
    </row>
    <row r="1150" spans="4:8" ht="15" customHeight="1">
      <c r="D1150" s="16"/>
      <c r="H1150" s="16"/>
    </row>
    <row r="1151" spans="4:8" ht="15" customHeight="1">
      <c r="D1151" s="16"/>
      <c r="H1151" s="16"/>
    </row>
    <row r="1152" spans="4:8" ht="15" customHeight="1">
      <c r="D1152" s="16"/>
      <c r="H1152" s="16"/>
    </row>
    <row r="1153" spans="4:8" ht="15" customHeight="1">
      <c r="D1153" s="16"/>
      <c r="H1153" s="16"/>
    </row>
    <row r="1154" spans="4:8" ht="15" customHeight="1">
      <c r="D1154" s="16"/>
      <c r="H1154" s="16"/>
    </row>
    <row r="1155" spans="4:8" ht="15" customHeight="1">
      <c r="D1155" s="16"/>
      <c r="H1155" s="16"/>
    </row>
    <row r="1156" spans="4:8" ht="15" customHeight="1">
      <c r="D1156" s="16"/>
      <c r="H1156" s="16"/>
    </row>
    <row r="1157" spans="4:8" ht="15" customHeight="1">
      <c r="D1157" s="16"/>
      <c r="H1157" s="16"/>
    </row>
    <row r="1158" spans="4:8" ht="15" customHeight="1">
      <c r="D1158" s="16"/>
      <c r="H1158" s="16"/>
    </row>
    <row r="1159" spans="4:8" ht="15" customHeight="1">
      <c r="D1159" s="16"/>
      <c r="H1159" s="16"/>
    </row>
    <row r="1160" spans="4:8" ht="15" customHeight="1">
      <c r="D1160" s="16"/>
      <c r="H1160" s="16"/>
    </row>
    <row r="1161" spans="4:8" ht="15" customHeight="1">
      <c r="D1161" s="16"/>
      <c r="H1161" s="16"/>
    </row>
    <row r="1162" spans="4:8" ht="15" customHeight="1">
      <c r="D1162" s="16"/>
      <c r="H1162" s="16"/>
    </row>
    <row r="1163" spans="4:8" ht="15" customHeight="1">
      <c r="D1163" s="16"/>
      <c r="H1163" s="16"/>
    </row>
    <row r="1164" spans="4:8" ht="15" customHeight="1">
      <c r="D1164" s="16"/>
      <c r="H1164" s="16"/>
    </row>
    <row r="1165" spans="4:8" ht="15" customHeight="1">
      <c r="D1165" s="16"/>
      <c r="H1165" s="16"/>
    </row>
    <row r="1166" spans="4:8" ht="15" customHeight="1">
      <c r="D1166" s="16"/>
      <c r="H1166" s="16"/>
    </row>
    <row r="1167" spans="4:8" ht="15" customHeight="1">
      <c r="D1167" s="16"/>
      <c r="H1167" s="16"/>
    </row>
    <row r="1168" spans="4:8" ht="15" customHeight="1">
      <c r="D1168" s="16"/>
      <c r="H1168" s="16"/>
    </row>
    <row r="1169" spans="4:8" ht="15" customHeight="1">
      <c r="D1169" s="16"/>
      <c r="H1169" s="16"/>
    </row>
    <row r="1170" spans="4:8" ht="15" customHeight="1">
      <c r="D1170" s="16"/>
      <c r="H1170" s="16"/>
    </row>
    <row r="1171" spans="4:8" ht="15" customHeight="1">
      <c r="D1171" s="16"/>
      <c r="H1171" s="16"/>
    </row>
    <row r="1172" spans="4:8" ht="15" customHeight="1">
      <c r="D1172" s="16"/>
      <c r="H1172" s="16"/>
    </row>
    <row r="1173" spans="4:8" ht="15" customHeight="1">
      <c r="D1173" s="16"/>
      <c r="H1173" s="16"/>
    </row>
    <row r="1174" spans="4:8" ht="15" customHeight="1">
      <c r="D1174" s="16"/>
      <c r="H1174" s="16"/>
    </row>
    <row r="1175" spans="4:8" ht="15" customHeight="1">
      <c r="D1175" s="16"/>
      <c r="H1175" s="16"/>
    </row>
    <row r="1176" spans="4:8" ht="15" customHeight="1">
      <c r="D1176" s="16"/>
      <c r="H1176" s="16"/>
    </row>
    <row r="1177" spans="4:8" ht="15" customHeight="1">
      <c r="D1177" s="16"/>
      <c r="H1177" s="16"/>
    </row>
    <row r="1178" spans="4:8" ht="15" customHeight="1">
      <c r="D1178" s="16"/>
      <c r="H1178" s="16"/>
    </row>
    <row r="1179" spans="4:8" ht="15" customHeight="1">
      <c r="D1179" s="16"/>
      <c r="H1179" s="16"/>
    </row>
    <row r="1180" spans="4:8" ht="15" customHeight="1">
      <c r="D1180" s="16"/>
      <c r="H1180" s="16"/>
    </row>
    <row r="1181" spans="4:8" ht="15" customHeight="1">
      <c r="D1181" s="16"/>
      <c r="H1181" s="16"/>
    </row>
    <row r="1182" spans="4:8" ht="15" customHeight="1">
      <c r="D1182" s="16"/>
      <c r="H1182" s="16"/>
    </row>
    <row r="1183" spans="4:8" ht="15" customHeight="1">
      <c r="D1183" s="16"/>
      <c r="H1183" s="16"/>
    </row>
    <row r="1184" spans="4:8" ht="15" customHeight="1">
      <c r="D1184" s="16"/>
      <c r="H1184" s="16"/>
    </row>
    <row r="1185" spans="4:8" ht="15" customHeight="1">
      <c r="D1185" s="16"/>
      <c r="H1185" s="16"/>
    </row>
    <row r="1186" spans="4:8" ht="15" customHeight="1">
      <c r="D1186" s="16"/>
      <c r="H1186" s="16"/>
    </row>
    <row r="1187" spans="4:8" ht="15" customHeight="1">
      <c r="D1187" s="16"/>
      <c r="H1187" s="16"/>
    </row>
    <row r="1188" spans="4:8" ht="15" customHeight="1">
      <c r="D1188" s="16"/>
      <c r="H1188" s="16"/>
    </row>
    <row r="1189" spans="4:8" ht="15" customHeight="1">
      <c r="D1189" s="16"/>
      <c r="H1189" s="16"/>
    </row>
    <row r="1190" spans="4:8" ht="15" customHeight="1">
      <c r="D1190" s="16"/>
      <c r="H1190" s="16"/>
    </row>
    <row r="1191" spans="4:8" ht="15" customHeight="1">
      <c r="D1191" s="16"/>
      <c r="H1191" s="16"/>
    </row>
    <row r="1192" spans="4:8" ht="15" customHeight="1">
      <c r="D1192" s="16"/>
      <c r="H1192" s="16"/>
    </row>
    <row r="1193" spans="4:8" ht="15" customHeight="1">
      <c r="D1193" s="16"/>
      <c r="H1193" s="16"/>
    </row>
    <row r="1194" spans="4:8" ht="15" customHeight="1">
      <c r="D1194" s="16"/>
      <c r="H1194" s="16"/>
    </row>
    <row r="1195" spans="4:8" ht="15" customHeight="1">
      <c r="D1195" s="16"/>
      <c r="H1195" s="16"/>
    </row>
    <row r="1196" spans="4:8" ht="15" customHeight="1">
      <c r="D1196" s="16"/>
      <c r="H1196" s="16"/>
    </row>
    <row r="1197" spans="4:8" ht="15" customHeight="1">
      <c r="D1197" s="16"/>
      <c r="H1197" s="16"/>
    </row>
    <row r="1198" spans="4:8" ht="15" customHeight="1">
      <c r="D1198" s="16"/>
      <c r="H1198" s="16"/>
    </row>
    <row r="1199" spans="4:8" ht="15" customHeight="1">
      <c r="D1199" s="16"/>
      <c r="H1199" s="16"/>
    </row>
    <row r="1200" spans="4:8" ht="15" customHeight="1">
      <c r="D1200" s="16"/>
      <c r="H1200" s="16"/>
    </row>
    <row r="1201" spans="4:8" ht="15" customHeight="1">
      <c r="D1201" s="16"/>
      <c r="H1201" s="16"/>
    </row>
    <row r="1202" spans="4:8" ht="15" customHeight="1">
      <c r="D1202" s="16"/>
      <c r="H1202" s="16"/>
    </row>
    <row r="1203" spans="4:8" ht="15" customHeight="1">
      <c r="D1203" s="16"/>
      <c r="H1203" s="16"/>
    </row>
    <row r="1204" spans="4:8" ht="15" customHeight="1">
      <c r="D1204" s="16"/>
      <c r="H1204" s="16"/>
    </row>
    <row r="1205" spans="4:8" ht="15" customHeight="1">
      <c r="D1205" s="16"/>
      <c r="H1205" s="16"/>
    </row>
    <row r="1206" spans="4:8" ht="15" customHeight="1">
      <c r="D1206" s="16"/>
      <c r="H1206" s="16"/>
    </row>
    <row r="1207" spans="4:8" ht="15" customHeight="1">
      <c r="D1207" s="16"/>
      <c r="H1207" s="16"/>
    </row>
    <row r="1208" spans="4:8" ht="15" customHeight="1">
      <c r="D1208" s="16"/>
      <c r="H1208" s="16"/>
    </row>
    <row r="1209" spans="4:8" ht="15" customHeight="1">
      <c r="D1209" s="16"/>
      <c r="H1209" s="16"/>
    </row>
    <row r="1210" spans="4:8" ht="15" customHeight="1">
      <c r="D1210" s="16"/>
      <c r="H1210" s="16"/>
    </row>
    <row r="1211" spans="4:8" ht="15" customHeight="1">
      <c r="D1211" s="16"/>
      <c r="H1211" s="16"/>
    </row>
    <row r="1212" spans="4:8" ht="15" customHeight="1">
      <c r="D1212" s="16"/>
      <c r="H1212" s="16"/>
    </row>
    <row r="1213" spans="4:8" ht="15" customHeight="1">
      <c r="D1213" s="16"/>
      <c r="H1213" s="16"/>
    </row>
    <row r="1214" spans="4:8" ht="15" customHeight="1">
      <c r="D1214" s="16"/>
      <c r="H1214" s="16"/>
    </row>
    <row r="1215" spans="4:8" ht="15" customHeight="1">
      <c r="D1215" s="16"/>
      <c r="H1215" s="16"/>
    </row>
    <row r="1216" spans="4:8" ht="15" customHeight="1">
      <c r="D1216" s="16"/>
      <c r="H1216" s="16"/>
    </row>
    <row r="1217" spans="4:8" ht="15" customHeight="1">
      <c r="D1217" s="16"/>
      <c r="H1217" s="16"/>
    </row>
    <row r="1218" spans="4:8" ht="15" customHeight="1">
      <c r="D1218" s="16"/>
      <c r="H1218" s="16"/>
    </row>
    <row r="1219" spans="4:8" ht="15" customHeight="1">
      <c r="D1219" s="16"/>
      <c r="H1219" s="16"/>
    </row>
    <row r="1220" spans="4:8" ht="15" customHeight="1">
      <c r="D1220" s="16"/>
      <c r="H1220" s="16"/>
    </row>
    <row r="1221" spans="4:8" ht="15" customHeight="1">
      <c r="D1221" s="16"/>
      <c r="H1221" s="16"/>
    </row>
    <row r="1222" spans="4:8" ht="15" customHeight="1">
      <c r="D1222" s="16"/>
      <c r="H1222" s="16"/>
    </row>
    <row r="1223" spans="4:8" ht="15" customHeight="1">
      <c r="D1223" s="16"/>
      <c r="H1223" s="16"/>
    </row>
    <row r="1224" spans="4:8" ht="15" customHeight="1">
      <c r="D1224" s="16"/>
      <c r="H1224" s="16"/>
    </row>
    <row r="1225" spans="4:8" ht="15" customHeight="1">
      <c r="D1225" s="16"/>
      <c r="H1225" s="16"/>
    </row>
    <row r="1226" spans="4:8" ht="15" customHeight="1">
      <c r="D1226" s="16"/>
      <c r="H1226" s="16"/>
    </row>
    <row r="1227" spans="4:8" ht="15" customHeight="1">
      <c r="D1227" s="16"/>
      <c r="H1227" s="16"/>
    </row>
    <row r="1228" spans="4:8" ht="15" customHeight="1">
      <c r="D1228" s="16"/>
      <c r="H1228" s="16"/>
    </row>
    <row r="1229" spans="4:8" ht="15" customHeight="1">
      <c r="D1229" s="16"/>
      <c r="H1229" s="16"/>
    </row>
    <row r="1230" spans="4:8" ht="15" customHeight="1">
      <c r="D1230" s="16"/>
      <c r="H1230" s="16"/>
    </row>
    <row r="1231" spans="4:8" ht="15" customHeight="1">
      <c r="D1231" s="16"/>
      <c r="H1231" s="16"/>
    </row>
    <row r="1232" spans="4:8" ht="15" customHeight="1">
      <c r="D1232" s="16"/>
      <c r="H1232" s="16"/>
    </row>
    <row r="1233" spans="4:8" ht="15" customHeight="1">
      <c r="D1233" s="16"/>
      <c r="H1233" s="16"/>
    </row>
    <row r="1234" spans="4:8" ht="15" customHeight="1">
      <c r="D1234" s="16"/>
      <c r="H1234" s="16"/>
    </row>
    <row r="1235" spans="4:8" ht="15" customHeight="1">
      <c r="D1235" s="16"/>
      <c r="H1235" s="16"/>
    </row>
    <row r="1236" spans="4:8" ht="15" customHeight="1">
      <c r="D1236" s="16"/>
      <c r="H1236" s="16"/>
    </row>
    <row r="1237" spans="4:8" ht="15" customHeight="1">
      <c r="D1237" s="16"/>
      <c r="H1237" s="16"/>
    </row>
    <row r="1238" spans="4:8" ht="15" customHeight="1">
      <c r="D1238" s="16"/>
      <c r="H1238" s="16"/>
    </row>
    <row r="1239" spans="4:8" ht="15" customHeight="1">
      <c r="D1239" s="16"/>
      <c r="H1239" s="16"/>
    </row>
    <row r="1240" spans="4:8" ht="15" customHeight="1">
      <c r="D1240" s="16"/>
      <c r="H1240" s="16"/>
    </row>
    <row r="1241" spans="4:8" ht="15" customHeight="1">
      <c r="D1241" s="16"/>
      <c r="H1241" s="16"/>
    </row>
    <row r="1242" spans="4:8" ht="15" customHeight="1">
      <c r="D1242" s="16"/>
      <c r="H1242" s="16"/>
    </row>
    <row r="1243" spans="4:8" ht="15" customHeight="1">
      <c r="D1243" s="16"/>
      <c r="H1243" s="16"/>
    </row>
    <row r="1244" spans="4:8" ht="15" customHeight="1">
      <c r="D1244" s="16"/>
      <c r="H1244" s="16"/>
    </row>
    <row r="1245" spans="4:8" ht="15" customHeight="1">
      <c r="D1245" s="16"/>
      <c r="H1245" s="16"/>
    </row>
    <row r="1246" spans="4:8" ht="15" customHeight="1">
      <c r="D1246" s="16"/>
      <c r="H1246" s="16"/>
    </row>
    <row r="1247" spans="4:8" ht="15" customHeight="1">
      <c r="D1247" s="16"/>
      <c r="H1247" s="16"/>
    </row>
    <row r="1248" spans="4:8" ht="15" customHeight="1">
      <c r="D1248" s="16"/>
      <c r="H1248" s="16"/>
    </row>
    <row r="1249" spans="4:8" ht="15" customHeight="1">
      <c r="D1249" s="16"/>
      <c r="H1249" s="16"/>
    </row>
    <row r="1250" spans="4:8" ht="15" customHeight="1">
      <c r="D1250" s="16"/>
      <c r="H1250" s="16"/>
    </row>
    <row r="1251" spans="4:8" ht="15" customHeight="1">
      <c r="D1251" s="16"/>
      <c r="H1251" s="16"/>
    </row>
    <row r="1252" spans="4:8" ht="15" customHeight="1">
      <c r="D1252" s="16"/>
      <c r="H1252" s="16"/>
    </row>
    <row r="1253" spans="4:8" ht="15" customHeight="1">
      <c r="D1253" s="16"/>
      <c r="H1253" s="16"/>
    </row>
    <row r="1254" spans="4:8" ht="15" customHeight="1">
      <c r="D1254" s="16"/>
      <c r="H1254" s="16"/>
    </row>
    <row r="1255" spans="4:8" ht="15" customHeight="1">
      <c r="D1255" s="16"/>
      <c r="H1255" s="16"/>
    </row>
    <row r="1256" spans="4:8" ht="15" customHeight="1">
      <c r="D1256" s="16"/>
      <c r="H1256" s="16"/>
    </row>
    <row r="1257" spans="4:8" ht="15" customHeight="1">
      <c r="D1257" s="16"/>
      <c r="H1257" s="16"/>
    </row>
    <row r="1258" spans="4:8" ht="15" customHeight="1">
      <c r="D1258" s="16"/>
      <c r="H1258" s="16"/>
    </row>
    <row r="1259" spans="4:8" ht="15" customHeight="1">
      <c r="D1259" s="16"/>
      <c r="H1259" s="16"/>
    </row>
    <row r="1260" spans="4:8" ht="15" customHeight="1">
      <c r="D1260" s="16"/>
      <c r="H1260" s="16"/>
    </row>
    <row r="1261" spans="4:8" ht="15" customHeight="1">
      <c r="D1261" s="16"/>
      <c r="H1261" s="16"/>
    </row>
    <row r="1262" spans="4:8" ht="15" customHeight="1">
      <c r="D1262" s="16"/>
      <c r="H1262" s="16"/>
    </row>
    <row r="1263" spans="4:8" ht="15" customHeight="1">
      <c r="D1263" s="16"/>
      <c r="H1263" s="16"/>
    </row>
    <row r="1264" spans="4:8" ht="15" customHeight="1">
      <c r="D1264" s="16"/>
      <c r="H1264" s="16"/>
    </row>
    <row r="1265" spans="4:8" ht="15" customHeight="1">
      <c r="D1265" s="16"/>
      <c r="H1265" s="16"/>
    </row>
    <row r="1266" spans="4:8" ht="15" customHeight="1">
      <c r="D1266" s="16"/>
      <c r="H1266" s="16"/>
    </row>
    <row r="1267" spans="4:8" ht="15" customHeight="1">
      <c r="D1267" s="16"/>
      <c r="H1267" s="16"/>
    </row>
    <row r="1268" spans="4:8" ht="15" customHeight="1">
      <c r="D1268" s="16"/>
      <c r="H1268" s="16"/>
    </row>
    <row r="1269" spans="4:8" ht="15" customHeight="1">
      <c r="D1269" s="16"/>
      <c r="H1269" s="16"/>
    </row>
    <row r="1270" spans="4:8" ht="15" customHeight="1">
      <c r="D1270" s="16"/>
      <c r="H1270" s="16"/>
    </row>
    <row r="1271" spans="4:8" ht="15" customHeight="1">
      <c r="D1271" s="16"/>
      <c r="H1271" s="16"/>
    </row>
    <row r="1272" spans="4:8" ht="15" customHeight="1">
      <c r="D1272" s="16"/>
      <c r="H1272" s="16"/>
    </row>
    <row r="1273" spans="4:8" ht="15" customHeight="1">
      <c r="D1273" s="16"/>
      <c r="H1273" s="16"/>
    </row>
    <row r="1274" spans="4:8" ht="15" customHeight="1">
      <c r="D1274" s="16"/>
      <c r="H1274" s="16"/>
    </row>
    <row r="1275" spans="4:8" ht="15" customHeight="1">
      <c r="D1275" s="16"/>
      <c r="H1275" s="16"/>
    </row>
    <row r="1276" spans="4:8" ht="15" customHeight="1">
      <c r="D1276" s="16"/>
      <c r="H1276" s="16"/>
    </row>
    <row r="1277" spans="4:8" ht="15" customHeight="1">
      <c r="D1277" s="16"/>
      <c r="H1277" s="16"/>
    </row>
    <row r="1278" spans="4:8" ht="15" customHeight="1">
      <c r="D1278" s="16"/>
      <c r="H1278" s="16"/>
    </row>
    <row r="1279" spans="4:8" ht="15" customHeight="1">
      <c r="D1279" s="16"/>
      <c r="H1279" s="16"/>
    </row>
    <row r="1280" spans="4:8" ht="15" customHeight="1">
      <c r="D1280" s="16"/>
      <c r="H1280" s="16"/>
    </row>
    <row r="1281" spans="4:8" ht="15" customHeight="1">
      <c r="D1281" s="16"/>
      <c r="H1281" s="16"/>
    </row>
    <row r="1282" spans="4:8" ht="15" customHeight="1">
      <c r="D1282" s="16"/>
      <c r="H1282" s="16"/>
    </row>
    <row r="1283" spans="4:8" ht="15" customHeight="1">
      <c r="D1283" s="16"/>
      <c r="H1283" s="16"/>
    </row>
    <row r="1284" spans="4:8" ht="15" customHeight="1">
      <c r="D1284" s="16"/>
      <c r="H1284" s="16"/>
    </row>
    <row r="1285" spans="4:8" ht="15" customHeight="1">
      <c r="D1285" s="16"/>
      <c r="H1285" s="16"/>
    </row>
    <row r="1286" spans="4:8" ht="15" customHeight="1">
      <c r="D1286" s="16"/>
      <c r="H1286" s="16"/>
    </row>
    <row r="1287" spans="4:8" ht="15" customHeight="1">
      <c r="D1287" s="16"/>
      <c r="H1287" s="16"/>
    </row>
    <row r="1288" spans="4:8" ht="15" customHeight="1">
      <c r="D1288" s="16"/>
      <c r="H1288" s="16"/>
    </row>
    <row r="1289" spans="4:8" ht="15" customHeight="1">
      <c r="D1289" s="16"/>
      <c r="H1289" s="16"/>
    </row>
    <row r="1290" spans="4:8" ht="15" customHeight="1">
      <c r="D1290" s="16"/>
      <c r="H1290" s="16"/>
    </row>
    <row r="1291" spans="4:8" ht="15" customHeight="1">
      <c r="D1291" s="16"/>
      <c r="H1291" s="16"/>
    </row>
    <row r="1292" spans="4:8" ht="15" customHeight="1">
      <c r="D1292" s="16"/>
      <c r="H1292" s="16"/>
    </row>
    <row r="1293" spans="4:8" ht="15" customHeight="1">
      <c r="D1293" s="16"/>
      <c r="H1293" s="16"/>
    </row>
    <row r="1294" spans="4:8" ht="15" customHeight="1">
      <c r="D1294" s="16"/>
      <c r="H1294" s="16"/>
    </row>
    <row r="1295" spans="4:8" ht="15" customHeight="1">
      <c r="D1295" s="16"/>
      <c r="H1295" s="16"/>
    </row>
    <row r="1296" spans="4:8" ht="15" customHeight="1">
      <c r="D1296" s="16"/>
      <c r="H1296" s="16"/>
    </row>
    <row r="1297" spans="4:8" ht="15" customHeight="1">
      <c r="D1297" s="16"/>
      <c r="H1297" s="16"/>
    </row>
    <row r="1298" spans="4:8" ht="15" customHeight="1">
      <c r="D1298" s="16"/>
      <c r="H1298" s="16"/>
    </row>
    <row r="1299" spans="4:8" ht="15" customHeight="1">
      <c r="D1299" s="16"/>
      <c r="H1299" s="16"/>
    </row>
    <row r="1300" spans="4:8" ht="15" customHeight="1">
      <c r="D1300" s="16"/>
      <c r="H1300" s="16"/>
    </row>
    <row r="1301" spans="4:8" ht="15" customHeight="1">
      <c r="D1301" s="16"/>
      <c r="H1301" s="16"/>
    </row>
    <row r="1302" spans="4:8" ht="15" customHeight="1">
      <c r="D1302" s="16"/>
      <c r="H1302" s="16"/>
    </row>
    <row r="1303" spans="4:8" ht="15" customHeight="1">
      <c r="D1303" s="16"/>
      <c r="H1303" s="16"/>
    </row>
    <row r="1304" spans="4:8" ht="15" customHeight="1">
      <c r="D1304" s="16"/>
      <c r="H1304" s="16"/>
    </row>
    <row r="1305" spans="4:8" ht="15" customHeight="1">
      <c r="D1305" s="16"/>
      <c r="H1305" s="16"/>
    </row>
    <row r="1306" spans="4:8" ht="15" customHeight="1">
      <c r="D1306" s="16"/>
      <c r="H1306" s="16"/>
    </row>
    <row r="1307" spans="4:8" ht="15" customHeight="1">
      <c r="D1307" s="16"/>
      <c r="H1307" s="16"/>
    </row>
    <row r="1308" spans="4:8" ht="15" customHeight="1">
      <c r="D1308" s="16"/>
      <c r="H1308" s="16"/>
    </row>
    <row r="1309" spans="4:8" ht="15" customHeight="1">
      <c r="D1309" s="16"/>
      <c r="H1309" s="16"/>
    </row>
    <row r="1310" spans="4:8" ht="15" customHeight="1">
      <c r="D1310" s="16"/>
      <c r="H1310" s="16"/>
    </row>
    <row r="1311" spans="4:8" ht="15" customHeight="1">
      <c r="D1311" s="16"/>
      <c r="H1311" s="16"/>
    </row>
    <row r="1312" spans="4:8" ht="15" customHeight="1">
      <c r="D1312" s="16"/>
      <c r="H1312" s="16"/>
    </row>
    <row r="1313" spans="4:8" ht="15" customHeight="1">
      <c r="D1313" s="16"/>
      <c r="H1313" s="16"/>
    </row>
    <row r="1314" spans="4:8" ht="15" customHeight="1">
      <c r="D1314" s="16"/>
      <c r="H1314" s="16"/>
    </row>
    <row r="1315" spans="4:8" ht="15" customHeight="1">
      <c r="D1315" s="16"/>
      <c r="H1315" s="16"/>
    </row>
    <row r="1316" spans="4:8" ht="15" customHeight="1">
      <c r="D1316" s="16"/>
      <c r="H1316" s="16"/>
    </row>
    <row r="1317" spans="4:8" ht="15" customHeight="1">
      <c r="D1317" s="16"/>
      <c r="H1317" s="16"/>
    </row>
    <row r="1318" spans="4:8" ht="15" customHeight="1">
      <c r="D1318" s="16"/>
      <c r="H1318" s="16"/>
    </row>
    <row r="1319" spans="4:8" ht="15" customHeight="1">
      <c r="D1319" s="16"/>
      <c r="H1319" s="16"/>
    </row>
    <row r="1320" spans="4:8" ht="15" customHeight="1">
      <c r="D1320" s="16"/>
      <c r="H1320" s="16"/>
    </row>
    <row r="1321" spans="4:8" ht="15" customHeight="1">
      <c r="D1321" s="16"/>
      <c r="H1321" s="16"/>
    </row>
    <row r="1322" spans="4:8" ht="15" customHeight="1">
      <c r="D1322" s="16"/>
      <c r="H1322" s="16"/>
    </row>
    <row r="1323" spans="4:8" ht="15" customHeight="1">
      <c r="D1323" s="16"/>
      <c r="H1323" s="16"/>
    </row>
    <row r="1324" spans="4:8" ht="15" customHeight="1">
      <c r="D1324" s="16"/>
      <c r="H1324" s="16"/>
    </row>
    <row r="1325" spans="4:8" ht="15" customHeight="1">
      <c r="D1325" s="16"/>
      <c r="H1325" s="16"/>
    </row>
    <row r="1326" spans="4:8" ht="15" customHeight="1">
      <c r="D1326" s="16"/>
      <c r="H1326" s="16"/>
    </row>
    <row r="1327" spans="4:8" ht="15" customHeight="1">
      <c r="D1327" s="16"/>
      <c r="H1327" s="16"/>
    </row>
    <row r="1328" spans="4:8" ht="15" customHeight="1">
      <c r="D1328" s="16"/>
      <c r="H1328" s="16"/>
    </row>
    <row r="1329" spans="4:8" ht="15" customHeight="1">
      <c r="D1329" s="16"/>
      <c r="H1329" s="16"/>
    </row>
    <row r="1330" spans="4:8" ht="15" customHeight="1">
      <c r="D1330" s="16"/>
      <c r="H1330" s="16"/>
    </row>
    <row r="1331" spans="4:8" ht="15" customHeight="1">
      <c r="D1331" s="16"/>
      <c r="H1331" s="16"/>
    </row>
    <row r="1332" spans="4:8" ht="15" customHeight="1">
      <c r="D1332" s="16"/>
      <c r="H1332" s="16"/>
    </row>
    <row r="1333" spans="4:8" ht="15" customHeight="1">
      <c r="D1333" s="16"/>
      <c r="H1333" s="16"/>
    </row>
    <row r="1334" spans="4:8" ht="15" customHeight="1">
      <c r="D1334" s="16"/>
      <c r="H1334" s="16"/>
    </row>
    <row r="1335" spans="4:8" ht="15" customHeight="1">
      <c r="D1335" s="16"/>
      <c r="H1335" s="16"/>
    </row>
    <row r="1336" spans="4:8" ht="15" customHeight="1">
      <c r="D1336" s="16"/>
      <c r="H1336" s="16"/>
    </row>
    <row r="1337" spans="4:8" ht="15" customHeight="1">
      <c r="D1337" s="16"/>
      <c r="H1337" s="16"/>
    </row>
    <row r="1338" spans="4:8" ht="15" customHeight="1">
      <c r="D1338" s="16"/>
      <c r="H1338" s="16"/>
    </row>
    <row r="1339" spans="4:8" ht="15" customHeight="1">
      <c r="D1339" s="16"/>
      <c r="H1339" s="16"/>
    </row>
    <row r="1340" spans="4:8" ht="15" customHeight="1">
      <c r="D1340" s="16"/>
      <c r="H1340" s="16"/>
    </row>
    <row r="1341" spans="4:8" ht="15" customHeight="1">
      <c r="D1341" s="16"/>
      <c r="H1341" s="16"/>
    </row>
    <row r="1342" spans="4:8" ht="15" customHeight="1">
      <c r="D1342" s="16"/>
      <c r="H1342" s="16"/>
    </row>
    <row r="1343" spans="4:8" ht="15" customHeight="1">
      <c r="D1343" s="16"/>
      <c r="H1343" s="16"/>
    </row>
    <row r="1344" spans="4:8" ht="15" customHeight="1">
      <c r="D1344" s="16"/>
      <c r="H1344" s="16"/>
    </row>
    <row r="1345" spans="4:8" ht="15" customHeight="1">
      <c r="D1345" s="16"/>
      <c r="H1345" s="16"/>
    </row>
    <row r="1346" spans="4:8" ht="15" customHeight="1">
      <c r="D1346" s="16"/>
      <c r="H1346" s="16"/>
    </row>
    <row r="1347" spans="4:8" ht="15" customHeight="1">
      <c r="D1347" s="16"/>
      <c r="H1347" s="16"/>
    </row>
    <row r="1348" spans="4:8" ht="15" customHeight="1">
      <c r="D1348" s="16"/>
      <c r="H1348" s="16"/>
    </row>
    <row r="1349" spans="4:8" ht="15" customHeight="1">
      <c r="D1349" s="16"/>
      <c r="H1349" s="16"/>
    </row>
    <row r="1350" spans="4:8" ht="15" customHeight="1">
      <c r="D1350" s="16"/>
      <c r="H1350" s="16"/>
    </row>
    <row r="1351" spans="4:8" ht="15" customHeight="1">
      <c r="D1351" s="16"/>
      <c r="H1351" s="16"/>
    </row>
    <row r="1352" spans="4:8" ht="15" customHeight="1">
      <c r="D1352" s="16"/>
      <c r="H1352" s="16"/>
    </row>
    <row r="1353" spans="4:8" ht="15" customHeight="1">
      <c r="D1353" s="16"/>
      <c r="H1353" s="16"/>
    </row>
    <row r="1354" spans="4:8" ht="15" customHeight="1">
      <c r="D1354" s="16"/>
      <c r="H1354" s="16"/>
    </row>
    <row r="1355" spans="4:8" ht="15" customHeight="1">
      <c r="D1355" s="16"/>
      <c r="H1355" s="16"/>
    </row>
    <row r="1356" spans="4:8" ht="15" customHeight="1">
      <c r="D1356" s="16"/>
      <c r="H1356" s="16"/>
    </row>
    <row r="1357" spans="4:8" ht="15" customHeight="1">
      <c r="D1357" s="16"/>
      <c r="H1357" s="16"/>
    </row>
    <row r="1358" spans="4:8" ht="15" customHeight="1">
      <c r="D1358" s="16"/>
      <c r="H1358" s="16"/>
    </row>
    <row r="1359" spans="4:8" ht="15" customHeight="1">
      <c r="D1359" s="16"/>
      <c r="H1359" s="16"/>
    </row>
    <row r="1360" spans="4:8" ht="15" customHeight="1">
      <c r="D1360" s="16"/>
      <c r="H1360" s="16"/>
    </row>
    <row r="1361" spans="4:8" ht="15" customHeight="1">
      <c r="D1361" s="16"/>
      <c r="H1361" s="16"/>
    </row>
    <row r="1362" spans="4:8" ht="15" customHeight="1">
      <c r="D1362" s="16"/>
      <c r="H1362" s="16"/>
    </row>
    <row r="1363" spans="4:8" ht="15" customHeight="1">
      <c r="D1363" s="16"/>
      <c r="H1363" s="16"/>
    </row>
    <row r="1364" spans="4:8" ht="15" customHeight="1">
      <c r="D1364" s="16"/>
      <c r="H1364" s="16"/>
    </row>
    <row r="1365" spans="4:8" ht="15" customHeight="1">
      <c r="D1365" s="16"/>
      <c r="H1365" s="16"/>
    </row>
    <row r="1366" spans="4:8" ht="15" customHeight="1">
      <c r="D1366" s="16"/>
      <c r="H1366" s="16"/>
    </row>
    <row r="1367" spans="4:8" ht="15" customHeight="1">
      <c r="D1367" s="16"/>
      <c r="H1367" s="16"/>
    </row>
    <row r="1368" spans="4:8" ht="15" customHeight="1">
      <c r="D1368" s="16"/>
      <c r="H1368" s="16"/>
    </row>
    <row r="1369" spans="4:8" ht="15" customHeight="1">
      <c r="D1369" s="16"/>
      <c r="H1369" s="16"/>
    </row>
    <row r="1370" spans="4:8" ht="15" customHeight="1">
      <c r="D1370" s="16"/>
      <c r="H1370" s="16"/>
    </row>
    <row r="1371" spans="4:8" ht="15" customHeight="1">
      <c r="D1371" s="16"/>
      <c r="H1371" s="16"/>
    </row>
    <row r="1372" spans="4:8" ht="15" customHeight="1">
      <c r="D1372" s="16"/>
      <c r="H1372" s="16"/>
    </row>
    <row r="1373" spans="4:8" ht="15" customHeight="1">
      <c r="D1373" s="16"/>
      <c r="H1373" s="16"/>
    </row>
    <row r="1374" spans="4:8" ht="15" customHeight="1">
      <c r="D1374" s="16"/>
      <c r="H1374" s="16"/>
    </row>
    <row r="1375" spans="4:8" ht="15" customHeight="1">
      <c r="D1375" s="16"/>
      <c r="H1375" s="16"/>
    </row>
    <row r="1376" spans="4:8" ht="15" customHeight="1">
      <c r="D1376" s="16"/>
      <c r="H1376" s="16"/>
    </row>
    <row r="1377" spans="4:8" ht="15" customHeight="1">
      <c r="D1377" s="16"/>
      <c r="H1377" s="16"/>
    </row>
    <row r="1378" spans="4:8" ht="15" customHeight="1">
      <c r="D1378" s="16"/>
      <c r="H1378" s="16"/>
    </row>
    <row r="1379" spans="4:8" ht="15" customHeight="1">
      <c r="D1379" s="16"/>
      <c r="H1379" s="16"/>
    </row>
    <row r="1380" spans="4:8" ht="15" customHeight="1">
      <c r="D1380" s="16"/>
      <c r="H1380" s="16"/>
    </row>
    <row r="1381" spans="4:8" ht="15" customHeight="1">
      <c r="D1381" s="16"/>
      <c r="H1381" s="16"/>
    </row>
    <row r="1382" spans="4:8" ht="15" customHeight="1">
      <c r="D1382" s="16"/>
      <c r="H1382" s="16"/>
    </row>
    <row r="1383" spans="4:8" ht="15" customHeight="1">
      <c r="D1383" s="16"/>
      <c r="H1383" s="16"/>
    </row>
    <row r="1384" spans="4:8" ht="15" customHeight="1">
      <c r="D1384" s="16"/>
      <c r="H1384" s="16"/>
    </row>
    <row r="1385" spans="4:8" ht="15" customHeight="1">
      <c r="D1385" s="16"/>
      <c r="H1385" s="16"/>
    </row>
    <row r="1386" spans="4:8" ht="15" customHeight="1">
      <c r="D1386" s="16"/>
      <c r="H1386" s="16"/>
    </row>
    <row r="1387" spans="4:8" ht="15" customHeight="1">
      <c r="D1387" s="16"/>
      <c r="H1387" s="16"/>
    </row>
    <row r="1388" spans="4:8" ht="15" customHeight="1">
      <c r="D1388" s="16"/>
      <c r="H1388" s="16"/>
    </row>
    <row r="1389" spans="4:8" ht="15" customHeight="1">
      <c r="D1389" s="16"/>
      <c r="H1389" s="16"/>
    </row>
    <row r="1390" spans="4:8" ht="15" customHeight="1">
      <c r="D1390" s="16"/>
      <c r="H1390" s="16"/>
    </row>
    <row r="1391" spans="4:8" ht="15" customHeight="1">
      <c r="D1391" s="16"/>
      <c r="H1391" s="16"/>
    </row>
    <row r="1392" spans="4:8" ht="15" customHeight="1">
      <c r="D1392" s="16"/>
      <c r="H1392" s="16"/>
    </row>
    <row r="1393" spans="4:8" ht="15" customHeight="1">
      <c r="D1393" s="16"/>
      <c r="H1393" s="16"/>
    </row>
    <row r="1394" spans="4:8" ht="15" customHeight="1">
      <c r="D1394" s="16"/>
      <c r="H1394" s="16"/>
    </row>
    <row r="1395" spans="4:8" ht="15" customHeight="1">
      <c r="D1395" s="16"/>
      <c r="H1395" s="16"/>
    </row>
    <row r="1396" spans="4:8" ht="15" customHeight="1">
      <c r="D1396" s="16"/>
      <c r="H1396" s="16"/>
    </row>
    <row r="1397" spans="4:8" ht="15" customHeight="1">
      <c r="D1397" s="16"/>
      <c r="H1397" s="16"/>
    </row>
    <row r="1398" spans="4:8" ht="15" customHeight="1">
      <c r="D1398" s="16"/>
      <c r="H1398" s="16"/>
    </row>
    <row r="1399" spans="4:8" ht="15" customHeight="1">
      <c r="D1399" s="16"/>
      <c r="H1399" s="16"/>
    </row>
    <row r="1400" spans="4:8" ht="15" customHeight="1">
      <c r="D1400" s="16"/>
      <c r="H1400" s="16"/>
    </row>
    <row r="1401" spans="4:8" ht="15" customHeight="1">
      <c r="D1401" s="16"/>
      <c r="H1401" s="16"/>
    </row>
    <row r="1402" spans="4:8" ht="15" customHeight="1">
      <c r="D1402" s="16"/>
      <c r="H1402" s="16"/>
    </row>
    <row r="1403" spans="4:8" ht="15" customHeight="1">
      <c r="D1403" s="16"/>
      <c r="H1403" s="16"/>
    </row>
    <row r="1404" spans="4:8" ht="15" customHeight="1">
      <c r="D1404" s="16"/>
      <c r="H1404" s="16"/>
    </row>
    <row r="1405" spans="4:8" ht="15" customHeight="1">
      <c r="D1405" s="16"/>
      <c r="H1405" s="16"/>
    </row>
    <row r="1406" spans="4:8" ht="15" customHeight="1">
      <c r="D1406" s="16"/>
      <c r="H1406" s="16"/>
    </row>
    <row r="1407" spans="4:8" ht="15" customHeight="1">
      <c r="D1407" s="16"/>
      <c r="H1407" s="16"/>
    </row>
    <row r="1408" spans="4:8" ht="15" customHeight="1">
      <c r="D1408" s="16"/>
      <c r="H1408" s="16"/>
    </row>
    <row r="1409" spans="4:8" ht="15" customHeight="1">
      <c r="D1409" s="16"/>
      <c r="H1409" s="16"/>
    </row>
    <row r="1410" spans="4:8" ht="15" customHeight="1">
      <c r="D1410" s="16"/>
      <c r="H1410" s="16"/>
    </row>
    <row r="1411" spans="4:8" ht="15" customHeight="1">
      <c r="D1411" s="16"/>
      <c r="H1411" s="16"/>
    </row>
    <row r="1412" spans="4:8" ht="15" customHeight="1">
      <c r="D1412" s="16"/>
      <c r="H1412" s="16"/>
    </row>
    <row r="1413" spans="4:8" ht="15" customHeight="1">
      <c r="D1413" s="16"/>
      <c r="H1413" s="16"/>
    </row>
    <row r="1414" spans="4:8" ht="15" customHeight="1">
      <c r="D1414" s="16"/>
      <c r="H1414" s="16"/>
    </row>
    <row r="1415" spans="4:8" ht="15" customHeight="1">
      <c r="D1415" s="16"/>
      <c r="H1415" s="16"/>
    </row>
    <row r="1416" spans="4:8" ht="15" customHeight="1">
      <c r="D1416" s="16"/>
      <c r="H1416" s="16"/>
    </row>
    <row r="1417" spans="4:8" ht="15" customHeight="1">
      <c r="D1417" s="16"/>
      <c r="H1417" s="16"/>
    </row>
    <row r="1418" spans="4:8" ht="15" customHeight="1">
      <c r="D1418" s="16"/>
      <c r="H1418" s="16"/>
    </row>
    <row r="1419" spans="4:8" ht="15" customHeight="1">
      <c r="D1419" s="16"/>
      <c r="H1419" s="16"/>
    </row>
    <row r="1420" spans="4:8" ht="15" customHeight="1">
      <c r="D1420" s="16"/>
      <c r="H1420" s="16"/>
    </row>
    <row r="1421" spans="4:8" ht="15" customHeight="1">
      <c r="D1421" s="16"/>
      <c r="H1421" s="16"/>
    </row>
    <row r="1422" spans="4:8" ht="15" customHeight="1">
      <c r="D1422" s="16"/>
      <c r="H1422" s="16"/>
    </row>
    <row r="1423" spans="4:8" ht="15" customHeight="1">
      <c r="D1423" s="16"/>
      <c r="H1423" s="16"/>
    </row>
    <row r="1424" spans="4:8" ht="15" customHeight="1">
      <c r="D1424" s="16"/>
      <c r="H1424" s="16"/>
    </row>
    <row r="1425" spans="4:8" ht="15" customHeight="1">
      <c r="D1425" s="16"/>
      <c r="H1425" s="16"/>
    </row>
    <row r="1426" spans="4:8" ht="15" customHeight="1">
      <c r="D1426" s="16"/>
      <c r="H1426" s="16"/>
    </row>
    <row r="1427" spans="4:8" ht="15" customHeight="1">
      <c r="D1427" s="16"/>
      <c r="H1427" s="16"/>
    </row>
    <row r="1428" spans="4:8" ht="15" customHeight="1">
      <c r="D1428" s="16"/>
      <c r="H1428" s="16"/>
    </row>
    <row r="1429" spans="4:8" ht="15" customHeight="1">
      <c r="D1429" s="16"/>
      <c r="H1429" s="16"/>
    </row>
    <row r="1430" spans="4:8" ht="15" customHeight="1">
      <c r="D1430" s="16"/>
      <c r="H1430" s="16"/>
    </row>
    <row r="1431" spans="4:8" ht="15" customHeight="1">
      <c r="D1431" s="16"/>
      <c r="H1431" s="16"/>
    </row>
    <row r="1432" spans="4:8" ht="15" customHeight="1">
      <c r="D1432" s="16"/>
      <c r="H1432" s="16"/>
    </row>
    <row r="1433" spans="4:8" ht="15" customHeight="1">
      <c r="D1433" s="16"/>
      <c r="H1433" s="16"/>
    </row>
    <row r="1434" spans="4:8" ht="15" customHeight="1">
      <c r="D1434" s="16"/>
      <c r="H1434" s="16"/>
    </row>
    <row r="1435" spans="4:8" ht="15" customHeight="1">
      <c r="D1435" s="16"/>
      <c r="H1435" s="16"/>
    </row>
    <row r="1436" spans="4:8" ht="15" customHeight="1">
      <c r="D1436" s="16"/>
      <c r="H1436" s="16"/>
    </row>
    <row r="1437" spans="4:8" ht="15" customHeight="1">
      <c r="D1437" s="16"/>
      <c r="H1437" s="16"/>
    </row>
    <row r="1438" spans="4:8" ht="15" customHeight="1">
      <c r="D1438" s="16"/>
      <c r="H1438" s="16"/>
    </row>
    <row r="1439" spans="4:8" ht="15" customHeight="1">
      <c r="D1439" s="16"/>
      <c r="H1439" s="16"/>
    </row>
    <row r="1440" spans="4:8" ht="15" customHeight="1">
      <c r="D1440" s="16"/>
      <c r="H1440" s="16"/>
    </row>
    <row r="1441" spans="4:8" ht="15" customHeight="1">
      <c r="D1441" s="16"/>
      <c r="H1441" s="16"/>
    </row>
    <row r="1442" spans="4:8" ht="15" customHeight="1">
      <c r="D1442" s="16"/>
      <c r="H1442" s="16"/>
    </row>
    <row r="1443" spans="4:8" ht="15" customHeight="1">
      <c r="D1443" s="16"/>
      <c r="H1443" s="16"/>
    </row>
    <row r="1444" spans="4:8" ht="15" customHeight="1">
      <c r="D1444" s="16"/>
      <c r="H1444" s="16"/>
    </row>
    <row r="1445" spans="4:8" ht="15" customHeight="1">
      <c r="D1445" s="16"/>
      <c r="H1445" s="16"/>
    </row>
    <row r="1446" spans="4:8" ht="15" customHeight="1">
      <c r="D1446" s="16"/>
      <c r="H1446" s="16"/>
    </row>
    <row r="1447" spans="4:8" ht="15" customHeight="1">
      <c r="D1447" s="16"/>
      <c r="H1447" s="16"/>
    </row>
    <row r="1448" spans="4:8" ht="15" customHeight="1">
      <c r="D1448" s="16"/>
      <c r="H1448" s="16"/>
    </row>
    <row r="1449" spans="4:8" ht="15" customHeight="1">
      <c r="D1449" s="16"/>
      <c r="H1449" s="16"/>
    </row>
    <row r="1450" spans="4:8" ht="15" customHeight="1">
      <c r="D1450" s="16"/>
      <c r="H1450" s="16"/>
    </row>
    <row r="1451" spans="4:8" ht="15" customHeight="1">
      <c r="D1451" s="16"/>
      <c r="H1451" s="16"/>
    </row>
    <row r="1452" spans="4:8" ht="15" customHeight="1">
      <c r="D1452" s="16"/>
      <c r="H1452" s="16"/>
    </row>
    <row r="1453" spans="4:8" ht="15" customHeight="1">
      <c r="D1453" s="16"/>
      <c r="H1453" s="16"/>
    </row>
    <row r="1454" spans="4:8" ht="15" customHeight="1">
      <c r="D1454" s="16"/>
      <c r="H1454" s="16"/>
    </row>
    <row r="1455" spans="4:8" ht="15" customHeight="1">
      <c r="D1455" s="16"/>
      <c r="H1455" s="16"/>
    </row>
    <row r="1456" spans="4:8" ht="15" customHeight="1">
      <c r="D1456" s="16"/>
      <c r="H1456" s="16"/>
    </row>
    <row r="1457" spans="4:8" ht="15" customHeight="1">
      <c r="D1457" s="16"/>
      <c r="H1457" s="16"/>
    </row>
    <row r="1458" spans="4:8" ht="15" customHeight="1">
      <c r="D1458" s="16"/>
      <c r="H1458" s="16"/>
    </row>
    <row r="1459" spans="4:8" ht="15" customHeight="1">
      <c r="D1459" s="16"/>
      <c r="H1459" s="16"/>
    </row>
    <row r="1460" spans="4:8" ht="15" customHeight="1">
      <c r="D1460" s="16"/>
      <c r="H1460" s="16"/>
    </row>
    <row r="1461" spans="4:8" ht="15" customHeight="1">
      <c r="D1461" s="16"/>
      <c r="H1461" s="16"/>
    </row>
    <row r="1462" spans="4:8" ht="15" customHeight="1">
      <c r="D1462" s="16"/>
      <c r="H1462" s="16"/>
    </row>
    <row r="1463" spans="4:8" ht="15" customHeight="1">
      <c r="D1463" s="16"/>
      <c r="H1463" s="16"/>
    </row>
    <row r="1464" spans="4:8" ht="15" customHeight="1">
      <c r="D1464" s="16"/>
      <c r="H1464" s="16"/>
    </row>
    <row r="1465" spans="4:8" ht="15" customHeight="1">
      <c r="D1465" s="16"/>
      <c r="H1465" s="16"/>
    </row>
    <row r="1466" spans="4:8" ht="15" customHeight="1">
      <c r="D1466" s="16"/>
      <c r="H1466" s="16"/>
    </row>
    <row r="1467" spans="4:8" ht="15" customHeight="1">
      <c r="D1467" s="16"/>
      <c r="H1467" s="16"/>
    </row>
    <row r="1468" spans="4:8" ht="15" customHeight="1">
      <c r="D1468" s="16"/>
      <c r="H1468" s="16"/>
    </row>
    <row r="1469" spans="4:8" ht="15" customHeight="1">
      <c r="D1469" s="16"/>
      <c r="H1469" s="16"/>
    </row>
    <row r="1470" spans="4:8" ht="15" customHeight="1">
      <c r="D1470" s="16"/>
      <c r="H1470" s="16"/>
    </row>
    <row r="1471" spans="4:8" ht="15" customHeight="1">
      <c r="D1471" s="16"/>
      <c r="H1471" s="16"/>
    </row>
    <row r="1472" spans="4:8" ht="15" customHeight="1">
      <c r="D1472" s="16"/>
      <c r="H1472" s="16"/>
    </row>
    <row r="1473" spans="4:8" ht="15" customHeight="1">
      <c r="D1473" s="16"/>
      <c r="H1473" s="16"/>
    </row>
    <row r="1474" spans="4:8" ht="15" customHeight="1">
      <c r="D1474" s="16"/>
      <c r="H1474" s="16"/>
    </row>
    <row r="1475" spans="4:8" ht="15" customHeight="1">
      <c r="D1475" s="16"/>
      <c r="H1475" s="16"/>
    </row>
    <row r="1476" spans="4:8" ht="15" customHeight="1">
      <c r="D1476" s="16"/>
      <c r="H1476" s="16"/>
    </row>
    <row r="1477" spans="4:8" ht="15" customHeight="1">
      <c r="D1477" s="16"/>
      <c r="H1477" s="16"/>
    </row>
    <row r="1478" spans="4:8" ht="15" customHeight="1">
      <c r="D1478" s="16"/>
      <c r="H1478" s="16"/>
    </row>
    <row r="1479" spans="4:8" ht="15" customHeight="1">
      <c r="D1479" s="16"/>
      <c r="H1479" s="16"/>
    </row>
    <row r="1480" spans="4:8" ht="15" customHeight="1">
      <c r="D1480" s="16"/>
      <c r="H1480" s="16"/>
    </row>
    <row r="1481" spans="3:8" ht="15" customHeight="1">
      <c r="C1481" s="19"/>
      <c r="D1481" s="16"/>
      <c r="G1481" s="19"/>
      <c r="H1481" s="16"/>
    </row>
    <row r="1482" spans="3:8" ht="15" customHeight="1">
      <c r="C1482" s="19"/>
      <c r="D1482" s="16"/>
      <c r="G1482" s="19"/>
      <c r="H1482" s="16"/>
    </row>
    <row r="1483" spans="3:8" ht="15" customHeight="1">
      <c r="C1483" s="19"/>
      <c r="D1483" s="16"/>
      <c r="G1483" s="19"/>
      <c r="H1483" s="16"/>
    </row>
    <row r="1484" spans="3:8" ht="15" customHeight="1">
      <c r="C1484" s="19"/>
      <c r="D1484" s="16"/>
      <c r="G1484" s="19"/>
      <c r="H1484" s="16"/>
    </row>
    <row r="1485" spans="3:8" ht="15" customHeight="1">
      <c r="C1485" s="19"/>
      <c r="D1485" s="16"/>
      <c r="G1485" s="19"/>
      <c r="H1485" s="16"/>
    </row>
    <row r="1486" spans="3:8" ht="15" customHeight="1">
      <c r="C1486" s="19"/>
      <c r="D1486" s="16"/>
      <c r="G1486" s="19"/>
      <c r="H1486" s="16"/>
    </row>
    <row r="1487" spans="3:8" ht="15" customHeight="1">
      <c r="C1487" s="19"/>
      <c r="D1487" s="16"/>
      <c r="G1487" s="19"/>
      <c r="H1487" s="16"/>
    </row>
    <row r="1488" spans="3:8" ht="15" customHeight="1">
      <c r="C1488" s="19"/>
      <c r="D1488" s="16"/>
      <c r="G1488" s="19"/>
      <c r="H1488" s="16"/>
    </row>
    <row r="1489" spans="3:8" ht="15" customHeight="1">
      <c r="C1489" s="19"/>
      <c r="D1489" s="16"/>
      <c r="G1489" s="19"/>
      <c r="H1489" s="16"/>
    </row>
    <row r="1490" spans="3:8" ht="15" customHeight="1">
      <c r="C1490" s="19"/>
      <c r="D1490" s="16"/>
      <c r="G1490" s="19"/>
      <c r="H1490" s="16"/>
    </row>
    <row r="1491" spans="3:8" ht="15" customHeight="1">
      <c r="C1491" s="19"/>
      <c r="D1491" s="16"/>
      <c r="G1491" s="19"/>
      <c r="H1491" s="16"/>
    </row>
    <row r="1492" spans="3:8" ht="15" customHeight="1">
      <c r="C1492" s="19"/>
      <c r="D1492" s="16"/>
      <c r="G1492" s="19"/>
      <c r="H1492" s="16"/>
    </row>
    <row r="1493" spans="3:8" ht="15" customHeight="1">
      <c r="C1493" s="19"/>
      <c r="D1493" s="16"/>
      <c r="G1493" s="19"/>
      <c r="H1493" s="16"/>
    </row>
    <row r="1494" spans="3:8" ht="15" customHeight="1">
      <c r="C1494" s="19"/>
      <c r="D1494" s="16"/>
      <c r="G1494" s="19"/>
      <c r="H1494" s="16"/>
    </row>
    <row r="1495" spans="3:8" ht="15" customHeight="1">
      <c r="C1495" s="19"/>
      <c r="D1495" s="16"/>
      <c r="G1495" s="19"/>
      <c r="H1495" s="16"/>
    </row>
    <row r="1496" spans="3:8" ht="15" customHeight="1">
      <c r="C1496" s="19"/>
      <c r="D1496" s="16"/>
      <c r="G1496" s="19"/>
      <c r="H1496" s="16"/>
    </row>
    <row r="1497" spans="3:8" ht="15" customHeight="1">
      <c r="C1497" s="19"/>
      <c r="D1497" s="16"/>
      <c r="G1497" s="19"/>
      <c r="H1497" s="16"/>
    </row>
    <row r="1498" spans="3:8" ht="15" customHeight="1">
      <c r="C1498" s="19"/>
      <c r="D1498" s="16"/>
      <c r="G1498" s="19"/>
      <c r="H1498" s="16"/>
    </row>
    <row r="1499" spans="3:8" ht="15" customHeight="1">
      <c r="C1499" s="19"/>
      <c r="D1499" s="16"/>
      <c r="G1499" s="19"/>
      <c r="H1499" s="16"/>
    </row>
    <row r="1500" spans="3:8" ht="15" customHeight="1">
      <c r="C1500" s="19"/>
      <c r="D1500" s="16"/>
      <c r="G1500" s="19"/>
      <c r="H1500" s="16"/>
    </row>
    <row r="1501" spans="3:8" ht="15" customHeight="1">
      <c r="C1501" s="19"/>
      <c r="D1501" s="16"/>
      <c r="G1501" s="19"/>
      <c r="H1501" s="16"/>
    </row>
    <row r="1502" spans="3:8" ht="15" customHeight="1">
      <c r="C1502" s="19"/>
      <c r="D1502" s="16"/>
      <c r="G1502" s="19"/>
      <c r="H1502" s="16"/>
    </row>
    <row r="1503" spans="3:8" ht="15" customHeight="1">
      <c r="C1503" s="19"/>
      <c r="D1503" s="16"/>
      <c r="G1503" s="19"/>
      <c r="H1503" s="16"/>
    </row>
    <row r="1504" spans="3:8" ht="15" customHeight="1">
      <c r="C1504" s="19"/>
      <c r="D1504" s="16"/>
      <c r="G1504" s="19"/>
      <c r="H1504" s="16"/>
    </row>
    <row r="1505" spans="3:8" ht="15" customHeight="1">
      <c r="C1505" s="19"/>
      <c r="D1505" s="16"/>
      <c r="G1505" s="19"/>
      <c r="H1505" s="16"/>
    </row>
    <row r="1506" spans="3:8" ht="15" customHeight="1">
      <c r="C1506" s="19"/>
      <c r="D1506" s="16"/>
      <c r="G1506" s="19"/>
      <c r="H1506" s="16"/>
    </row>
    <row r="1507" spans="3:8" ht="15" customHeight="1">
      <c r="C1507" s="19"/>
      <c r="D1507" s="16"/>
      <c r="G1507" s="19"/>
      <c r="H1507" s="16"/>
    </row>
    <row r="1508" spans="3:8" ht="15" customHeight="1">
      <c r="C1508" s="19"/>
      <c r="D1508" s="16"/>
      <c r="G1508" s="19"/>
      <c r="H1508" s="16"/>
    </row>
    <row r="1509" spans="3:8" ht="15" customHeight="1">
      <c r="C1509" s="19"/>
      <c r="D1509" s="16"/>
      <c r="G1509" s="19"/>
      <c r="H1509" s="16"/>
    </row>
    <row r="1510" spans="3:8" ht="15" customHeight="1">
      <c r="C1510" s="19"/>
      <c r="D1510" s="16"/>
      <c r="G1510" s="19"/>
      <c r="H1510" s="16"/>
    </row>
    <row r="1511" spans="3:8" ht="15" customHeight="1">
      <c r="C1511" s="19"/>
      <c r="D1511" s="16"/>
      <c r="G1511" s="19"/>
      <c r="H1511" s="16"/>
    </row>
    <row r="1512" spans="3:8" ht="15" customHeight="1">
      <c r="C1512" s="19"/>
      <c r="D1512" s="16"/>
      <c r="G1512" s="19"/>
      <c r="H1512" s="16"/>
    </row>
    <row r="1513" spans="3:8" ht="15" customHeight="1">
      <c r="C1513" s="19"/>
      <c r="D1513" s="16"/>
      <c r="G1513" s="19"/>
      <c r="H1513" s="16"/>
    </row>
    <row r="1514" spans="3:8" ht="15" customHeight="1">
      <c r="C1514" s="19"/>
      <c r="D1514" s="16"/>
      <c r="G1514" s="19"/>
      <c r="H1514" s="16"/>
    </row>
    <row r="1515" spans="3:8" ht="15" customHeight="1">
      <c r="C1515" s="19"/>
      <c r="D1515" s="16"/>
      <c r="G1515" s="19"/>
      <c r="H1515" s="16"/>
    </row>
    <row r="1516" spans="3:8" ht="15" customHeight="1">
      <c r="C1516" s="19"/>
      <c r="D1516" s="16"/>
      <c r="G1516" s="19"/>
      <c r="H1516" s="16"/>
    </row>
    <row r="1517" spans="3:8" ht="15" customHeight="1">
      <c r="C1517" s="19"/>
      <c r="D1517" s="16"/>
      <c r="G1517" s="19"/>
      <c r="H1517" s="16"/>
    </row>
    <row r="1518" spans="3:8" ht="15" customHeight="1">
      <c r="C1518" s="19"/>
      <c r="D1518" s="16"/>
      <c r="G1518" s="19"/>
      <c r="H1518" s="16"/>
    </row>
    <row r="1519" spans="3:8" ht="15" customHeight="1">
      <c r="C1519" s="19"/>
      <c r="D1519" s="16"/>
      <c r="G1519" s="19"/>
      <c r="H1519" s="16"/>
    </row>
    <row r="1520" spans="3:8" ht="15" customHeight="1">
      <c r="C1520" s="19"/>
      <c r="D1520" s="16"/>
      <c r="G1520" s="19"/>
      <c r="H1520" s="16"/>
    </row>
    <row r="1521" spans="3:8" ht="15" customHeight="1">
      <c r="C1521" s="19"/>
      <c r="D1521" s="16"/>
      <c r="G1521" s="19"/>
      <c r="H1521" s="16"/>
    </row>
    <row r="1522" spans="3:8" ht="15" customHeight="1">
      <c r="C1522" s="19"/>
      <c r="D1522" s="16"/>
      <c r="G1522" s="19"/>
      <c r="H1522" s="16"/>
    </row>
    <row r="1523" spans="3:8" ht="15" customHeight="1">
      <c r="C1523" s="19"/>
      <c r="D1523" s="16"/>
      <c r="G1523" s="19"/>
      <c r="H1523" s="16"/>
    </row>
    <row r="1524" spans="3:8" ht="15" customHeight="1">
      <c r="C1524" s="19"/>
      <c r="D1524" s="16"/>
      <c r="G1524" s="19"/>
      <c r="H1524" s="16"/>
    </row>
    <row r="1525" spans="3:8" ht="15" customHeight="1">
      <c r="C1525" s="19"/>
      <c r="D1525" s="16"/>
      <c r="G1525" s="19"/>
      <c r="H1525" s="16"/>
    </row>
    <row r="1526" spans="3:8" ht="15" customHeight="1">
      <c r="C1526" s="19"/>
      <c r="D1526" s="16"/>
      <c r="G1526" s="19"/>
      <c r="H1526" s="16"/>
    </row>
    <row r="1527" spans="3:8" ht="15" customHeight="1">
      <c r="C1527" s="19"/>
      <c r="D1527" s="16"/>
      <c r="G1527" s="19"/>
      <c r="H1527" s="16"/>
    </row>
    <row r="1528" spans="3:8" ht="15" customHeight="1">
      <c r="C1528" s="19"/>
      <c r="D1528" s="16"/>
      <c r="G1528" s="19"/>
      <c r="H1528" s="16"/>
    </row>
    <row r="1529" spans="3:8" ht="15" customHeight="1">
      <c r="C1529" s="19"/>
      <c r="D1529" s="16"/>
      <c r="G1529" s="19"/>
      <c r="H1529" s="16"/>
    </row>
    <row r="1530" spans="3:8" ht="15" customHeight="1">
      <c r="C1530" s="19"/>
      <c r="D1530" s="16"/>
      <c r="G1530" s="19"/>
      <c r="H1530" s="16"/>
    </row>
    <row r="1531" spans="3:8" ht="15" customHeight="1">
      <c r="C1531" s="19"/>
      <c r="D1531" s="16"/>
      <c r="G1531" s="19"/>
      <c r="H1531" s="16"/>
    </row>
    <row r="1532" spans="3:8" ht="15" customHeight="1">
      <c r="C1532" s="19"/>
      <c r="D1532" s="16"/>
      <c r="G1532" s="19"/>
      <c r="H1532" s="16"/>
    </row>
    <row r="1533" spans="3:8" ht="15" customHeight="1">
      <c r="C1533" s="19"/>
      <c r="D1533" s="16"/>
      <c r="G1533" s="19"/>
      <c r="H1533" s="16"/>
    </row>
    <row r="1534" spans="3:8" ht="15" customHeight="1">
      <c r="C1534" s="19"/>
      <c r="D1534" s="16"/>
      <c r="G1534" s="19"/>
      <c r="H1534" s="16"/>
    </row>
    <row r="1535" spans="3:8" ht="15" customHeight="1">
      <c r="C1535" s="19"/>
      <c r="D1535" s="16"/>
      <c r="G1535" s="19"/>
      <c r="H1535" s="16"/>
    </row>
    <row r="1536" spans="3:8" ht="15" customHeight="1">
      <c r="C1536" s="19"/>
      <c r="D1536" s="16"/>
      <c r="G1536" s="19"/>
      <c r="H1536" s="16"/>
    </row>
    <row r="1537" spans="3:8" ht="15" customHeight="1">
      <c r="C1537" s="19"/>
      <c r="D1537" s="16"/>
      <c r="G1537" s="19"/>
      <c r="H1537" s="16"/>
    </row>
    <row r="1538" spans="3:8" ht="15" customHeight="1">
      <c r="C1538" s="19"/>
      <c r="D1538" s="16"/>
      <c r="G1538" s="19"/>
      <c r="H1538" s="16"/>
    </row>
    <row r="1539" spans="3:8" ht="15" customHeight="1">
      <c r="C1539" s="19"/>
      <c r="D1539" s="16"/>
      <c r="G1539" s="19"/>
      <c r="H1539" s="16"/>
    </row>
    <row r="1540" spans="3:8" ht="15" customHeight="1">
      <c r="C1540" s="19"/>
      <c r="D1540" s="16"/>
      <c r="G1540" s="19"/>
      <c r="H1540" s="16"/>
    </row>
    <row r="1541" spans="3:8" ht="15" customHeight="1">
      <c r="C1541" s="19"/>
      <c r="D1541" s="16"/>
      <c r="G1541" s="19"/>
      <c r="H1541" s="16"/>
    </row>
    <row r="1542" spans="3:8" ht="15" customHeight="1">
      <c r="C1542" s="19"/>
      <c r="D1542" s="16"/>
      <c r="G1542" s="19"/>
      <c r="H1542" s="16"/>
    </row>
    <row r="1543" spans="3:8" ht="15" customHeight="1">
      <c r="C1543" s="19"/>
      <c r="D1543" s="16"/>
      <c r="G1543" s="19"/>
      <c r="H1543" s="16"/>
    </row>
    <row r="1544" spans="3:8" ht="15" customHeight="1">
      <c r="C1544" s="19"/>
      <c r="D1544" s="16"/>
      <c r="G1544" s="19"/>
      <c r="H1544" s="16"/>
    </row>
    <row r="1545" spans="3:8" ht="15" customHeight="1">
      <c r="C1545" s="19"/>
      <c r="D1545" s="16"/>
      <c r="G1545" s="19"/>
      <c r="H1545" s="16"/>
    </row>
    <row r="1546" spans="3:8" ht="15" customHeight="1">
      <c r="C1546" s="19"/>
      <c r="D1546" s="16"/>
      <c r="G1546" s="19"/>
      <c r="H1546" s="16"/>
    </row>
    <row r="1547" spans="3:8" ht="15" customHeight="1">
      <c r="C1547" s="19"/>
      <c r="D1547" s="16"/>
      <c r="G1547" s="19"/>
      <c r="H1547" s="16"/>
    </row>
    <row r="1548" spans="3:8" ht="15" customHeight="1">
      <c r="C1548" s="19"/>
      <c r="D1548" s="16"/>
      <c r="G1548" s="19"/>
      <c r="H1548" s="16"/>
    </row>
    <row r="1549" spans="3:8" ht="15" customHeight="1">
      <c r="C1549" s="19"/>
      <c r="D1549" s="16"/>
      <c r="G1549" s="19"/>
      <c r="H1549" s="16"/>
    </row>
    <row r="1550" spans="3:8" ht="15" customHeight="1">
      <c r="C1550" s="19"/>
      <c r="D1550" s="16"/>
      <c r="G1550" s="19"/>
      <c r="H1550" s="16"/>
    </row>
    <row r="1551" spans="3:8" ht="15" customHeight="1">
      <c r="C1551" s="19"/>
      <c r="D1551" s="16"/>
      <c r="G1551" s="19"/>
      <c r="H1551" s="16"/>
    </row>
    <row r="1552" spans="3:8" ht="15" customHeight="1">
      <c r="C1552" s="19"/>
      <c r="D1552" s="16"/>
      <c r="G1552" s="19"/>
      <c r="H1552" s="16"/>
    </row>
    <row r="1553" spans="3:8" ht="15" customHeight="1">
      <c r="C1553" s="19"/>
      <c r="D1553" s="16"/>
      <c r="G1553" s="19"/>
      <c r="H1553" s="16"/>
    </row>
    <row r="1554" spans="3:8" ht="15" customHeight="1">
      <c r="C1554" s="19"/>
      <c r="D1554" s="16"/>
      <c r="G1554" s="19"/>
      <c r="H1554" s="16"/>
    </row>
    <row r="1555" spans="3:8" ht="15" customHeight="1">
      <c r="C1555" s="19"/>
      <c r="D1555" s="16"/>
      <c r="G1555" s="19"/>
      <c r="H1555" s="16"/>
    </row>
    <row r="1556" spans="3:8" ht="15" customHeight="1">
      <c r="C1556" s="19"/>
      <c r="D1556" s="16"/>
      <c r="G1556" s="19"/>
      <c r="H1556" s="16"/>
    </row>
    <row r="1557" spans="3:8" ht="15" customHeight="1">
      <c r="C1557" s="19"/>
      <c r="D1557" s="16"/>
      <c r="G1557" s="19"/>
      <c r="H1557" s="16"/>
    </row>
    <row r="1558" spans="3:8" ht="15" customHeight="1">
      <c r="C1558" s="19"/>
      <c r="D1558" s="16"/>
      <c r="G1558" s="19"/>
      <c r="H1558" s="16"/>
    </row>
  </sheetData>
  <printOptions/>
  <pageMargins left="1.1811023622047245" right="1.1811023622047245" top="1.61" bottom="1.1811023622047245" header="1.1811023622047245" footer="0.9"/>
  <pageSetup horizontalDpi="300" verticalDpi="300" orientation="portrait" pageOrder="overThenDown" paperSize="9" scale="51"/>
  <colBreaks count="1" manualBreakCount="1">
    <brk id="17" max="398"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Adriana Leticia Arroyo Abad</cp:lastModifiedBy>
  <cp:lastPrinted>2001-11-28T21:13:34Z</cp:lastPrinted>
  <dcterms:created xsi:type="dcterms:W3CDTF">1999-02-24T15:45:11Z</dcterms:created>
  <dcterms:modified xsi:type="dcterms:W3CDTF">2005-09-13T15:35:56Z</dcterms:modified>
  <cp:category/>
  <cp:version/>
  <cp:contentType/>
  <cp:contentStatus/>
</cp:coreProperties>
</file>