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5240" windowHeight="8440" activeTab="2"/>
  </bookViews>
  <sheets>
    <sheet name="Notes" sheetId="1" r:id="rId1"/>
    <sheet name="meat" sheetId="2" r:id="rId2"/>
    <sheet name="wages" sheetId="3" r:id="rId3"/>
    <sheet name="Monetary Conversions" sheetId="4" r:id="rId4"/>
  </sheets>
  <definedNames/>
  <calcPr fullCalcOnLoad="1"/>
</workbook>
</file>

<file path=xl/sharedStrings.xml><?xml version="1.0" encoding="utf-8"?>
<sst xmlns="http://schemas.openxmlformats.org/spreadsheetml/2006/main" count="119" uniqueCount="67">
  <si>
    <r>
      <t xml:space="preserve">Source: Zupko, Ronald Edward. 1981. </t>
    </r>
    <r>
      <rPr>
        <i/>
        <sz val="12"/>
        <rFont val="Times New Roman"/>
        <family val="1"/>
      </rPr>
      <t>Italian Weights and Measures from the Middle Ages to the Nineteenth Century</t>
    </r>
    <r>
      <rPr>
        <sz val="12"/>
        <rFont val="Times New Roman"/>
        <family val="1"/>
      </rPr>
      <t>. Philadelphia: American Philosophical Society.</t>
    </r>
  </si>
  <si>
    <t>Notes on Italy Florence Renaissance</t>
  </si>
  <si>
    <t>Source:</t>
  </si>
  <si>
    <r>
      <t>Goldthwaite, Richard A. 1980.</t>
    </r>
    <r>
      <rPr>
        <i/>
        <sz val="12"/>
        <rFont val="Times New Roman"/>
        <family val="1"/>
      </rPr>
      <t xml:space="preserve"> The Building of Renaissance Florence</t>
    </r>
    <r>
      <rPr>
        <sz val="12"/>
        <rFont val="Times New Roman"/>
        <family val="1"/>
      </rPr>
      <t>. Baltimore: The Johns Hopkins University Press.</t>
    </r>
  </si>
  <si>
    <t>Types of transactions:</t>
  </si>
  <si>
    <t>Italy, Florence, Renaissance</t>
  </si>
  <si>
    <t>Year</t>
  </si>
  <si>
    <t>soldi</t>
  </si>
  <si>
    <t>unskilled laborers</t>
  </si>
  <si>
    <t>skilled laborers</t>
  </si>
  <si>
    <r>
      <t xml:space="preserve">soldi </t>
    </r>
    <r>
      <rPr>
        <i/>
        <sz val="12"/>
        <rFont val="Times New Roman"/>
        <family val="1"/>
      </rPr>
      <t>di piccioli</t>
    </r>
  </si>
  <si>
    <t>Average daily wage</t>
  </si>
  <si>
    <t>Vitello</t>
  </si>
  <si>
    <t>Bue</t>
  </si>
  <si>
    <t>Arista</t>
  </si>
  <si>
    <t>Porco</t>
  </si>
  <si>
    <t>Salsicce</t>
  </si>
  <si>
    <t>Pesci d'Arno</t>
  </si>
  <si>
    <t>Pork</t>
  </si>
  <si>
    <t>Sausage</t>
  </si>
  <si>
    <t>Fish</t>
  </si>
  <si>
    <t>Commodity:</t>
  </si>
  <si>
    <t>Physical Unit:</t>
  </si>
  <si>
    <t>Monetary Unit:</t>
  </si>
  <si>
    <t>libra</t>
  </si>
  <si>
    <r>
      <t xml:space="preserve">denari </t>
    </r>
    <r>
      <rPr>
        <i/>
        <sz val="12"/>
        <rFont val="Times New Roman"/>
        <family val="1"/>
      </rPr>
      <t>di piccioli</t>
    </r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</si>
  <si>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</si>
  <si>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</si>
  <si>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b/>
        <sz val="12"/>
        <rFont val="Times New Roman"/>
        <family val="1"/>
      </rPr>
      <t xml:space="preserve"> Physical Units &amp; Silver</t>
    </r>
  </si>
  <si>
    <t>Ox</t>
  </si>
  <si>
    <t>Price of meat, 1491-1501, annual averages</t>
  </si>
  <si>
    <t>Veal</t>
  </si>
  <si>
    <t>Conversions:</t>
  </si>
  <si>
    <t>Metric</t>
  </si>
  <si>
    <t>1 libra=0.334 kg.</t>
  </si>
  <si>
    <t>p. 133</t>
  </si>
  <si>
    <t>Expenses and memoranda of heirs of Lorenzo de Francesco Strozzi, 1491-1501</t>
  </si>
  <si>
    <t>Hospital records</t>
  </si>
  <si>
    <t>Ledger of building accounts for church</t>
  </si>
  <si>
    <t>Ledger of individuals for contruction work at private houses, palaces, and villas</t>
  </si>
  <si>
    <t>Pork backbone</t>
  </si>
  <si>
    <t>NB:</t>
  </si>
  <si>
    <t>Also in this volume:</t>
  </si>
  <si>
    <t>Estimated daily food ration for one adult, 1395-1405, table 7, p. 344</t>
  </si>
  <si>
    <t xml:space="preserve">Food consumption estiated for the labor class, table 8, p. 346 </t>
  </si>
  <si>
    <t>Underlying frequency:</t>
  </si>
  <si>
    <t>Annual, years missing</t>
  </si>
  <si>
    <r>
      <t xml:space="preserve">Cipolla, Carlo M. 1948. </t>
    </r>
    <r>
      <rPr>
        <i/>
        <sz val="12"/>
        <rFont val="Times New Roman"/>
        <family val="1"/>
      </rPr>
      <t>Studi di storia della moneta</t>
    </r>
    <r>
      <rPr>
        <sz val="12"/>
        <rFont val="Times New Roman"/>
        <family val="1"/>
      </rPr>
      <t xml:space="preserve"> . Pavia: Università de Pavia.</t>
    </r>
  </si>
  <si>
    <t>Appendix 1</t>
  </si>
  <si>
    <t>Average Tuscany and Veneto</t>
  </si>
  <si>
    <t>Units of silver equivalent to a unit of gold</t>
  </si>
  <si>
    <t>Content of the Scudo 'd oro= 3.5 grams</t>
  </si>
  <si>
    <t>Silver</t>
  </si>
  <si>
    <t>see worksheet 'Monetary conversions'</t>
  </si>
  <si>
    <t xml:space="preserve">Grams of silver per </t>
  </si>
  <si>
    <t>Florin</t>
  </si>
  <si>
    <t xml:space="preserve">Grams of Silver </t>
  </si>
  <si>
    <t>per soldi</t>
  </si>
  <si>
    <t>kilogram</t>
  </si>
  <si>
    <t>Grams of Silver</t>
  </si>
  <si>
    <t>per denari</t>
  </si>
  <si>
    <t>Silver grams</t>
  </si>
  <si>
    <r>
      <t>Local</t>
    </r>
    <r>
      <rPr>
        <sz val="12"/>
        <rFont val="Times New Roman"/>
        <family val="1"/>
      </rPr>
      <t xml:space="preserve"> Monetary Currency</t>
    </r>
  </si>
  <si>
    <t>&gt;1504</t>
  </si>
  <si>
    <t>Extrapolated observations in italics.</t>
  </si>
  <si>
    <t>Leticia Arroyo Abad, April 2005</t>
  </si>
  <si>
    <t>Value of the Florin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</si>
</sst>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"/>
    <numFmt numFmtId="166" formatCode="0.000"/>
    <numFmt numFmtId="167" formatCode="0_);\(0\)"/>
    <numFmt numFmtId="168" formatCode="0.0000000"/>
    <numFmt numFmtId="169" formatCode="0.000000"/>
    <numFmt numFmtId="170" formatCode="0.00000"/>
    <numFmt numFmtId="171" formatCode="0.0"/>
    <numFmt numFmtId="172" formatCode="0.00000000"/>
  </numFmts>
  <fonts count="11">
    <font>
      <sz val="12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0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>
      <alignment/>
      <protection/>
    </xf>
    <xf numFmtId="164" fontId="1" fillId="0" borderId="0">
      <alignment/>
      <protection/>
    </xf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right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0" applyFont="1" applyAlignment="1">
      <alignment/>
    </xf>
    <xf numFmtId="167" fontId="6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center"/>
    </xf>
    <xf numFmtId="49" fontId="8" fillId="0" borderId="0" xfId="20" applyNumberFormat="1" applyFont="1" applyAlignment="1">
      <alignment horizontal="center"/>
      <protection/>
    </xf>
    <xf numFmtId="164" fontId="8" fillId="0" borderId="0" xfId="20" applyFont="1">
      <alignment/>
      <protection/>
    </xf>
    <xf numFmtId="2" fontId="6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left" indent="1"/>
    </xf>
    <xf numFmtId="167" fontId="0" fillId="0" borderId="0" xfId="0" applyNumberFormat="1" applyFont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uenos Aires P's &amp; rents m" xfId="19"/>
    <cellStyle name="Normal_Chile_1600-183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46"/>
  <sheetViews>
    <sheetView workbookViewId="0" topLeftCell="A1">
      <selection activeCell="A18" sqref="A18"/>
    </sheetView>
  </sheetViews>
  <sheetFormatPr defaultColWidth="11.00390625" defaultRowHeight="15.75"/>
  <cols>
    <col min="1" max="1" width="24.125" style="0" customWidth="1"/>
    <col min="2" max="2" width="10.375" style="0" customWidth="1"/>
    <col min="3" max="16384" width="8.875" style="0" customWidth="1"/>
  </cols>
  <sheetData>
    <row r="1" spans="1:3" ht="15">
      <c r="A1" s="1" t="s">
        <v>65</v>
      </c>
      <c r="B1" s="2"/>
      <c r="C1" s="4" t="s">
        <v>1</v>
      </c>
    </row>
    <row r="3" ht="15">
      <c r="A3" s="5" t="s">
        <v>2</v>
      </c>
    </row>
    <row r="4" ht="15">
      <c r="A4" t="s">
        <v>3</v>
      </c>
    </row>
    <row r="6" ht="15">
      <c r="A6" s="6" t="s">
        <v>4</v>
      </c>
    </row>
    <row r="7" ht="15">
      <c r="A7" t="s">
        <v>36</v>
      </c>
    </row>
    <row r="8" ht="15">
      <c r="A8" t="s">
        <v>37</v>
      </c>
    </row>
    <row r="9" ht="15">
      <c r="A9" t="s">
        <v>38</v>
      </c>
    </row>
    <row r="10" ht="15">
      <c r="A10" t="s">
        <v>39</v>
      </c>
    </row>
    <row r="12" ht="15">
      <c r="A12" s="16" t="s">
        <v>45</v>
      </c>
    </row>
    <row r="13" ht="15">
      <c r="A13" s="17" t="s">
        <v>46</v>
      </c>
    </row>
    <row r="15" ht="15">
      <c r="A15" s="5" t="s">
        <v>32</v>
      </c>
    </row>
    <row r="16" spans="1:2" ht="15">
      <c r="A16" s="14" t="s">
        <v>33</v>
      </c>
      <c r="B16" t="s">
        <v>35</v>
      </c>
    </row>
    <row r="17" ht="15">
      <c r="A17" t="s">
        <v>0</v>
      </c>
    </row>
    <row r="18" ht="15">
      <c r="A18" t="s">
        <v>34</v>
      </c>
    </row>
    <row r="21" ht="15">
      <c r="A21" s="5" t="s">
        <v>41</v>
      </c>
    </row>
    <row r="22" ht="15">
      <c r="A22" t="s">
        <v>42</v>
      </c>
    </row>
    <row r="23" ht="15">
      <c r="A23" t="s">
        <v>44</v>
      </c>
    </row>
    <row r="24" ht="15">
      <c r="A24" t="s">
        <v>43</v>
      </c>
    </row>
    <row r="26" ht="15">
      <c r="A26" s="14" t="s">
        <v>52</v>
      </c>
    </row>
    <row r="27" ht="15">
      <c r="A27" s="25" t="s">
        <v>53</v>
      </c>
    </row>
    <row r="28" spans="1:3" ht="15">
      <c r="A28" s="26" t="s">
        <v>47</v>
      </c>
      <c r="B28" s="18"/>
      <c r="C28" s="18"/>
    </row>
    <row r="29" spans="1:3" ht="15">
      <c r="A29" s="26" t="s">
        <v>48</v>
      </c>
      <c r="B29" s="18"/>
      <c r="C29" s="18"/>
    </row>
    <row r="30" spans="1:3" ht="15">
      <c r="A30" s="19" t="s">
        <v>49</v>
      </c>
      <c r="B30" s="18" t="s">
        <v>50</v>
      </c>
      <c r="C30" s="18"/>
    </row>
    <row r="31" spans="1:3" ht="15">
      <c r="A31" s="19" t="s">
        <v>64</v>
      </c>
      <c r="B31" s="18"/>
      <c r="C31" s="18"/>
    </row>
    <row r="32" spans="1:3" ht="15">
      <c r="A32" s="19"/>
      <c r="B32" s="18"/>
      <c r="C32" s="18"/>
    </row>
    <row r="33" spans="1:3" ht="15">
      <c r="A33" s="19" t="s">
        <v>51</v>
      </c>
      <c r="B33" s="18"/>
      <c r="C33" s="18"/>
    </row>
    <row r="34" spans="1:3" ht="15">
      <c r="A34" s="20">
        <v>1250</v>
      </c>
      <c r="B34" s="18"/>
      <c r="C34" s="18"/>
    </row>
    <row r="35" spans="1:3" ht="15">
      <c r="A35" s="20">
        <v>1252</v>
      </c>
      <c r="B35" s="18">
        <v>10.7</v>
      </c>
      <c r="C35" s="18"/>
    </row>
    <row r="36" spans="1:3" ht="15">
      <c r="A36" s="20">
        <v>1253</v>
      </c>
      <c r="B36" s="14">
        <v>10.7</v>
      </c>
      <c r="C36" s="18"/>
    </row>
    <row r="37" spans="1:3" ht="15">
      <c r="A37" s="20">
        <v>1254</v>
      </c>
      <c r="B37" s="14">
        <v>10.7</v>
      </c>
      <c r="C37" s="18"/>
    </row>
    <row r="38" spans="1:3" ht="15">
      <c r="A38" s="20">
        <v>1255</v>
      </c>
      <c r="B38" s="14">
        <v>10.7</v>
      </c>
      <c r="C38" s="18"/>
    </row>
    <row r="39" spans="1:3" ht="15">
      <c r="A39" s="20">
        <v>1256</v>
      </c>
      <c r="B39" s="14">
        <v>10.7</v>
      </c>
      <c r="C39" s="18"/>
    </row>
    <row r="40" spans="1:3" ht="15">
      <c r="A40" s="20">
        <v>1257</v>
      </c>
      <c r="B40" s="14">
        <v>10.7</v>
      </c>
      <c r="C40" s="18"/>
    </row>
    <row r="41" spans="1:3" ht="15">
      <c r="A41" s="20">
        <v>1258</v>
      </c>
      <c r="B41" s="14">
        <v>10.7</v>
      </c>
      <c r="C41" s="18"/>
    </row>
    <row r="42" spans="1:3" ht="15">
      <c r="A42" s="20">
        <v>1259</v>
      </c>
      <c r="B42" s="14">
        <v>10.7</v>
      </c>
      <c r="C42" s="18"/>
    </row>
    <row r="43" spans="1:3" ht="15">
      <c r="A43" s="20">
        <v>1260</v>
      </c>
      <c r="B43" s="14">
        <v>10.7</v>
      </c>
      <c r="C43" s="18"/>
    </row>
    <row r="44" spans="1:3" ht="15">
      <c r="A44" s="20">
        <v>1261</v>
      </c>
      <c r="B44" s="14">
        <v>10.7</v>
      </c>
      <c r="C44" s="18"/>
    </row>
    <row r="45" spans="1:3" ht="15">
      <c r="A45" s="20">
        <v>1262</v>
      </c>
      <c r="B45" s="14">
        <v>10.7</v>
      </c>
      <c r="C45" s="18"/>
    </row>
    <row r="46" spans="1:3" ht="15">
      <c r="A46" s="20">
        <v>1263</v>
      </c>
      <c r="B46" s="14">
        <v>10.7</v>
      </c>
      <c r="C46" s="18"/>
    </row>
    <row r="47" spans="1:3" ht="15">
      <c r="A47" s="20">
        <v>1264</v>
      </c>
      <c r="B47" s="14">
        <v>10.7</v>
      </c>
      <c r="C47" s="18"/>
    </row>
    <row r="48" spans="1:3" ht="15">
      <c r="A48" s="20">
        <v>1265</v>
      </c>
      <c r="B48" s="14">
        <v>10.7</v>
      </c>
      <c r="C48" s="18"/>
    </row>
    <row r="49" spans="1:3" ht="15">
      <c r="A49" s="20">
        <v>1266</v>
      </c>
      <c r="B49" s="14">
        <v>10.7</v>
      </c>
      <c r="C49" s="18"/>
    </row>
    <row r="50" spans="1:3" ht="15">
      <c r="A50" s="20">
        <v>1267</v>
      </c>
      <c r="B50" s="14">
        <v>10.7</v>
      </c>
      <c r="C50" s="18"/>
    </row>
    <row r="51" spans="1:3" ht="15">
      <c r="A51" s="20">
        <v>1268</v>
      </c>
      <c r="B51" s="14">
        <v>10.7</v>
      </c>
      <c r="C51" s="18"/>
    </row>
    <row r="52" spans="1:3" ht="15">
      <c r="A52" s="20">
        <v>1269</v>
      </c>
      <c r="B52" s="14">
        <v>10.7</v>
      </c>
      <c r="C52" s="18"/>
    </row>
    <row r="53" spans="1:3" ht="15">
      <c r="A53" s="20">
        <v>1270</v>
      </c>
      <c r="B53" s="14">
        <v>10.7</v>
      </c>
      <c r="C53" s="18"/>
    </row>
    <row r="54" spans="1:3" ht="15">
      <c r="A54" s="20">
        <v>1271</v>
      </c>
      <c r="B54" s="14">
        <v>10.7</v>
      </c>
      <c r="C54" s="18"/>
    </row>
    <row r="55" spans="1:3" ht="15">
      <c r="A55" s="20">
        <v>1272</v>
      </c>
      <c r="B55" s="14">
        <v>10.7</v>
      </c>
      <c r="C55" s="18"/>
    </row>
    <row r="56" spans="1:3" ht="15">
      <c r="A56" s="20">
        <v>1273</v>
      </c>
      <c r="B56" s="14">
        <v>10.7</v>
      </c>
      <c r="C56" s="18"/>
    </row>
    <row r="57" spans="1:3" ht="15">
      <c r="A57" s="20">
        <v>1274</v>
      </c>
      <c r="B57" s="14">
        <v>10.7</v>
      </c>
      <c r="C57" s="18"/>
    </row>
    <row r="58" spans="1:3" ht="15">
      <c r="A58" s="20">
        <v>1275</v>
      </c>
      <c r="B58" s="14">
        <v>10.7</v>
      </c>
      <c r="C58" s="18"/>
    </row>
    <row r="59" spans="1:3" ht="15">
      <c r="A59" s="20">
        <v>1276</v>
      </c>
      <c r="B59" s="14">
        <v>10.7</v>
      </c>
      <c r="C59" s="18"/>
    </row>
    <row r="60" spans="1:3" ht="15">
      <c r="A60" s="20">
        <v>1277</v>
      </c>
      <c r="B60" s="14">
        <v>10.7</v>
      </c>
      <c r="C60" s="18"/>
    </row>
    <row r="61" spans="1:3" ht="15">
      <c r="A61" s="20">
        <v>1278</v>
      </c>
      <c r="B61" s="14">
        <v>10.7</v>
      </c>
      <c r="C61" s="18"/>
    </row>
    <row r="62" spans="1:3" ht="15">
      <c r="A62" s="20">
        <v>1279</v>
      </c>
      <c r="B62" s="14">
        <v>10.7</v>
      </c>
      <c r="C62" s="18"/>
    </row>
    <row r="63" spans="1:3" ht="15">
      <c r="A63" s="20">
        <v>1280</v>
      </c>
      <c r="B63" s="14">
        <v>10.7</v>
      </c>
      <c r="C63" s="18"/>
    </row>
    <row r="64" spans="1:3" ht="15">
      <c r="A64" s="20">
        <v>1281</v>
      </c>
      <c r="B64" s="14">
        <v>10.7</v>
      </c>
      <c r="C64" s="18"/>
    </row>
    <row r="65" spans="1:3" ht="15">
      <c r="A65" s="20">
        <v>1282</v>
      </c>
      <c r="B65" s="14">
        <v>10.7</v>
      </c>
      <c r="C65" s="18"/>
    </row>
    <row r="66" spans="1:3" ht="15">
      <c r="A66" s="20">
        <v>1283</v>
      </c>
      <c r="B66" s="14">
        <v>10.7</v>
      </c>
      <c r="C66" s="18"/>
    </row>
    <row r="67" spans="1:3" ht="15">
      <c r="A67" s="20">
        <v>1284</v>
      </c>
      <c r="B67" s="18">
        <v>10.6</v>
      </c>
      <c r="C67" s="18"/>
    </row>
    <row r="68" spans="1:3" ht="15">
      <c r="A68" s="20">
        <v>1285</v>
      </c>
      <c r="B68" s="14">
        <v>10.6</v>
      </c>
      <c r="C68" s="18"/>
    </row>
    <row r="69" spans="1:3" ht="15">
      <c r="A69" s="20">
        <v>1286</v>
      </c>
      <c r="B69" s="14">
        <v>10.6</v>
      </c>
      <c r="C69" s="18"/>
    </row>
    <row r="70" spans="1:3" ht="15">
      <c r="A70" s="20">
        <v>1287</v>
      </c>
      <c r="B70" s="14">
        <v>10.6</v>
      </c>
      <c r="C70" s="18"/>
    </row>
    <row r="71" spans="1:3" ht="15">
      <c r="A71" s="20">
        <v>1288</v>
      </c>
      <c r="B71" s="14">
        <v>10.6</v>
      </c>
      <c r="C71" s="18"/>
    </row>
    <row r="72" spans="1:3" ht="15">
      <c r="A72" s="20">
        <v>1289</v>
      </c>
      <c r="B72" s="14">
        <v>10.6</v>
      </c>
      <c r="C72" s="18"/>
    </row>
    <row r="73" spans="1:3" ht="15">
      <c r="A73" s="20">
        <v>1290</v>
      </c>
      <c r="B73" s="14">
        <v>10.6</v>
      </c>
      <c r="C73" s="18"/>
    </row>
    <row r="74" spans="1:3" ht="15">
      <c r="A74" s="20">
        <v>1291</v>
      </c>
      <c r="B74" s="14">
        <v>10.6</v>
      </c>
      <c r="C74" s="18"/>
    </row>
    <row r="75" spans="1:3" ht="15">
      <c r="A75" s="20">
        <v>1292</v>
      </c>
      <c r="B75" s="14">
        <v>10.6</v>
      </c>
      <c r="C75" s="18"/>
    </row>
    <row r="76" spans="1:3" ht="15">
      <c r="A76" s="20">
        <v>1293</v>
      </c>
      <c r="B76" s="14">
        <v>10.6</v>
      </c>
      <c r="C76" s="18"/>
    </row>
    <row r="77" spans="1:3" ht="15">
      <c r="A77" s="20">
        <v>1294</v>
      </c>
      <c r="B77" s="14">
        <v>10.6</v>
      </c>
      <c r="C77" s="18"/>
    </row>
    <row r="78" spans="1:3" ht="15">
      <c r="A78" s="20">
        <v>1295</v>
      </c>
      <c r="B78" s="14">
        <v>10.6</v>
      </c>
      <c r="C78" s="18"/>
    </row>
    <row r="79" spans="1:3" ht="15">
      <c r="A79" s="20">
        <v>1296</v>
      </c>
      <c r="B79" s="18">
        <v>10</v>
      </c>
      <c r="C79" s="18"/>
    </row>
    <row r="80" spans="1:3" ht="15">
      <c r="A80" s="20">
        <v>1297</v>
      </c>
      <c r="B80" s="14">
        <v>10</v>
      </c>
      <c r="C80" s="18"/>
    </row>
    <row r="81" spans="1:3" ht="15">
      <c r="A81" s="20">
        <v>1298</v>
      </c>
      <c r="B81" s="14">
        <v>10</v>
      </c>
      <c r="C81" s="18"/>
    </row>
    <row r="82" spans="1:3" ht="15">
      <c r="A82" s="20">
        <v>1299</v>
      </c>
      <c r="B82" s="14">
        <v>10</v>
      </c>
      <c r="C82" s="18"/>
    </row>
    <row r="83" spans="1:3" ht="15">
      <c r="A83" s="20">
        <v>1301</v>
      </c>
      <c r="B83" s="14">
        <v>10</v>
      </c>
      <c r="C83" s="18"/>
    </row>
    <row r="84" spans="1:3" ht="15">
      <c r="A84" s="20">
        <v>1302</v>
      </c>
      <c r="B84" s="18">
        <v>10.8</v>
      </c>
      <c r="C84" s="18"/>
    </row>
    <row r="85" spans="1:3" ht="15">
      <c r="A85" s="20">
        <v>1303</v>
      </c>
      <c r="B85" s="14">
        <v>10.8</v>
      </c>
      <c r="C85" s="18"/>
    </row>
    <row r="86" spans="1:3" ht="15">
      <c r="A86" s="20">
        <v>1304</v>
      </c>
      <c r="B86" s="14">
        <v>10.8</v>
      </c>
      <c r="C86" s="18"/>
    </row>
    <row r="87" spans="1:3" ht="15">
      <c r="A87" s="20">
        <v>1305</v>
      </c>
      <c r="B87" s="14">
        <v>10.8</v>
      </c>
      <c r="C87" s="18"/>
    </row>
    <row r="88" spans="1:3" ht="15">
      <c r="A88" s="20">
        <v>1306</v>
      </c>
      <c r="B88" s="14">
        <v>10.8</v>
      </c>
      <c r="C88" s="18"/>
    </row>
    <row r="89" spans="1:3" ht="15">
      <c r="A89" s="20">
        <v>1307</v>
      </c>
      <c r="B89" s="14">
        <v>10.8</v>
      </c>
      <c r="C89" s="18"/>
    </row>
    <row r="90" spans="1:3" ht="15">
      <c r="A90" s="20">
        <v>1308</v>
      </c>
      <c r="B90" s="14">
        <v>10.8</v>
      </c>
      <c r="C90" s="18"/>
    </row>
    <row r="91" spans="1:3" ht="15">
      <c r="A91" s="20">
        <v>1309</v>
      </c>
      <c r="B91" s="14">
        <v>10.8</v>
      </c>
      <c r="C91" s="18"/>
    </row>
    <row r="92" spans="1:3" ht="15">
      <c r="A92" s="20">
        <v>1310</v>
      </c>
      <c r="B92" s="14">
        <v>10.8</v>
      </c>
      <c r="C92" s="18"/>
    </row>
    <row r="93" spans="1:3" ht="15">
      <c r="A93" s="20">
        <v>1311</v>
      </c>
      <c r="B93" s="14">
        <v>10.8</v>
      </c>
      <c r="C93" s="18"/>
    </row>
    <row r="94" spans="1:3" ht="15">
      <c r="A94" s="20">
        <v>1312</v>
      </c>
      <c r="B94" s="14">
        <v>10.8</v>
      </c>
      <c r="C94" s="18"/>
    </row>
    <row r="95" spans="1:3" ht="15">
      <c r="A95" s="20">
        <v>1313</v>
      </c>
      <c r="B95" s="14">
        <v>10.8</v>
      </c>
      <c r="C95" s="18"/>
    </row>
    <row r="96" spans="1:3" ht="15">
      <c r="A96" s="20">
        <v>1314</v>
      </c>
      <c r="B96" s="14">
        <v>10.8</v>
      </c>
      <c r="C96" s="18"/>
    </row>
    <row r="97" spans="1:3" ht="15">
      <c r="A97" s="20">
        <v>1315</v>
      </c>
      <c r="B97" s="14">
        <v>10.8</v>
      </c>
      <c r="C97" s="18"/>
    </row>
    <row r="98" spans="1:3" ht="15">
      <c r="A98" s="20">
        <v>1316</v>
      </c>
      <c r="B98" s="14">
        <v>10.8</v>
      </c>
      <c r="C98" s="18"/>
    </row>
    <row r="99" spans="1:3" ht="15">
      <c r="A99" s="20">
        <v>1317</v>
      </c>
      <c r="B99" s="14">
        <v>10.8</v>
      </c>
      <c r="C99" s="18"/>
    </row>
    <row r="100" spans="1:3" ht="15">
      <c r="A100" s="20">
        <v>1318</v>
      </c>
      <c r="B100" s="14">
        <v>10.8</v>
      </c>
      <c r="C100" s="18"/>
    </row>
    <row r="101" spans="1:3" ht="15">
      <c r="A101" s="20">
        <v>1319</v>
      </c>
      <c r="B101" s="14">
        <v>10.8</v>
      </c>
      <c r="C101" s="18"/>
    </row>
    <row r="102" spans="1:3" ht="15">
      <c r="A102" s="20">
        <v>1320</v>
      </c>
      <c r="B102" s="14">
        <v>10.8</v>
      </c>
      <c r="C102" s="18"/>
    </row>
    <row r="103" spans="1:3" ht="15">
      <c r="A103" s="20">
        <v>1321</v>
      </c>
      <c r="B103" s="14">
        <v>10.8</v>
      </c>
      <c r="C103" s="18"/>
    </row>
    <row r="104" spans="1:3" ht="15">
      <c r="A104" s="20">
        <v>1322</v>
      </c>
      <c r="B104" s="14">
        <v>10.8</v>
      </c>
      <c r="C104" s="18"/>
    </row>
    <row r="105" spans="1:3" ht="15">
      <c r="A105" s="20">
        <v>1323</v>
      </c>
      <c r="B105" s="14">
        <v>10.8</v>
      </c>
      <c r="C105" s="18"/>
    </row>
    <row r="106" spans="1:3" ht="15">
      <c r="A106" s="20">
        <v>1324</v>
      </c>
      <c r="B106" s="18">
        <f>+(13.9+13.6)/2</f>
        <v>13.75</v>
      </c>
      <c r="C106" s="18"/>
    </row>
    <row r="107" spans="1:3" ht="15">
      <c r="A107" s="20">
        <v>1325</v>
      </c>
      <c r="B107" s="14">
        <f>+(13.9+13.6)/2</f>
        <v>13.75</v>
      </c>
      <c r="C107" s="18"/>
    </row>
    <row r="108" spans="1:3" ht="15">
      <c r="A108" s="20">
        <v>1326</v>
      </c>
      <c r="B108" s="14">
        <f>+(13.9+13.6)/2</f>
        <v>13.75</v>
      </c>
      <c r="C108" s="18"/>
    </row>
    <row r="109" spans="1:3" ht="15">
      <c r="A109" s="20">
        <v>1327</v>
      </c>
      <c r="B109" s="14">
        <f>+(13.9+13.6)/2</f>
        <v>13.75</v>
      </c>
      <c r="C109" s="18"/>
    </row>
    <row r="110" spans="1:3" ht="15">
      <c r="A110" s="20">
        <v>1328</v>
      </c>
      <c r="B110" s="18">
        <v>14.4</v>
      </c>
      <c r="C110" s="18"/>
    </row>
    <row r="111" spans="1:3" ht="15">
      <c r="A111" s="20">
        <v>1329</v>
      </c>
      <c r="B111" s="14">
        <v>14.4</v>
      </c>
      <c r="C111" s="18"/>
    </row>
    <row r="112" spans="1:3" ht="15">
      <c r="A112" s="20">
        <v>1330</v>
      </c>
      <c r="B112" s="14">
        <v>14.4</v>
      </c>
      <c r="C112" s="18"/>
    </row>
    <row r="113" spans="1:3" ht="15">
      <c r="A113" s="20">
        <v>1331</v>
      </c>
      <c r="B113" s="14">
        <v>14.4</v>
      </c>
      <c r="C113" s="18"/>
    </row>
    <row r="114" spans="1:3" ht="15">
      <c r="A114" s="20">
        <v>1332</v>
      </c>
      <c r="B114" s="14">
        <v>14.4</v>
      </c>
      <c r="C114" s="18"/>
    </row>
    <row r="115" spans="1:3" ht="15">
      <c r="A115" s="20">
        <v>1333</v>
      </c>
      <c r="B115" s="14">
        <v>14.4</v>
      </c>
      <c r="C115" s="18"/>
    </row>
    <row r="116" spans="1:3" ht="15">
      <c r="A116" s="20">
        <v>1334</v>
      </c>
      <c r="B116" s="14">
        <v>14.4</v>
      </c>
      <c r="C116" s="18"/>
    </row>
    <row r="117" spans="1:3" ht="15">
      <c r="A117" s="20">
        <v>1335</v>
      </c>
      <c r="B117" s="14">
        <v>14.4</v>
      </c>
      <c r="C117" s="18"/>
    </row>
    <row r="118" spans="1:3" ht="15">
      <c r="A118" s="20">
        <v>1336</v>
      </c>
      <c r="B118" s="14">
        <v>14.4</v>
      </c>
      <c r="C118" s="18"/>
    </row>
    <row r="119" spans="1:3" ht="15">
      <c r="A119" s="20">
        <v>1337</v>
      </c>
      <c r="B119" s="18">
        <v>12.8</v>
      </c>
      <c r="C119" s="18"/>
    </row>
    <row r="120" spans="1:3" ht="15">
      <c r="A120" s="20">
        <v>1338</v>
      </c>
      <c r="B120" s="14">
        <v>12.8</v>
      </c>
      <c r="C120" s="18"/>
    </row>
    <row r="121" spans="1:3" ht="15">
      <c r="A121" s="20">
        <v>1339</v>
      </c>
      <c r="B121" s="18">
        <v>11.4</v>
      </c>
      <c r="C121" s="18"/>
    </row>
    <row r="122" spans="1:3" ht="15">
      <c r="A122" s="20">
        <v>1340</v>
      </c>
      <c r="B122" s="14">
        <v>11.4</v>
      </c>
      <c r="C122" s="18"/>
    </row>
    <row r="123" spans="1:3" ht="15">
      <c r="A123" s="20">
        <v>1341</v>
      </c>
      <c r="B123" s="14">
        <v>11.4</v>
      </c>
      <c r="C123" s="18"/>
    </row>
    <row r="124" spans="1:3" ht="15">
      <c r="A124" s="20">
        <v>1342</v>
      </c>
      <c r="B124" s="14">
        <v>11.4</v>
      </c>
      <c r="C124" s="18"/>
    </row>
    <row r="125" spans="1:3" ht="15">
      <c r="A125" s="20">
        <v>1343</v>
      </c>
      <c r="B125" s="14">
        <v>11.4</v>
      </c>
      <c r="C125" s="18"/>
    </row>
    <row r="126" spans="1:3" ht="15">
      <c r="A126" s="20">
        <v>1344</v>
      </c>
      <c r="B126" s="14">
        <v>11.4</v>
      </c>
      <c r="C126" s="18"/>
    </row>
    <row r="127" spans="1:3" ht="15">
      <c r="A127" s="20">
        <v>1345</v>
      </c>
      <c r="B127" s="18">
        <v>11</v>
      </c>
      <c r="C127" s="18"/>
    </row>
    <row r="128" spans="1:3" ht="15">
      <c r="A128" s="20">
        <v>1346</v>
      </c>
      <c r="B128" s="14">
        <v>11</v>
      </c>
      <c r="C128" s="18"/>
    </row>
    <row r="129" spans="1:3" ht="15">
      <c r="A129" s="20">
        <v>1347</v>
      </c>
      <c r="B129" s="18">
        <v>10.4</v>
      </c>
      <c r="C129" s="18"/>
    </row>
    <row r="130" spans="1:3" ht="15">
      <c r="A130" s="20">
        <v>1348</v>
      </c>
      <c r="B130" s="14">
        <v>10.4</v>
      </c>
      <c r="C130" s="18"/>
    </row>
    <row r="131" spans="1:3" ht="15">
      <c r="A131" s="20">
        <v>1349</v>
      </c>
      <c r="B131" s="14">
        <v>10.4</v>
      </c>
      <c r="C131" s="18"/>
    </row>
    <row r="132" spans="1:3" ht="15">
      <c r="A132" s="20">
        <v>1350</v>
      </c>
      <c r="B132" s="18">
        <v>9.4</v>
      </c>
      <c r="C132" s="18"/>
    </row>
    <row r="133" spans="1:3" ht="15">
      <c r="A133" s="20">
        <v>1351</v>
      </c>
      <c r="B133" s="14">
        <v>9.4</v>
      </c>
      <c r="C133" s="18"/>
    </row>
    <row r="134" spans="1:3" ht="15">
      <c r="A134" s="20">
        <v>1352</v>
      </c>
      <c r="B134" s="14">
        <v>9.4</v>
      </c>
      <c r="C134" s="18"/>
    </row>
    <row r="135" spans="1:3" ht="15">
      <c r="A135" s="20">
        <v>1353</v>
      </c>
      <c r="B135" s="14">
        <v>9.4</v>
      </c>
      <c r="C135" s="18"/>
    </row>
    <row r="136" spans="1:3" ht="15">
      <c r="A136" s="20">
        <v>1354</v>
      </c>
      <c r="B136" s="14">
        <v>9.4</v>
      </c>
      <c r="C136" s="18"/>
    </row>
    <row r="137" spans="1:3" ht="15">
      <c r="A137" s="20">
        <v>1355</v>
      </c>
      <c r="B137" s="14">
        <v>9.4</v>
      </c>
      <c r="C137" s="18"/>
    </row>
    <row r="138" spans="1:3" ht="15">
      <c r="A138" s="20">
        <v>1356</v>
      </c>
      <c r="B138" s="14">
        <v>9.4</v>
      </c>
      <c r="C138" s="18"/>
    </row>
    <row r="139" spans="1:3" ht="15">
      <c r="A139" s="20">
        <v>1357</v>
      </c>
      <c r="B139" s="14">
        <v>9.4</v>
      </c>
      <c r="C139" s="18"/>
    </row>
    <row r="140" spans="1:3" ht="15">
      <c r="A140" s="20">
        <v>1358</v>
      </c>
      <c r="B140" s="14">
        <v>9.4</v>
      </c>
      <c r="C140" s="18"/>
    </row>
    <row r="141" spans="1:3" ht="15">
      <c r="A141" s="20">
        <v>1359</v>
      </c>
      <c r="B141" s="14">
        <v>9.4</v>
      </c>
      <c r="C141" s="18"/>
    </row>
    <row r="142" spans="1:3" ht="15">
      <c r="A142" s="20">
        <v>1360</v>
      </c>
      <c r="B142" s="14">
        <v>9.4</v>
      </c>
      <c r="C142" s="18"/>
    </row>
    <row r="143" spans="1:3" ht="15">
      <c r="A143" s="20">
        <v>1361</v>
      </c>
      <c r="B143" s="14">
        <v>9.4</v>
      </c>
      <c r="C143" s="18"/>
    </row>
    <row r="144" spans="1:3" ht="15">
      <c r="A144" s="20">
        <v>1362</v>
      </c>
      <c r="B144" s="14">
        <v>9.4</v>
      </c>
      <c r="C144" s="18"/>
    </row>
    <row r="145" spans="1:3" ht="15">
      <c r="A145" s="20">
        <v>1363</v>
      </c>
      <c r="B145" s="14">
        <v>9.4</v>
      </c>
      <c r="C145" s="18"/>
    </row>
    <row r="146" spans="1:3" ht="15">
      <c r="A146" s="20">
        <v>1364</v>
      </c>
      <c r="B146" s="14">
        <v>9.4</v>
      </c>
      <c r="C146" s="18"/>
    </row>
    <row r="147" spans="1:3" ht="15">
      <c r="A147" s="20">
        <v>1365</v>
      </c>
      <c r="B147" s="14">
        <v>9.4</v>
      </c>
      <c r="C147" s="18"/>
    </row>
    <row r="148" spans="1:3" ht="15">
      <c r="A148" s="20">
        <v>1366</v>
      </c>
      <c r="B148" s="14">
        <v>9.4</v>
      </c>
      <c r="C148" s="18"/>
    </row>
    <row r="149" spans="1:3" ht="15">
      <c r="A149" s="20">
        <v>1367</v>
      </c>
      <c r="B149" s="14">
        <v>9.4</v>
      </c>
      <c r="C149" s="18"/>
    </row>
    <row r="150" spans="1:3" ht="15">
      <c r="A150" s="20">
        <v>1368</v>
      </c>
      <c r="B150" s="14">
        <v>9.4</v>
      </c>
      <c r="C150" s="18"/>
    </row>
    <row r="151" spans="1:3" ht="15">
      <c r="A151" s="20">
        <v>1369</v>
      </c>
      <c r="B151" s="14">
        <v>9.4</v>
      </c>
      <c r="C151" s="18"/>
    </row>
    <row r="152" spans="1:3" ht="15">
      <c r="A152" s="20">
        <v>1370</v>
      </c>
      <c r="B152" s="14">
        <v>9.4</v>
      </c>
      <c r="C152" s="18"/>
    </row>
    <row r="153" spans="1:3" ht="15">
      <c r="A153" s="20">
        <v>1371</v>
      </c>
      <c r="B153" s="14">
        <v>9.4</v>
      </c>
      <c r="C153" s="18"/>
    </row>
    <row r="154" spans="1:3" ht="15">
      <c r="A154" s="20">
        <v>1372</v>
      </c>
      <c r="B154" s="14">
        <v>9.4</v>
      </c>
      <c r="C154" s="18"/>
    </row>
    <row r="155" spans="1:3" ht="15">
      <c r="A155" s="20">
        <v>1373</v>
      </c>
      <c r="B155" s="14">
        <v>9.4</v>
      </c>
      <c r="C155" s="18"/>
    </row>
    <row r="156" spans="1:3" ht="15">
      <c r="A156" s="20">
        <v>1374</v>
      </c>
      <c r="B156" s="14">
        <v>9.4</v>
      </c>
      <c r="C156" s="18"/>
    </row>
    <row r="157" spans="1:3" ht="15">
      <c r="A157" s="20">
        <v>1375</v>
      </c>
      <c r="B157" s="18">
        <v>10.7</v>
      </c>
      <c r="C157" s="18"/>
    </row>
    <row r="158" spans="1:3" ht="15">
      <c r="A158" s="20">
        <v>1376</v>
      </c>
      <c r="B158" s="14">
        <v>10.7</v>
      </c>
      <c r="C158" s="18"/>
    </row>
    <row r="159" spans="1:3" ht="15">
      <c r="A159" s="20">
        <v>1377</v>
      </c>
      <c r="B159" s="14">
        <v>10.7</v>
      </c>
      <c r="C159" s="18"/>
    </row>
    <row r="160" spans="1:3" ht="15">
      <c r="A160" s="20">
        <v>1378</v>
      </c>
      <c r="B160" s="14">
        <v>10.7</v>
      </c>
      <c r="C160" s="18"/>
    </row>
    <row r="161" spans="1:3" ht="15">
      <c r="A161" s="20">
        <v>1379</v>
      </c>
      <c r="B161" s="18">
        <v>10.2</v>
      </c>
      <c r="C161" s="18"/>
    </row>
    <row r="162" spans="1:3" ht="15">
      <c r="A162" s="20">
        <v>1380</v>
      </c>
      <c r="B162" s="18">
        <v>11.4</v>
      </c>
      <c r="C162" s="18"/>
    </row>
    <row r="163" spans="1:3" ht="15">
      <c r="A163" s="20">
        <v>1381</v>
      </c>
      <c r="B163" s="14">
        <v>11.4</v>
      </c>
      <c r="C163" s="18"/>
    </row>
    <row r="164" spans="1:3" ht="15">
      <c r="A164" s="20">
        <v>1382</v>
      </c>
      <c r="B164" s="14">
        <v>11.4</v>
      </c>
      <c r="C164" s="18"/>
    </row>
    <row r="165" spans="1:3" ht="15">
      <c r="A165" s="20">
        <v>1383</v>
      </c>
      <c r="B165" s="14">
        <v>11.4</v>
      </c>
      <c r="C165" s="18"/>
    </row>
    <row r="166" spans="1:3" ht="15">
      <c r="A166" s="20">
        <v>1384</v>
      </c>
      <c r="B166" s="14">
        <v>11.4</v>
      </c>
      <c r="C166" s="18"/>
    </row>
    <row r="167" spans="1:3" ht="15">
      <c r="A167" s="20">
        <v>1385</v>
      </c>
      <c r="B167" s="14">
        <v>11.4</v>
      </c>
      <c r="C167" s="18"/>
    </row>
    <row r="168" spans="1:3" ht="15">
      <c r="A168" s="20">
        <v>1386</v>
      </c>
      <c r="B168" s="14">
        <v>11.4</v>
      </c>
      <c r="C168" s="18"/>
    </row>
    <row r="169" spans="1:3" ht="15">
      <c r="A169" s="20">
        <v>1387</v>
      </c>
      <c r="B169" s="14">
        <v>11.4</v>
      </c>
      <c r="C169" s="18"/>
    </row>
    <row r="170" spans="1:3" ht="15">
      <c r="A170" s="20">
        <v>1388</v>
      </c>
      <c r="B170" s="14">
        <v>11.4</v>
      </c>
      <c r="C170" s="18"/>
    </row>
    <row r="171" spans="1:3" ht="15">
      <c r="A171" s="20">
        <v>1389</v>
      </c>
      <c r="B171" s="14">
        <v>11.4</v>
      </c>
      <c r="C171" s="18"/>
    </row>
    <row r="172" spans="1:3" ht="15">
      <c r="A172" s="20">
        <v>1390</v>
      </c>
      <c r="B172" s="14">
        <v>11.4</v>
      </c>
      <c r="C172" s="18"/>
    </row>
    <row r="173" spans="1:3" ht="15">
      <c r="A173" s="20">
        <v>1391</v>
      </c>
      <c r="B173" s="14">
        <v>11.4</v>
      </c>
      <c r="C173" s="18"/>
    </row>
    <row r="174" spans="1:3" ht="15">
      <c r="A174" s="20">
        <v>1392</v>
      </c>
      <c r="B174" s="14">
        <v>11.4</v>
      </c>
      <c r="C174" s="18"/>
    </row>
    <row r="175" spans="1:3" ht="15">
      <c r="A175" s="20">
        <v>1393</v>
      </c>
      <c r="B175" s="14">
        <v>11.4</v>
      </c>
      <c r="C175" s="18"/>
    </row>
    <row r="176" spans="1:3" ht="15">
      <c r="A176" s="20">
        <v>1394</v>
      </c>
      <c r="B176" s="14">
        <v>11.4</v>
      </c>
      <c r="C176" s="18"/>
    </row>
    <row r="177" spans="1:3" ht="15">
      <c r="A177" s="20">
        <v>1395</v>
      </c>
      <c r="B177" s="14">
        <v>11.4</v>
      </c>
      <c r="C177" s="18"/>
    </row>
    <row r="178" spans="1:3" ht="15">
      <c r="A178" s="20">
        <v>1396</v>
      </c>
      <c r="B178" s="14">
        <v>11.4</v>
      </c>
      <c r="C178" s="18"/>
    </row>
    <row r="179" spans="1:3" ht="15">
      <c r="A179" s="20">
        <v>1397</v>
      </c>
      <c r="B179" s="14">
        <v>11.4</v>
      </c>
      <c r="C179" s="18"/>
    </row>
    <row r="180" spans="1:3" ht="15">
      <c r="A180" s="20">
        <v>1398</v>
      </c>
      <c r="B180" s="14">
        <v>11.4</v>
      </c>
      <c r="C180" s="18"/>
    </row>
    <row r="181" spans="1:3" ht="15">
      <c r="A181" s="20">
        <v>1399</v>
      </c>
      <c r="B181" s="18">
        <v>11.3</v>
      </c>
      <c r="C181" s="18"/>
    </row>
    <row r="182" spans="1:3" ht="15">
      <c r="A182" s="20">
        <v>1400</v>
      </c>
      <c r="B182" s="18">
        <v>10.5</v>
      </c>
      <c r="C182" s="18"/>
    </row>
    <row r="183" spans="1:3" ht="15">
      <c r="A183" s="20">
        <v>1401</v>
      </c>
      <c r="B183" s="14">
        <v>10.5</v>
      </c>
      <c r="C183" s="18"/>
    </row>
    <row r="184" spans="1:3" ht="15">
      <c r="A184" s="20">
        <v>1402</v>
      </c>
      <c r="B184" s="18">
        <v>11.2</v>
      </c>
      <c r="C184" s="18"/>
    </row>
    <row r="185" spans="1:3" ht="15">
      <c r="A185" s="20">
        <v>1403</v>
      </c>
      <c r="B185" s="14">
        <v>11.2</v>
      </c>
      <c r="C185" s="18"/>
    </row>
    <row r="186" spans="1:3" ht="15">
      <c r="A186" s="20">
        <v>1404</v>
      </c>
      <c r="B186" s="14">
        <v>11.2</v>
      </c>
      <c r="C186" s="18"/>
    </row>
    <row r="187" spans="1:3" ht="15">
      <c r="A187" s="20">
        <v>1405</v>
      </c>
      <c r="B187" s="14">
        <v>11.2</v>
      </c>
      <c r="C187" s="18"/>
    </row>
    <row r="188" spans="1:3" ht="15">
      <c r="A188" s="20">
        <v>1406</v>
      </c>
      <c r="B188" s="14">
        <v>11.2</v>
      </c>
      <c r="C188" s="18"/>
    </row>
    <row r="189" spans="1:3" ht="15">
      <c r="A189" s="20">
        <v>1407</v>
      </c>
      <c r="B189" s="14">
        <v>11.2</v>
      </c>
      <c r="C189" s="18"/>
    </row>
    <row r="190" spans="1:3" ht="15">
      <c r="A190" s="20">
        <v>1408</v>
      </c>
      <c r="B190" s="14">
        <v>11.2</v>
      </c>
      <c r="C190" s="18"/>
    </row>
    <row r="191" spans="1:3" ht="15">
      <c r="A191" s="20">
        <v>1409</v>
      </c>
      <c r="B191" s="14">
        <v>11.2</v>
      </c>
      <c r="C191" s="18"/>
    </row>
    <row r="192" spans="1:3" ht="15">
      <c r="A192" s="20">
        <v>1410</v>
      </c>
      <c r="B192" s="14">
        <v>11.2</v>
      </c>
      <c r="C192" s="18"/>
    </row>
    <row r="193" spans="1:3" ht="15">
      <c r="A193" s="20">
        <v>1411</v>
      </c>
      <c r="B193" s="14">
        <v>11.2</v>
      </c>
      <c r="C193" s="18"/>
    </row>
    <row r="194" spans="1:3" ht="15">
      <c r="A194" s="20">
        <v>1412</v>
      </c>
      <c r="B194" s="18">
        <v>12.5</v>
      </c>
      <c r="C194" s="18"/>
    </row>
    <row r="195" spans="1:3" ht="15">
      <c r="A195" s="20">
        <v>1413</v>
      </c>
      <c r="B195" s="14">
        <v>12.5</v>
      </c>
      <c r="C195" s="18"/>
    </row>
    <row r="196" spans="1:3" ht="15">
      <c r="A196" s="20">
        <v>1414</v>
      </c>
      <c r="B196" s="14">
        <v>12.5</v>
      </c>
      <c r="C196" s="18"/>
    </row>
    <row r="197" spans="1:3" ht="15">
      <c r="A197" s="20">
        <v>1415</v>
      </c>
      <c r="B197" s="14">
        <v>12.5</v>
      </c>
      <c r="C197" s="18"/>
    </row>
    <row r="198" spans="1:3" ht="15">
      <c r="A198" s="20">
        <v>1416</v>
      </c>
      <c r="B198" s="14">
        <v>12.5</v>
      </c>
      <c r="C198" s="18"/>
    </row>
    <row r="199" spans="1:3" ht="15">
      <c r="A199" s="20">
        <v>1417</v>
      </c>
      <c r="B199" s="18">
        <v>10.1</v>
      </c>
      <c r="C199" s="18"/>
    </row>
    <row r="200" spans="1:3" ht="15">
      <c r="A200" s="20">
        <v>1418</v>
      </c>
      <c r="B200" s="14">
        <v>10.1</v>
      </c>
      <c r="C200" s="18"/>
    </row>
    <row r="201" spans="1:3" ht="15">
      <c r="A201" s="20">
        <v>1419</v>
      </c>
      <c r="B201" s="14">
        <v>10.1</v>
      </c>
      <c r="C201" s="18"/>
    </row>
    <row r="202" spans="1:3" ht="15">
      <c r="A202" s="20">
        <v>1420</v>
      </c>
      <c r="B202" s="14">
        <v>10.1</v>
      </c>
      <c r="C202" s="18"/>
    </row>
    <row r="203" spans="1:3" ht="15">
      <c r="A203" s="20">
        <v>1421</v>
      </c>
      <c r="B203" s="14">
        <v>10.1</v>
      </c>
      <c r="C203" s="18"/>
    </row>
    <row r="204" spans="1:3" ht="15">
      <c r="A204" s="20">
        <v>1422</v>
      </c>
      <c r="B204" s="18">
        <v>10.6</v>
      </c>
      <c r="C204" s="18"/>
    </row>
    <row r="205" spans="1:3" ht="15">
      <c r="A205" s="20">
        <v>1423</v>
      </c>
      <c r="B205" s="14">
        <v>10.6</v>
      </c>
      <c r="C205" s="18"/>
    </row>
    <row r="206" spans="1:3" ht="15">
      <c r="A206" s="20">
        <v>1424</v>
      </c>
      <c r="B206" s="14">
        <v>10.6</v>
      </c>
      <c r="C206" s="18"/>
    </row>
    <row r="207" spans="1:3" ht="15">
      <c r="A207" s="20">
        <v>1425</v>
      </c>
      <c r="B207" s="14">
        <v>10.6</v>
      </c>
      <c r="C207" s="18"/>
    </row>
    <row r="208" spans="1:3" ht="15">
      <c r="A208" s="20">
        <v>1426</v>
      </c>
      <c r="B208" s="14">
        <v>10.6</v>
      </c>
      <c r="C208" s="18"/>
    </row>
    <row r="209" spans="1:3" ht="15">
      <c r="A209" s="20">
        <v>1427</v>
      </c>
      <c r="B209" s="14">
        <v>10.6</v>
      </c>
      <c r="C209" s="18"/>
    </row>
    <row r="210" spans="1:3" ht="15">
      <c r="A210" s="20">
        <v>1428</v>
      </c>
      <c r="B210" s="14">
        <v>10.6</v>
      </c>
      <c r="C210" s="18"/>
    </row>
    <row r="211" spans="1:3" ht="15">
      <c r="A211" s="20">
        <v>1429</v>
      </c>
      <c r="B211" s="14">
        <v>10.6</v>
      </c>
      <c r="C211" s="18"/>
    </row>
    <row r="212" spans="1:3" ht="15">
      <c r="A212" s="20">
        <v>1430</v>
      </c>
      <c r="B212" s="14">
        <v>10.6</v>
      </c>
      <c r="C212" s="18"/>
    </row>
    <row r="213" spans="1:3" ht="15">
      <c r="A213" s="20">
        <v>1431</v>
      </c>
      <c r="B213" s="14">
        <v>10.6</v>
      </c>
      <c r="C213" s="18"/>
    </row>
    <row r="214" spans="1:3" ht="15">
      <c r="A214" s="20">
        <v>1432</v>
      </c>
      <c r="B214" s="14">
        <v>10.6</v>
      </c>
      <c r="C214" s="18"/>
    </row>
    <row r="215" spans="1:3" ht="15">
      <c r="A215" s="20">
        <v>1433</v>
      </c>
      <c r="B215" s="14">
        <v>10.6</v>
      </c>
      <c r="C215" s="18"/>
    </row>
    <row r="216" spans="1:3" ht="15">
      <c r="A216" s="20">
        <v>1434</v>
      </c>
      <c r="B216" s="14">
        <v>10.6</v>
      </c>
      <c r="C216" s="18"/>
    </row>
    <row r="217" spans="1:3" ht="15">
      <c r="A217" s="20">
        <v>1435</v>
      </c>
      <c r="B217" s="14">
        <v>10.6</v>
      </c>
      <c r="C217" s="18"/>
    </row>
    <row r="218" spans="1:3" ht="15">
      <c r="A218" s="20">
        <v>1436</v>
      </c>
      <c r="B218" s="14">
        <v>10.6</v>
      </c>
      <c r="C218" s="18"/>
    </row>
    <row r="219" spans="1:3" ht="15">
      <c r="A219" s="20">
        <v>1437</v>
      </c>
      <c r="B219" s="14">
        <v>10.6</v>
      </c>
      <c r="C219" s="18"/>
    </row>
    <row r="220" spans="1:3" ht="15">
      <c r="A220" s="20">
        <v>1438</v>
      </c>
      <c r="B220" s="14">
        <v>10.6</v>
      </c>
      <c r="C220" s="18"/>
    </row>
    <row r="221" spans="1:3" ht="15">
      <c r="A221" s="20">
        <v>1439</v>
      </c>
      <c r="B221" s="14">
        <v>10.6</v>
      </c>
      <c r="C221" s="18"/>
    </row>
    <row r="222" spans="1:3" ht="15">
      <c r="A222" s="20">
        <v>1440</v>
      </c>
      <c r="B222" s="14">
        <v>10.6</v>
      </c>
      <c r="C222" s="18"/>
    </row>
    <row r="223" spans="1:3" ht="15">
      <c r="A223" s="20">
        <v>1441</v>
      </c>
      <c r="B223" s="14">
        <v>10.6</v>
      </c>
      <c r="C223" s="18"/>
    </row>
    <row r="224" spans="1:3" ht="15">
      <c r="A224" s="20">
        <v>1442</v>
      </c>
      <c r="B224" s="14">
        <v>10.6</v>
      </c>
      <c r="C224" s="18"/>
    </row>
    <row r="225" spans="1:3" ht="15">
      <c r="A225" s="20">
        <v>1443</v>
      </c>
      <c r="B225" s="18">
        <v>12.1</v>
      </c>
      <c r="C225" s="18"/>
    </row>
    <row r="226" spans="1:3" ht="15">
      <c r="A226" s="20">
        <v>1444</v>
      </c>
      <c r="B226" s="14">
        <v>12.1</v>
      </c>
      <c r="C226" s="18"/>
    </row>
    <row r="227" spans="1:3" ht="15">
      <c r="A227" s="20">
        <v>1445</v>
      </c>
      <c r="B227" s="14">
        <v>12.1</v>
      </c>
      <c r="C227" s="18"/>
    </row>
    <row r="228" spans="1:3" ht="15">
      <c r="A228" s="20">
        <v>1446</v>
      </c>
      <c r="B228" s="14">
        <v>12.1</v>
      </c>
      <c r="C228" s="18"/>
    </row>
    <row r="229" spans="1:3" ht="15">
      <c r="A229" s="20">
        <v>1447</v>
      </c>
      <c r="B229" s="14">
        <v>12.1</v>
      </c>
      <c r="C229" s="18"/>
    </row>
    <row r="230" spans="1:3" ht="15">
      <c r="A230" s="20">
        <v>1448</v>
      </c>
      <c r="B230" s="14">
        <v>12.1</v>
      </c>
      <c r="C230" s="18"/>
    </row>
    <row r="231" spans="1:3" ht="15">
      <c r="A231" s="20">
        <v>1449</v>
      </c>
      <c r="B231" s="14">
        <v>12.1</v>
      </c>
      <c r="C231" s="18"/>
    </row>
    <row r="232" spans="1:3" ht="15">
      <c r="A232" s="20">
        <v>1450</v>
      </c>
      <c r="B232" s="14">
        <v>12.1</v>
      </c>
      <c r="C232" s="18"/>
    </row>
    <row r="233" spans="1:3" ht="15">
      <c r="A233" s="20">
        <v>1451</v>
      </c>
      <c r="B233" s="14">
        <v>12.1</v>
      </c>
      <c r="C233" s="18"/>
    </row>
    <row r="234" spans="1:3" ht="15">
      <c r="A234" s="20">
        <v>1452</v>
      </c>
      <c r="B234" s="14">
        <v>12.1</v>
      </c>
      <c r="C234" s="18"/>
    </row>
    <row r="235" spans="1:3" ht="15">
      <c r="A235" s="20">
        <v>1453</v>
      </c>
      <c r="B235" s="14">
        <v>12.1</v>
      </c>
      <c r="C235" s="18"/>
    </row>
    <row r="236" spans="1:3" ht="15">
      <c r="A236" s="20">
        <v>1454</v>
      </c>
      <c r="B236" s="14">
        <v>12.1</v>
      </c>
      <c r="C236" s="18"/>
    </row>
    <row r="237" spans="1:3" ht="15">
      <c r="A237" s="20">
        <v>1455</v>
      </c>
      <c r="B237" s="14">
        <v>12.1</v>
      </c>
      <c r="C237" s="18"/>
    </row>
    <row r="238" spans="1:3" ht="15">
      <c r="A238" s="20">
        <v>1456</v>
      </c>
      <c r="B238" s="14">
        <v>12.1</v>
      </c>
      <c r="C238" s="18"/>
    </row>
    <row r="239" spans="1:3" ht="15">
      <c r="A239" s="20">
        <v>1457</v>
      </c>
      <c r="B239" s="14">
        <v>12.1</v>
      </c>
      <c r="C239" s="18"/>
    </row>
    <row r="240" spans="1:3" ht="15">
      <c r="A240" s="20">
        <v>1458</v>
      </c>
      <c r="B240" s="14">
        <v>12.1</v>
      </c>
      <c r="C240" s="18"/>
    </row>
    <row r="241" spans="1:3" ht="15">
      <c r="A241" s="20">
        <v>1459</v>
      </c>
      <c r="B241" s="14">
        <v>12.1</v>
      </c>
      <c r="C241" s="18"/>
    </row>
    <row r="242" spans="1:3" ht="15">
      <c r="A242" s="20">
        <v>1460</v>
      </c>
      <c r="B242" s="14">
        <v>12.1</v>
      </c>
      <c r="C242" s="18"/>
    </row>
    <row r="243" spans="1:3" ht="15">
      <c r="A243" s="20">
        <v>1461</v>
      </c>
      <c r="B243" s="18">
        <v>11.2</v>
      </c>
      <c r="C243" s="18"/>
    </row>
    <row r="244" spans="1:3" ht="15">
      <c r="A244" s="20">
        <v>1462</v>
      </c>
      <c r="B244" s="18">
        <v>11.2</v>
      </c>
      <c r="C244" s="18"/>
    </row>
    <row r="245" spans="1:3" ht="15">
      <c r="A245" s="20">
        <v>1463</v>
      </c>
      <c r="B245" s="14">
        <v>11.2</v>
      </c>
      <c r="C245" s="18"/>
    </row>
    <row r="246" spans="1:3" ht="15">
      <c r="A246" s="20">
        <v>1464</v>
      </c>
      <c r="B246" s="18">
        <v>11.4</v>
      </c>
      <c r="C246" s="18"/>
    </row>
    <row r="247" spans="1:3" ht="15">
      <c r="A247" s="20">
        <v>1465</v>
      </c>
      <c r="B247" s="14">
        <v>11.4</v>
      </c>
      <c r="C247" s="18"/>
    </row>
    <row r="248" spans="1:3" ht="15">
      <c r="A248" s="20">
        <v>1466</v>
      </c>
      <c r="B248" s="14">
        <v>11.4</v>
      </c>
      <c r="C248" s="18"/>
    </row>
    <row r="249" spans="1:3" ht="15">
      <c r="A249" s="20">
        <v>1467</v>
      </c>
      <c r="B249" s="14">
        <v>11.4</v>
      </c>
      <c r="C249" s="18"/>
    </row>
    <row r="250" spans="1:3" ht="15">
      <c r="A250" s="20">
        <v>1468</v>
      </c>
      <c r="B250" s="14">
        <v>11.4</v>
      </c>
      <c r="C250" s="18"/>
    </row>
    <row r="251" spans="1:3" ht="15">
      <c r="A251" s="20">
        <v>1469</v>
      </c>
      <c r="B251" s="14">
        <v>11.4</v>
      </c>
      <c r="C251" s="18"/>
    </row>
    <row r="252" spans="1:3" ht="15">
      <c r="A252" s="20">
        <v>1470</v>
      </c>
      <c r="B252" s="14">
        <v>11.4</v>
      </c>
      <c r="C252" s="18"/>
    </row>
    <row r="253" spans="1:3" ht="15">
      <c r="A253" s="20">
        <v>1471</v>
      </c>
      <c r="B253" s="18">
        <v>10.5</v>
      </c>
      <c r="C253" s="18"/>
    </row>
    <row r="254" spans="1:3" ht="15">
      <c r="A254" s="20">
        <v>1472</v>
      </c>
      <c r="B254" s="18">
        <v>10.7</v>
      </c>
      <c r="C254" s="18"/>
    </row>
    <row r="255" spans="1:3" ht="15">
      <c r="A255" s="20">
        <v>1473</v>
      </c>
      <c r="B255" s="14">
        <v>10.7</v>
      </c>
      <c r="C255" s="18"/>
    </row>
    <row r="256" spans="1:3" ht="15">
      <c r="A256" s="20">
        <v>1474</v>
      </c>
      <c r="B256" s="18">
        <v>10.9</v>
      </c>
      <c r="C256" s="18"/>
    </row>
    <row r="257" spans="1:3" ht="15">
      <c r="A257" s="20">
        <v>1475</v>
      </c>
      <c r="B257" s="18">
        <v>10.5</v>
      </c>
      <c r="C257" s="18"/>
    </row>
    <row r="258" spans="1:3" ht="15">
      <c r="A258" s="20">
        <v>1476</v>
      </c>
      <c r="B258" s="14">
        <v>10.5</v>
      </c>
      <c r="C258" s="18"/>
    </row>
    <row r="259" spans="1:3" ht="15">
      <c r="A259" s="20">
        <v>1477</v>
      </c>
      <c r="B259" s="14">
        <v>10.5</v>
      </c>
      <c r="C259" s="18"/>
    </row>
    <row r="260" spans="1:3" ht="15">
      <c r="A260" s="20">
        <v>1478</v>
      </c>
      <c r="B260" s="14">
        <v>10.5</v>
      </c>
      <c r="C260" s="18"/>
    </row>
    <row r="261" spans="1:3" ht="15">
      <c r="A261" s="20">
        <v>1479</v>
      </c>
      <c r="B261" s="14">
        <v>10.5</v>
      </c>
      <c r="C261" s="18"/>
    </row>
    <row r="262" spans="1:3" ht="15">
      <c r="A262" s="20">
        <v>1480</v>
      </c>
      <c r="B262" s="18">
        <v>10.8</v>
      </c>
      <c r="C262" s="18"/>
    </row>
    <row r="263" spans="1:3" ht="15">
      <c r="A263" s="20">
        <v>1481</v>
      </c>
      <c r="B263" s="14">
        <v>10.8</v>
      </c>
      <c r="C263" s="18"/>
    </row>
    <row r="264" spans="1:3" ht="15">
      <c r="A264" s="20">
        <v>1482</v>
      </c>
      <c r="B264" s="14">
        <v>10.8</v>
      </c>
      <c r="C264" s="18"/>
    </row>
    <row r="265" spans="1:3" ht="15">
      <c r="A265" s="20">
        <v>1483</v>
      </c>
      <c r="B265" s="14">
        <v>10.8</v>
      </c>
      <c r="C265" s="18"/>
    </row>
    <row r="266" spans="1:3" ht="15">
      <c r="A266" s="20">
        <v>1484</v>
      </c>
      <c r="B266" s="14">
        <v>10.8</v>
      </c>
      <c r="C266" s="18"/>
    </row>
    <row r="267" spans="1:3" ht="15">
      <c r="A267" s="20">
        <v>1485</v>
      </c>
      <c r="B267" s="18">
        <v>10.4</v>
      </c>
      <c r="C267" s="18"/>
    </row>
    <row r="268" spans="1:3" ht="15">
      <c r="A268" s="20">
        <v>1486</v>
      </c>
      <c r="B268" s="14">
        <v>10.4</v>
      </c>
      <c r="C268" s="18"/>
    </row>
    <row r="269" spans="1:3" ht="15">
      <c r="A269" s="20">
        <v>1487</v>
      </c>
      <c r="B269" s="14">
        <v>10.4</v>
      </c>
      <c r="C269" s="18"/>
    </row>
    <row r="270" spans="1:3" ht="15">
      <c r="A270" s="20">
        <v>1488</v>
      </c>
      <c r="B270" s="14">
        <v>10.4</v>
      </c>
      <c r="C270" s="18"/>
    </row>
    <row r="271" spans="1:3" ht="15">
      <c r="A271" s="20">
        <v>1489</v>
      </c>
      <c r="B271" s="14">
        <v>10.4</v>
      </c>
      <c r="C271" s="18"/>
    </row>
    <row r="272" spans="1:3" ht="15">
      <c r="A272" s="20">
        <v>1490</v>
      </c>
      <c r="B272" s="14">
        <v>10.4</v>
      </c>
      <c r="C272" s="18"/>
    </row>
    <row r="273" spans="1:3" ht="15">
      <c r="A273" s="20">
        <v>1491</v>
      </c>
      <c r="B273" s="14">
        <v>10.4</v>
      </c>
      <c r="C273" s="18"/>
    </row>
    <row r="274" spans="1:3" ht="15">
      <c r="A274" s="20">
        <v>1492</v>
      </c>
      <c r="B274" s="14">
        <v>10.4</v>
      </c>
      <c r="C274" s="18"/>
    </row>
    <row r="275" spans="1:3" ht="15">
      <c r="A275" s="20">
        <v>1493</v>
      </c>
      <c r="B275" s="14">
        <v>10.4</v>
      </c>
      <c r="C275" s="18"/>
    </row>
    <row r="276" spans="1:3" ht="15">
      <c r="A276" s="20">
        <v>1494</v>
      </c>
      <c r="B276" s="14">
        <v>10.4</v>
      </c>
      <c r="C276" s="18"/>
    </row>
    <row r="277" spans="1:3" ht="15">
      <c r="A277" s="20">
        <v>1495</v>
      </c>
      <c r="B277" s="18">
        <v>10.4</v>
      </c>
      <c r="C277" s="18"/>
    </row>
    <row r="278" spans="1:3" ht="15">
      <c r="A278" s="20">
        <v>1496</v>
      </c>
      <c r="B278" s="14">
        <v>10.4</v>
      </c>
      <c r="C278" s="18"/>
    </row>
    <row r="279" spans="1:3" ht="15">
      <c r="A279" s="20">
        <v>1497</v>
      </c>
      <c r="B279" s="14">
        <v>10.4</v>
      </c>
      <c r="C279" s="18"/>
    </row>
    <row r="280" spans="1:3" ht="15">
      <c r="A280" s="20">
        <v>1498</v>
      </c>
      <c r="B280" s="14">
        <v>10.4</v>
      </c>
      <c r="C280" s="18"/>
    </row>
    <row r="281" spans="1:3" ht="15">
      <c r="A281" s="20">
        <v>1499</v>
      </c>
      <c r="B281" s="14">
        <v>10.4</v>
      </c>
      <c r="C281" s="18"/>
    </row>
    <row r="282" spans="1:3" ht="15">
      <c r="A282" s="20">
        <v>1500</v>
      </c>
      <c r="B282" s="14">
        <v>10.4</v>
      </c>
      <c r="C282" s="18"/>
    </row>
    <row r="283" spans="1:3" ht="15">
      <c r="A283" s="20">
        <v>1501</v>
      </c>
      <c r="B283" s="14">
        <v>10.4</v>
      </c>
      <c r="C283" s="18"/>
    </row>
    <row r="284" spans="1:3" ht="15">
      <c r="A284" s="20">
        <v>1502</v>
      </c>
      <c r="B284" s="14">
        <v>10.4</v>
      </c>
      <c r="C284" s="18"/>
    </row>
    <row r="285" spans="1:3" ht="15">
      <c r="A285" s="20">
        <v>1503</v>
      </c>
      <c r="B285" s="18">
        <v>10.8</v>
      </c>
      <c r="C285" s="18"/>
    </row>
    <row r="286" spans="1:3" ht="15">
      <c r="A286" s="24" t="s">
        <v>63</v>
      </c>
      <c r="B286" s="14">
        <v>10.8</v>
      </c>
      <c r="C286" s="18"/>
    </row>
    <row r="287" spans="1:3" ht="15">
      <c r="A287" s="20"/>
      <c r="B287" s="18"/>
      <c r="C287" s="18"/>
    </row>
    <row r="288" spans="1:3" ht="15">
      <c r="A288" s="20"/>
      <c r="B288" s="18"/>
      <c r="C288" s="18"/>
    </row>
    <row r="289" spans="1:3" ht="15">
      <c r="A289" s="20"/>
      <c r="B289" s="18"/>
      <c r="C289" s="18"/>
    </row>
    <row r="290" spans="1:3" ht="15">
      <c r="A290" s="20"/>
      <c r="B290" s="18"/>
      <c r="C290" s="18"/>
    </row>
    <row r="291" spans="1:3" ht="15">
      <c r="A291" s="20"/>
      <c r="B291" s="18"/>
      <c r="C291" s="18"/>
    </row>
    <row r="292" spans="1:3" ht="15">
      <c r="A292" s="20"/>
      <c r="B292" s="18"/>
      <c r="C292" s="18"/>
    </row>
    <row r="293" spans="1:3" ht="15">
      <c r="A293" s="20"/>
      <c r="B293" s="18"/>
      <c r="C293" s="18"/>
    </row>
    <row r="294" spans="1:3" ht="15">
      <c r="A294" s="20"/>
      <c r="B294" s="18"/>
      <c r="C294" s="18"/>
    </row>
    <row r="295" spans="1:3" ht="15">
      <c r="A295" s="20"/>
      <c r="B295" s="18"/>
      <c r="C295" s="18"/>
    </row>
    <row r="296" spans="1:3" ht="15">
      <c r="A296" s="20"/>
      <c r="B296" s="18"/>
      <c r="C296" s="18"/>
    </row>
    <row r="297" spans="1:3" ht="15">
      <c r="A297" s="20"/>
      <c r="B297" s="18"/>
      <c r="C297" s="18"/>
    </row>
    <row r="298" spans="1:3" ht="15">
      <c r="A298" s="20"/>
      <c r="B298" s="18"/>
      <c r="C298" s="18"/>
    </row>
    <row r="299" spans="1:3" ht="15">
      <c r="A299" s="20"/>
      <c r="B299" s="18"/>
      <c r="C299" s="18"/>
    </row>
    <row r="300" spans="1:3" ht="15">
      <c r="A300" s="20"/>
      <c r="B300" s="18"/>
      <c r="C300" s="18"/>
    </row>
    <row r="301" spans="1:3" ht="15">
      <c r="A301" s="20"/>
      <c r="B301" s="18"/>
      <c r="C301" s="18"/>
    </row>
    <row r="302" spans="1:3" ht="15">
      <c r="A302" s="20"/>
      <c r="B302" s="18"/>
      <c r="C302" s="18"/>
    </row>
    <row r="303" spans="1:3" ht="15">
      <c r="A303" s="20"/>
      <c r="B303" s="18"/>
      <c r="C303" s="18"/>
    </row>
    <row r="304" spans="1:3" ht="15">
      <c r="A304" s="20"/>
      <c r="B304" s="18"/>
      <c r="C304" s="18"/>
    </row>
    <row r="305" spans="1:3" ht="15">
      <c r="A305" s="20"/>
      <c r="B305" s="18"/>
      <c r="C305" s="18"/>
    </row>
    <row r="306" spans="1:3" ht="15">
      <c r="A306" s="20"/>
      <c r="B306" s="18"/>
      <c r="C306" s="18"/>
    </row>
    <row r="307" spans="1:3" ht="15">
      <c r="A307" s="20"/>
      <c r="B307" s="18"/>
      <c r="C307" s="18"/>
    </row>
    <row r="308" spans="1:3" ht="15">
      <c r="A308" s="20"/>
      <c r="B308" s="18"/>
      <c r="C308" s="18"/>
    </row>
    <row r="309" spans="1:3" ht="15">
      <c r="A309" s="20"/>
      <c r="B309" s="18"/>
      <c r="C309" s="18"/>
    </row>
    <row r="310" spans="1:3" ht="15">
      <c r="A310" s="20"/>
      <c r="B310" s="18"/>
      <c r="C310" s="18"/>
    </row>
    <row r="311" spans="1:3" ht="15">
      <c r="A311" s="20"/>
      <c r="B311" s="18"/>
      <c r="C311" s="18"/>
    </row>
    <row r="312" spans="1:3" ht="15">
      <c r="A312" s="20"/>
      <c r="B312" s="18"/>
      <c r="C312" s="18"/>
    </row>
    <row r="313" spans="1:3" ht="15">
      <c r="A313" s="20"/>
      <c r="B313" s="18"/>
      <c r="C313" s="18"/>
    </row>
    <row r="314" spans="1:3" ht="15">
      <c r="A314" s="20"/>
      <c r="B314" s="18"/>
      <c r="C314" s="18"/>
    </row>
    <row r="315" spans="1:3" ht="15">
      <c r="A315" s="20"/>
      <c r="B315" s="18"/>
      <c r="C315" s="18"/>
    </row>
    <row r="316" spans="1:3" ht="15">
      <c r="A316" s="20"/>
      <c r="B316" s="18"/>
      <c r="C316" s="18"/>
    </row>
    <row r="317" spans="1:3" ht="15">
      <c r="A317" s="20"/>
      <c r="B317" s="18"/>
      <c r="C317" s="18"/>
    </row>
    <row r="318" spans="1:3" ht="15">
      <c r="A318" s="20"/>
      <c r="B318" s="18"/>
      <c r="C318" s="18"/>
    </row>
    <row r="319" spans="1:3" ht="15">
      <c r="A319" s="20"/>
      <c r="B319" s="18"/>
      <c r="C319" s="18"/>
    </row>
    <row r="320" spans="1:3" ht="15">
      <c r="A320" s="20"/>
      <c r="B320" s="18"/>
      <c r="C320" s="18"/>
    </row>
    <row r="321" spans="1:3" ht="15">
      <c r="A321" s="20"/>
      <c r="B321" s="18"/>
      <c r="C321" s="18"/>
    </row>
    <row r="322" spans="1:3" ht="15">
      <c r="A322" s="20"/>
      <c r="B322" s="18"/>
      <c r="C322" s="18"/>
    </row>
    <row r="323" spans="1:3" ht="15">
      <c r="A323" s="20"/>
      <c r="B323" s="18"/>
      <c r="C323" s="18"/>
    </row>
    <row r="324" spans="1:3" ht="15">
      <c r="A324" s="20"/>
      <c r="B324" s="18"/>
      <c r="C324" s="18"/>
    </row>
    <row r="325" spans="1:3" ht="15">
      <c r="A325" s="20"/>
      <c r="B325" s="18"/>
      <c r="C325" s="18"/>
    </row>
    <row r="326" spans="1:3" ht="15">
      <c r="A326" s="20"/>
      <c r="B326" s="18"/>
      <c r="C326" s="18"/>
    </row>
    <row r="327" spans="1:3" ht="15">
      <c r="A327" s="20"/>
      <c r="B327" s="18"/>
      <c r="C327" s="18"/>
    </row>
    <row r="328" spans="1:3" ht="15">
      <c r="A328" s="20"/>
      <c r="B328" s="18"/>
      <c r="C328" s="18"/>
    </row>
    <row r="329" spans="1:3" ht="15">
      <c r="A329" s="20"/>
      <c r="B329" s="18"/>
      <c r="C329" s="18"/>
    </row>
    <row r="330" spans="1:3" ht="15">
      <c r="A330" s="20"/>
      <c r="B330" s="18"/>
      <c r="C330" s="18"/>
    </row>
    <row r="331" spans="1:3" ht="15">
      <c r="A331" s="20"/>
      <c r="B331" s="18"/>
      <c r="C331" s="18"/>
    </row>
    <row r="332" spans="1:3" ht="15">
      <c r="A332" s="20"/>
      <c r="B332" s="18"/>
      <c r="C332" s="18"/>
    </row>
    <row r="333" spans="1:3" ht="15">
      <c r="A333" s="20"/>
      <c r="B333" s="18"/>
      <c r="C333" s="18"/>
    </row>
    <row r="334" spans="1:3" ht="15">
      <c r="A334" s="20"/>
      <c r="B334" s="18"/>
      <c r="C334" s="18"/>
    </row>
    <row r="335" spans="1:3" ht="15">
      <c r="A335" s="20"/>
      <c r="B335" s="18"/>
      <c r="C335" s="18"/>
    </row>
    <row r="336" spans="1:3" ht="15">
      <c r="A336" s="20"/>
      <c r="B336" s="18"/>
      <c r="C336" s="18"/>
    </row>
    <row r="337" spans="1:3" ht="15">
      <c r="A337" s="20"/>
      <c r="B337" s="18"/>
      <c r="C337" s="18"/>
    </row>
    <row r="338" spans="1:3" ht="15">
      <c r="A338" s="20"/>
      <c r="B338" s="18"/>
      <c r="C338" s="18"/>
    </row>
    <row r="339" spans="1:3" ht="15">
      <c r="A339" s="20"/>
      <c r="B339" s="18"/>
      <c r="C339" s="18"/>
    </row>
    <row r="340" spans="1:3" ht="15">
      <c r="A340" s="20"/>
      <c r="B340" s="18"/>
      <c r="C340" s="18"/>
    </row>
    <row r="341" spans="1:3" ht="15">
      <c r="A341" s="20"/>
      <c r="B341" s="18"/>
      <c r="C341" s="18"/>
    </row>
    <row r="342" spans="1:3" ht="15">
      <c r="A342" s="20"/>
      <c r="B342" s="18"/>
      <c r="C342" s="18"/>
    </row>
    <row r="343" spans="1:3" ht="15">
      <c r="A343" s="20"/>
      <c r="B343" s="18"/>
      <c r="C343" s="18"/>
    </row>
    <row r="344" spans="1:3" ht="15">
      <c r="A344" s="20"/>
      <c r="B344" s="18"/>
      <c r="C344" s="18"/>
    </row>
    <row r="345" spans="1:3" ht="15">
      <c r="A345" s="20"/>
      <c r="B345" s="18"/>
      <c r="C345" s="18"/>
    </row>
    <row r="346" spans="1:3" ht="15">
      <c r="A346" s="20"/>
      <c r="B346" s="18"/>
      <c r="C346" s="18"/>
    </row>
    <row r="347" spans="1:3" ht="15">
      <c r="A347" s="20"/>
      <c r="B347" s="18"/>
      <c r="C347" s="18"/>
    </row>
    <row r="348" spans="1:3" ht="15">
      <c r="A348" s="21"/>
      <c r="B348" s="22"/>
      <c r="C348" s="22"/>
    </row>
    <row r="349" spans="1:3" ht="15">
      <c r="A349" s="21"/>
      <c r="B349" s="22"/>
      <c r="C349" s="22"/>
    </row>
    <row r="350" spans="1:3" ht="15">
      <c r="A350" s="21"/>
      <c r="B350" s="22"/>
      <c r="C350" s="22"/>
    </row>
    <row r="351" spans="1:3" ht="15">
      <c r="A351" s="21"/>
      <c r="B351" s="22"/>
      <c r="C351" s="22"/>
    </row>
    <row r="352" spans="1:3" ht="15">
      <c r="A352" s="21"/>
      <c r="B352" s="22"/>
      <c r="C352" s="22"/>
    </row>
    <row r="353" spans="1:3" ht="15">
      <c r="A353" s="21"/>
      <c r="B353" s="22"/>
      <c r="C353" s="22"/>
    </row>
    <row r="354" spans="1:3" ht="15">
      <c r="A354" s="21"/>
      <c r="B354" s="22"/>
      <c r="C354" s="22"/>
    </row>
    <row r="355" spans="1:3" ht="15">
      <c r="A355" s="21"/>
      <c r="B355" s="22"/>
      <c r="C355" s="22"/>
    </row>
    <row r="356" spans="1:3" ht="15">
      <c r="A356" s="21"/>
      <c r="B356" s="22"/>
      <c r="C356" s="22"/>
    </row>
    <row r="357" spans="1:3" ht="15">
      <c r="A357" s="21"/>
      <c r="B357" s="22"/>
      <c r="C357" s="22"/>
    </row>
    <row r="358" spans="1:3" ht="15">
      <c r="A358" s="21"/>
      <c r="B358" s="22"/>
      <c r="C358" s="22"/>
    </row>
    <row r="359" spans="1:3" ht="15">
      <c r="A359" s="21"/>
      <c r="B359" s="22"/>
      <c r="C359" s="22"/>
    </row>
    <row r="360" spans="1:3" ht="15">
      <c r="A360" s="21"/>
      <c r="B360" s="22"/>
      <c r="C360" s="22"/>
    </row>
    <row r="361" spans="1:3" ht="15">
      <c r="A361" s="21"/>
      <c r="B361" s="22"/>
      <c r="C361" s="22"/>
    </row>
    <row r="362" spans="1:3" ht="15">
      <c r="A362" s="21"/>
      <c r="B362" s="22"/>
      <c r="C362" s="22"/>
    </row>
    <row r="363" spans="1:3" ht="15">
      <c r="A363" s="21"/>
      <c r="B363" s="22"/>
      <c r="C363" s="22"/>
    </row>
    <row r="364" spans="1:3" ht="15">
      <c r="A364" s="21"/>
      <c r="B364" s="22"/>
      <c r="C364" s="22"/>
    </row>
    <row r="365" spans="1:3" ht="15">
      <c r="A365" s="21"/>
      <c r="B365" s="22"/>
      <c r="C365" s="22"/>
    </row>
    <row r="366" spans="1:3" ht="15">
      <c r="A366" s="21"/>
      <c r="B366" s="22"/>
      <c r="C366" s="22"/>
    </row>
    <row r="367" spans="1:3" ht="15">
      <c r="A367" s="22"/>
      <c r="B367" s="22"/>
      <c r="C367" s="22"/>
    </row>
    <row r="368" spans="1:3" ht="15">
      <c r="A368" s="22"/>
      <c r="B368" s="22"/>
      <c r="C368" s="22"/>
    </row>
    <row r="369" spans="1:3" ht="15">
      <c r="A369" s="22"/>
      <c r="B369" s="22"/>
      <c r="C369" s="22"/>
    </row>
    <row r="370" spans="1:3" ht="15">
      <c r="A370" s="22"/>
      <c r="B370" s="22"/>
      <c r="C370" s="22"/>
    </row>
    <row r="371" spans="1:3" ht="15">
      <c r="A371" s="22"/>
      <c r="B371" s="22"/>
      <c r="C371" s="22"/>
    </row>
    <row r="372" spans="1:3" ht="15">
      <c r="A372" s="22"/>
      <c r="B372" s="22"/>
      <c r="C372" s="22"/>
    </row>
    <row r="373" spans="1:3" ht="15">
      <c r="A373" s="22"/>
      <c r="B373" s="22"/>
      <c r="C373" s="22"/>
    </row>
    <row r="374" spans="1:3" ht="15">
      <c r="A374" s="22"/>
      <c r="B374" s="22"/>
      <c r="C374" s="22"/>
    </row>
    <row r="375" spans="1:3" ht="15">
      <c r="A375" s="22"/>
      <c r="B375" s="22"/>
      <c r="C375" s="22"/>
    </row>
    <row r="376" spans="1:3" ht="15">
      <c r="A376" s="22"/>
      <c r="B376" s="22"/>
      <c r="C376" s="22"/>
    </row>
    <row r="377" spans="1:3" ht="15">
      <c r="A377" s="22"/>
      <c r="B377" s="22"/>
      <c r="C377" s="22"/>
    </row>
    <row r="378" spans="1:3" ht="15">
      <c r="A378" s="22"/>
      <c r="B378" s="22"/>
      <c r="C378" s="22"/>
    </row>
    <row r="379" spans="1:3" ht="15">
      <c r="A379" s="22"/>
      <c r="B379" s="22"/>
      <c r="C379" s="22"/>
    </row>
    <row r="380" spans="1:3" ht="15">
      <c r="A380" s="22"/>
      <c r="B380" s="22"/>
      <c r="C380" s="22"/>
    </row>
    <row r="381" spans="1:3" ht="15">
      <c r="A381" s="22"/>
      <c r="B381" s="22"/>
      <c r="C381" s="22"/>
    </row>
    <row r="382" spans="1:3" ht="15">
      <c r="A382" s="22"/>
      <c r="B382" s="22"/>
      <c r="C382" s="22"/>
    </row>
    <row r="383" spans="1:3" ht="15">
      <c r="A383" s="22"/>
      <c r="B383" s="22"/>
      <c r="C383" s="22"/>
    </row>
    <row r="384" spans="1:3" ht="15">
      <c r="A384" s="22"/>
      <c r="B384" s="22"/>
      <c r="C384" s="22"/>
    </row>
    <row r="385" spans="1:3" ht="15">
      <c r="A385" s="22"/>
      <c r="B385" s="22"/>
      <c r="C385" s="22"/>
    </row>
    <row r="386" spans="1:3" ht="15">
      <c r="A386" s="22"/>
      <c r="B386" s="22"/>
      <c r="C386" s="22"/>
    </row>
    <row r="387" spans="1:3" ht="15">
      <c r="A387" s="22"/>
      <c r="B387" s="22"/>
      <c r="C387" s="22"/>
    </row>
    <row r="388" spans="1:3" ht="15">
      <c r="A388" s="22"/>
      <c r="B388" s="22"/>
      <c r="C388" s="22"/>
    </row>
    <row r="389" spans="1:3" ht="15">
      <c r="A389" s="22"/>
      <c r="B389" s="22"/>
      <c r="C389" s="22"/>
    </row>
    <row r="390" spans="1:3" ht="15">
      <c r="A390" s="22"/>
      <c r="B390" s="22"/>
      <c r="C390" s="22"/>
    </row>
    <row r="391" spans="1:3" ht="15">
      <c r="A391" s="22"/>
      <c r="B391" s="22"/>
      <c r="C391" s="22"/>
    </row>
    <row r="392" spans="1:3" ht="15">
      <c r="A392" s="22"/>
      <c r="B392" s="22"/>
      <c r="C392" s="22"/>
    </row>
    <row r="393" spans="1:3" ht="15">
      <c r="A393" s="22"/>
      <c r="B393" s="22"/>
      <c r="C393" s="22"/>
    </row>
    <row r="394" spans="1:3" ht="15">
      <c r="A394" s="22"/>
      <c r="B394" s="22"/>
      <c r="C394" s="22"/>
    </row>
    <row r="395" spans="1:3" ht="15">
      <c r="A395" s="22"/>
      <c r="B395" s="22"/>
      <c r="C395" s="22"/>
    </row>
    <row r="396" spans="1:3" ht="15">
      <c r="A396" s="22"/>
      <c r="B396" s="22"/>
      <c r="C396" s="22"/>
    </row>
    <row r="397" spans="1:3" ht="15">
      <c r="A397" s="22"/>
      <c r="B397" s="22"/>
      <c r="C397" s="22"/>
    </row>
    <row r="398" spans="1:3" ht="15">
      <c r="A398" s="22"/>
      <c r="B398" s="22"/>
      <c r="C398" s="22"/>
    </row>
    <row r="399" spans="1:3" ht="15">
      <c r="A399" s="22"/>
      <c r="B399" s="22"/>
      <c r="C399" s="22"/>
    </row>
    <row r="400" spans="1:3" ht="15">
      <c r="A400" s="22"/>
      <c r="B400" s="22"/>
      <c r="C400" s="22"/>
    </row>
    <row r="401" spans="1:3" ht="15">
      <c r="A401" s="22"/>
      <c r="B401" s="22"/>
      <c r="C401" s="22"/>
    </row>
    <row r="402" spans="1:3" ht="15">
      <c r="A402" s="22"/>
      <c r="B402" s="22"/>
      <c r="C402" s="22"/>
    </row>
    <row r="403" spans="1:3" ht="15">
      <c r="A403" s="22"/>
      <c r="B403" s="22"/>
      <c r="C403" s="22"/>
    </row>
    <row r="404" spans="1:3" ht="15">
      <c r="A404" s="22"/>
      <c r="B404" s="22"/>
      <c r="C404" s="22"/>
    </row>
    <row r="405" spans="1:3" ht="15">
      <c r="A405" s="22"/>
      <c r="B405" s="22"/>
      <c r="C405" s="22"/>
    </row>
    <row r="406" spans="1:3" ht="15">
      <c r="A406" s="22"/>
      <c r="B406" s="22"/>
      <c r="C406" s="22"/>
    </row>
    <row r="407" spans="1:3" ht="15">
      <c r="A407" s="22"/>
      <c r="B407" s="22"/>
      <c r="C407" s="22"/>
    </row>
    <row r="408" spans="1:3" ht="15">
      <c r="A408" s="22"/>
      <c r="B408" s="22"/>
      <c r="C408" s="22"/>
    </row>
    <row r="409" spans="1:3" ht="15">
      <c r="A409" s="22"/>
      <c r="B409" s="22"/>
      <c r="C409" s="22"/>
    </row>
    <row r="410" spans="1:3" ht="15">
      <c r="A410" s="22"/>
      <c r="B410" s="22"/>
      <c r="C410" s="22"/>
    </row>
    <row r="411" spans="1:3" ht="15">
      <c r="A411" s="22"/>
      <c r="B411" s="22"/>
      <c r="C411" s="22"/>
    </row>
    <row r="412" spans="1:3" ht="15">
      <c r="A412" s="22"/>
      <c r="B412" s="22"/>
      <c r="C412" s="22"/>
    </row>
    <row r="413" spans="1:3" ht="15">
      <c r="A413" s="22"/>
      <c r="B413" s="22"/>
      <c r="C413" s="22"/>
    </row>
    <row r="414" spans="1:3" ht="15">
      <c r="A414" s="22"/>
      <c r="B414" s="22"/>
      <c r="C414" s="22"/>
    </row>
    <row r="415" spans="1:3" ht="15">
      <c r="A415" s="22"/>
      <c r="B415" s="22"/>
      <c r="C415" s="22"/>
    </row>
    <row r="416" spans="1:3" ht="15">
      <c r="A416" s="22"/>
      <c r="B416" s="22"/>
      <c r="C416" s="22"/>
    </row>
    <row r="417" spans="1:3" ht="15">
      <c r="A417" s="22"/>
      <c r="B417" s="22"/>
      <c r="C417" s="22"/>
    </row>
    <row r="418" spans="1:3" ht="15">
      <c r="A418" s="22"/>
      <c r="B418" s="22"/>
      <c r="C418" s="22"/>
    </row>
    <row r="419" spans="1:3" ht="15">
      <c r="A419" s="22"/>
      <c r="B419" s="22"/>
      <c r="C419" s="22"/>
    </row>
    <row r="420" spans="1:3" ht="15">
      <c r="A420" s="22"/>
      <c r="B420" s="22"/>
      <c r="C420" s="22"/>
    </row>
    <row r="421" spans="1:3" ht="15">
      <c r="A421" s="22"/>
      <c r="B421" s="22"/>
      <c r="C421" s="22"/>
    </row>
    <row r="422" spans="1:3" ht="15">
      <c r="A422" s="22"/>
      <c r="B422" s="22"/>
      <c r="C422" s="22"/>
    </row>
    <row r="423" spans="1:3" ht="15">
      <c r="A423" s="22"/>
      <c r="B423" s="22"/>
      <c r="C423" s="22"/>
    </row>
    <row r="424" spans="1:3" ht="15">
      <c r="A424" s="22"/>
      <c r="B424" s="22"/>
      <c r="C424" s="22"/>
    </row>
    <row r="425" spans="1:3" ht="15">
      <c r="A425" s="22"/>
      <c r="B425" s="22"/>
      <c r="C425" s="22"/>
    </row>
    <row r="426" spans="1:3" ht="15">
      <c r="A426" s="22"/>
      <c r="B426" s="22"/>
      <c r="C426" s="22"/>
    </row>
    <row r="427" spans="1:3" ht="15">
      <c r="A427" s="22"/>
      <c r="B427" s="22"/>
      <c r="C427" s="22"/>
    </row>
    <row r="428" spans="1:3" ht="15">
      <c r="A428" s="22"/>
      <c r="B428" s="22"/>
      <c r="C428" s="22"/>
    </row>
    <row r="429" spans="1:3" ht="15">
      <c r="A429" s="22"/>
      <c r="B429" s="22"/>
      <c r="C429" s="22"/>
    </row>
    <row r="430" spans="1:3" ht="15">
      <c r="A430" s="22"/>
      <c r="B430" s="22"/>
      <c r="C430" s="22"/>
    </row>
    <row r="431" spans="1:3" ht="15">
      <c r="A431" s="22"/>
      <c r="B431" s="22"/>
      <c r="C431" s="22"/>
    </row>
    <row r="432" spans="1:3" ht="15">
      <c r="A432" s="22"/>
      <c r="B432" s="22"/>
      <c r="C432" s="22"/>
    </row>
    <row r="433" spans="1:3" ht="15">
      <c r="A433" s="22"/>
      <c r="B433" s="22"/>
      <c r="C433" s="22"/>
    </row>
    <row r="434" spans="1:3" ht="15">
      <c r="A434" s="22"/>
      <c r="B434" s="22"/>
      <c r="C434" s="22"/>
    </row>
    <row r="435" spans="1:3" ht="15">
      <c r="A435" s="22"/>
      <c r="B435" s="22"/>
      <c r="C435" s="22"/>
    </row>
    <row r="436" spans="1:3" ht="15">
      <c r="A436" s="22"/>
      <c r="B436" s="22"/>
      <c r="C436" s="22"/>
    </row>
    <row r="437" spans="1:3" ht="15">
      <c r="A437" s="22"/>
      <c r="B437" s="22"/>
      <c r="C437" s="22"/>
    </row>
    <row r="438" spans="1:3" ht="15">
      <c r="A438" s="22"/>
      <c r="B438" s="22"/>
      <c r="C438" s="22"/>
    </row>
    <row r="439" spans="1:3" ht="15">
      <c r="A439" s="22"/>
      <c r="B439" s="22"/>
      <c r="C439" s="22"/>
    </row>
    <row r="440" spans="1:3" ht="15">
      <c r="A440" s="22"/>
      <c r="B440" s="22"/>
      <c r="C440" s="22"/>
    </row>
    <row r="441" spans="1:3" ht="15">
      <c r="A441" s="22"/>
      <c r="B441" s="22"/>
      <c r="C441" s="22"/>
    </row>
    <row r="442" spans="1:3" ht="15">
      <c r="A442" s="22"/>
      <c r="B442" s="22"/>
      <c r="C442" s="22"/>
    </row>
    <row r="443" spans="1:3" ht="15">
      <c r="A443" s="22"/>
      <c r="B443" s="22"/>
      <c r="C443" s="22"/>
    </row>
    <row r="444" spans="1:3" ht="15">
      <c r="A444" s="22"/>
      <c r="B444" s="22"/>
      <c r="C444" s="22"/>
    </row>
    <row r="445" spans="1:3" ht="15">
      <c r="A445" s="22"/>
      <c r="B445" s="22"/>
      <c r="C445" s="22"/>
    </row>
    <row r="446" spans="1:3" ht="15">
      <c r="A446" s="22"/>
      <c r="B446" s="22"/>
      <c r="C446" s="22"/>
    </row>
    <row r="447" spans="1:3" ht="15">
      <c r="A447" s="22"/>
      <c r="B447" s="22"/>
      <c r="C447" s="22"/>
    </row>
    <row r="448" spans="1:3" ht="15">
      <c r="A448" s="22"/>
      <c r="B448" s="22"/>
      <c r="C448" s="22"/>
    </row>
    <row r="449" spans="1:3" ht="15">
      <c r="A449" s="22"/>
      <c r="B449" s="22"/>
      <c r="C449" s="22"/>
    </row>
    <row r="450" spans="1:3" ht="15">
      <c r="A450" s="22"/>
      <c r="B450" s="22"/>
      <c r="C450" s="22"/>
    </row>
    <row r="451" spans="1:3" ht="15">
      <c r="A451" s="22"/>
      <c r="B451" s="22"/>
      <c r="C451" s="22"/>
    </row>
    <row r="452" spans="1:3" ht="15">
      <c r="A452" s="22"/>
      <c r="B452" s="22"/>
      <c r="C452" s="22"/>
    </row>
    <row r="453" spans="1:3" ht="15">
      <c r="A453" s="22"/>
      <c r="B453" s="22"/>
      <c r="C453" s="22"/>
    </row>
    <row r="454" spans="1:3" ht="15">
      <c r="A454" s="22"/>
      <c r="B454" s="22"/>
      <c r="C454" s="22"/>
    </row>
    <row r="455" spans="1:3" ht="15">
      <c r="A455" s="22"/>
      <c r="B455" s="22"/>
      <c r="C455" s="22"/>
    </row>
    <row r="456" spans="1:3" ht="15">
      <c r="A456" s="22"/>
      <c r="B456" s="22"/>
      <c r="C456" s="22"/>
    </row>
    <row r="457" spans="1:3" ht="15">
      <c r="A457" s="22"/>
      <c r="B457" s="22"/>
      <c r="C457" s="22"/>
    </row>
    <row r="458" spans="1:3" ht="15">
      <c r="A458" s="22"/>
      <c r="B458" s="22"/>
      <c r="C458" s="22"/>
    </row>
    <row r="459" spans="1:3" ht="15">
      <c r="A459" s="22"/>
      <c r="B459" s="22"/>
      <c r="C459" s="22"/>
    </row>
    <row r="460" spans="1:3" ht="15">
      <c r="A460" s="22"/>
      <c r="B460" s="22"/>
      <c r="C460" s="22"/>
    </row>
    <row r="461" spans="1:3" ht="15">
      <c r="A461" s="22"/>
      <c r="B461" s="22"/>
      <c r="C461" s="22"/>
    </row>
    <row r="462" spans="1:3" ht="15">
      <c r="A462" s="22"/>
      <c r="B462" s="22"/>
      <c r="C462" s="22"/>
    </row>
    <row r="463" spans="1:3" ht="15">
      <c r="A463" s="22"/>
      <c r="B463" s="22"/>
      <c r="C463" s="22"/>
    </row>
    <row r="464" spans="1:3" ht="15">
      <c r="A464" s="22"/>
      <c r="B464" s="22"/>
      <c r="C464" s="22"/>
    </row>
    <row r="465" spans="1:3" ht="15">
      <c r="A465" s="22"/>
      <c r="B465" s="22"/>
      <c r="C465" s="22"/>
    </row>
    <row r="466" spans="1:3" ht="15">
      <c r="A466" s="22"/>
      <c r="B466" s="22"/>
      <c r="C466" s="22"/>
    </row>
    <row r="467" spans="1:3" ht="15">
      <c r="A467" s="22"/>
      <c r="B467" s="22"/>
      <c r="C467" s="22"/>
    </row>
    <row r="468" spans="1:3" ht="15">
      <c r="A468" s="22"/>
      <c r="B468" s="22"/>
      <c r="C468" s="22"/>
    </row>
    <row r="469" spans="1:3" ht="15">
      <c r="A469" s="22"/>
      <c r="B469" s="22"/>
      <c r="C469" s="22"/>
    </row>
    <row r="470" spans="1:3" ht="15">
      <c r="A470" s="22"/>
      <c r="B470" s="22"/>
      <c r="C470" s="22"/>
    </row>
    <row r="471" spans="1:3" ht="15">
      <c r="A471" s="22"/>
      <c r="B471" s="22"/>
      <c r="C471" s="22"/>
    </row>
    <row r="472" spans="1:3" ht="15">
      <c r="A472" s="22"/>
      <c r="B472" s="22"/>
      <c r="C472" s="22"/>
    </row>
    <row r="473" spans="1:3" ht="15">
      <c r="A473" s="22"/>
      <c r="B473" s="22"/>
      <c r="C473" s="22"/>
    </row>
    <row r="474" spans="1:3" ht="15">
      <c r="A474" s="22"/>
      <c r="B474" s="22"/>
      <c r="C474" s="22"/>
    </row>
    <row r="475" spans="1:3" ht="15">
      <c r="A475" s="22"/>
      <c r="B475" s="22"/>
      <c r="C475" s="22"/>
    </row>
    <row r="476" spans="1:3" ht="15">
      <c r="A476" s="22"/>
      <c r="B476" s="22"/>
      <c r="C476" s="22"/>
    </row>
    <row r="477" spans="1:3" ht="15">
      <c r="A477" s="22"/>
      <c r="B477" s="22"/>
      <c r="C477" s="22"/>
    </row>
    <row r="478" spans="1:3" ht="15">
      <c r="A478" s="22"/>
      <c r="B478" s="22"/>
      <c r="C478" s="22"/>
    </row>
    <row r="479" spans="1:3" ht="15">
      <c r="A479" s="22"/>
      <c r="B479" s="22"/>
      <c r="C479" s="22"/>
    </row>
    <row r="480" spans="1:3" ht="15">
      <c r="A480" s="22"/>
      <c r="B480" s="22"/>
      <c r="C480" s="22"/>
    </row>
    <row r="481" spans="1:3" ht="15">
      <c r="A481" s="22"/>
      <c r="B481" s="22"/>
      <c r="C481" s="22"/>
    </row>
    <row r="482" spans="1:3" ht="15">
      <c r="A482" s="22"/>
      <c r="B482" s="22"/>
      <c r="C482" s="22"/>
    </row>
    <row r="483" spans="1:3" ht="15">
      <c r="A483" s="22"/>
      <c r="B483" s="22"/>
      <c r="C483" s="22"/>
    </row>
    <row r="484" spans="1:3" ht="15">
      <c r="A484" s="22"/>
      <c r="B484" s="22"/>
      <c r="C484" s="22"/>
    </row>
    <row r="485" spans="1:3" ht="15">
      <c r="A485" s="22"/>
      <c r="B485" s="22"/>
      <c r="C485" s="22"/>
    </row>
    <row r="486" spans="1:3" ht="15">
      <c r="A486" s="22"/>
      <c r="B486" s="22"/>
      <c r="C486" s="22"/>
    </row>
    <row r="487" spans="1:3" ht="15">
      <c r="A487" s="22"/>
      <c r="B487" s="22"/>
      <c r="C487" s="22"/>
    </row>
    <row r="488" spans="1:3" ht="15">
      <c r="A488" s="22"/>
      <c r="B488" s="22"/>
      <c r="C488" s="22"/>
    </row>
    <row r="489" spans="1:3" ht="15">
      <c r="A489" s="22"/>
      <c r="B489" s="22"/>
      <c r="C489" s="22"/>
    </row>
    <row r="490" spans="1:3" ht="15">
      <c r="A490" s="22"/>
      <c r="B490" s="22"/>
      <c r="C490" s="22"/>
    </row>
    <row r="491" spans="1:3" ht="15">
      <c r="A491" s="22"/>
      <c r="B491" s="22"/>
      <c r="C491" s="22"/>
    </row>
    <row r="492" spans="1:3" ht="15">
      <c r="A492" s="22"/>
      <c r="B492" s="22"/>
      <c r="C492" s="22"/>
    </row>
    <row r="493" spans="1:3" ht="15">
      <c r="A493" s="22"/>
      <c r="B493" s="22"/>
      <c r="C493" s="22"/>
    </row>
    <row r="494" spans="1:3" ht="15">
      <c r="A494" s="22"/>
      <c r="B494" s="22"/>
      <c r="C494" s="22"/>
    </row>
    <row r="495" spans="1:3" ht="15">
      <c r="A495" s="22"/>
      <c r="B495" s="22"/>
      <c r="C495" s="22"/>
    </row>
    <row r="496" spans="1:3" ht="15">
      <c r="A496" s="22"/>
      <c r="B496" s="22"/>
      <c r="C496" s="22"/>
    </row>
    <row r="497" spans="1:3" ht="15">
      <c r="A497" s="22"/>
      <c r="B497" s="22"/>
      <c r="C497" s="22"/>
    </row>
    <row r="498" spans="1:3" ht="15">
      <c r="A498" s="22"/>
      <c r="B498" s="22"/>
      <c r="C498" s="22"/>
    </row>
    <row r="499" spans="1:3" ht="15">
      <c r="A499" s="22"/>
      <c r="B499" s="22"/>
      <c r="C499" s="22"/>
    </row>
    <row r="500" spans="1:3" ht="15">
      <c r="A500" s="22"/>
      <c r="B500" s="22"/>
      <c r="C500" s="22"/>
    </row>
    <row r="501" spans="1:3" ht="15">
      <c r="A501" s="22"/>
      <c r="B501" s="22"/>
      <c r="C501" s="22"/>
    </row>
    <row r="502" spans="1:3" ht="15">
      <c r="A502" s="22"/>
      <c r="B502" s="22"/>
      <c r="C502" s="22"/>
    </row>
    <row r="503" spans="1:3" ht="15">
      <c r="A503" s="22"/>
      <c r="B503" s="22"/>
      <c r="C503" s="22"/>
    </row>
    <row r="504" spans="1:3" ht="15">
      <c r="A504" s="22"/>
      <c r="B504" s="22"/>
      <c r="C504" s="22"/>
    </row>
    <row r="505" spans="1:3" ht="15">
      <c r="A505" s="22"/>
      <c r="B505" s="22"/>
      <c r="C505" s="22"/>
    </row>
    <row r="506" spans="1:3" ht="15">
      <c r="A506" s="22"/>
      <c r="B506" s="22"/>
      <c r="C506" s="22"/>
    </row>
    <row r="507" spans="1:3" ht="15">
      <c r="A507" s="22"/>
      <c r="B507" s="22"/>
      <c r="C507" s="22"/>
    </row>
    <row r="508" spans="1:3" ht="15">
      <c r="A508" s="22"/>
      <c r="B508" s="22"/>
      <c r="C508" s="22"/>
    </row>
    <row r="509" spans="1:3" ht="15">
      <c r="A509" s="22"/>
      <c r="B509" s="22"/>
      <c r="C509" s="22"/>
    </row>
    <row r="510" spans="1:3" ht="15">
      <c r="A510" s="22"/>
      <c r="B510" s="22"/>
      <c r="C510" s="22"/>
    </row>
    <row r="511" spans="1:3" ht="15">
      <c r="A511" s="22"/>
      <c r="B511" s="22"/>
      <c r="C511" s="22"/>
    </row>
    <row r="512" spans="1:3" ht="15">
      <c r="A512" s="22"/>
      <c r="B512" s="22"/>
      <c r="C512" s="22"/>
    </row>
    <row r="513" spans="1:3" ht="15">
      <c r="A513" s="22"/>
      <c r="B513" s="22"/>
      <c r="C513" s="22"/>
    </row>
    <row r="514" spans="1:3" ht="15">
      <c r="A514" s="22"/>
      <c r="B514" s="22"/>
      <c r="C514" s="22"/>
    </row>
    <row r="515" spans="1:3" ht="15">
      <c r="A515" s="22"/>
      <c r="B515" s="22"/>
      <c r="C515" s="22"/>
    </row>
    <row r="516" spans="1:3" ht="15">
      <c r="A516" s="22"/>
      <c r="B516" s="22"/>
      <c r="C516" s="22"/>
    </row>
    <row r="517" spans="1:3" ht="15">
      <c r="A517" s="22"/>
      <c r="B517" s="22"/>
      <c r="C517" s="22"/>
    </row>
    <row r="518" spans="1:3" ht="15">
      <c r="A518" s="22"/>
      <c r="B518" s="22"/>
      <c r="C518" s="22"/>
    </row>
    <row r="519" spans="1:3" ht="15">
      <c r="A519" s="22"/>
      <c r="B519" s="22"/>
      <c r="C519" s="22"/>
    </row>
    <row r="520" spans="1:3" ht="15">
      <c r="A520" s="22"/>
      <c r="B520" s="22"/>
      <c r="C520" s="22"/>
    </row>
    <row r="521" spans="1:3" ht="15">
      <c r="A521" s="22"/>
      <c r="B521" s="22"/>
      <c r="C521" s="22"/>
    </row>
    <row r="522" spans="1:3" ht="15">
      <c r="A522" s="22"/>
      <c r="B522" s="22"/>
      <c r="C522" s="22"/>
    </row>
    <row r="523" spans="1:3" ht="15">
      <c r="A523" s="22"/>
      <c r="B523" s="22"/>
      <c r="C523" s="22"/>
    </row>
    <row r="524" spans="1:3" ht="15">
      <c r="A524" s="22"/>
      <c r="B524" s="22"/>
      <c r="C524" s="22"/>
    </row>
    <row r="525" spans="1:3" ht="15">
      <c r="A525" s="22"/>
      <c r="B525" s="22"/>
      <c r="C525" s="22"/>
    </row>
    <row r="526" spans="1:3" ht="15">
      <c r="A526" s="22"/>
      <c r="B526" s="22"/>
      <c r="C526" s="22"/>
    </row>
    <row r="527" spans="1:3" ht="15">
      <c r="A527" s="22"/>
      <c r="B527" s="22"/>
      <c r="C527" s="22"/>
    </row>
    <row r="528" spans="1:3" ht="15">
      <c r="A528" s="22"/>
      <c r="B528" s="22"/>
      <c r="C528" s="22"/>
    </row>
    <row r="529" spans="1:3" ht="15">
      <c r="A529" s="22"/>
      <c r="B529" s="22"/>
      <c r="C529" s="22"/>
    </row>
    <row r="530" spans="1:3" ht="15">
      <c r="A530" s="22"/>
      <c r="B530" s="22"/>
      <c r="C530" s="22"/>
    </row>
    <row r="531" spans="1:3" ht="15">
      <c r="A531" s="22"/>
      <c r="B531" s="22"/>
      <c r="C531" s="22"/>
    </row>
    <row r="532" spans="1:3" ht="15">
      <c r="A532" s="22"/>
      <c r="B532" s="22"/>
      <c r="C532" s="22"/>
    </row>
    <row r="533" spans="1:3" ht="15">
      <c r="A533" s="22"/>
      <c r="B533" s="22"/>
      <c r="C533" s="22"/>
    </row>
    <row r="534" spans="1:3" ht="15">
      <c r="A534" s="22"/>
      <c r="B534" s="22"/>
      <c r="C534" s="22"/>
    </row>
    <row r="535" spans="1:3" ht="15">
      <c r="A535" s="22"/>
      <c r="B535" s="22"/>
      <c r="C535" s="22"/>
    </row>
    <row r="536" spans="1:3" ht="15">
      <c r="A536" s="22"/>
      <c r="B536" s="22"/>
      <c r="C536" s="22"/>
    </row>
    <row r="537" spans="1:3" ht="15">
      <c r="A537" s="22"/>
      <c r="B537" s="22"/>
      <c r="C537" s="22"/>
    </row>
    <row r="538" spans="1:3" ht="15">
      <c r="A538" s="22"/>
      <c r="B538" s="22"/>
      <c r="C538" s="22"/>
    </row>
    <row r="539" spans="1:3" ht="15">
      <c r="A539" s="22"/>
      <c r="B539" s="22"/>
      <c r="C539" s="22"/>
    </row>
    <row r="540" spans="1:3" ht="15">
      <c r="A540" s="22"/>
      <c r="B540" s="22"/>
      <c r="C540" s="22"/>
    </row>
    <row r="541" spans="1:3" ht="15">
      <c r="A541" s="22"/>
      <c r="B541" s="22"/>
      <c r="C541" s="22"/>
    </row>
    <row r="542" spans="1:3" ht="15">
      <c r="A542" s="22"/>
      <c r="B542" s="22"/>
      <c r="C542" s="22"/>
    </row>
    <row r="543" spans="1:3" ht="15">
      <c r="A543" s="22"/>
      <c r="B543" s="22"/>
      <c r="C543" s="22"/>
    </row>
    <row r="544" spans="1:3" ht="15">
      <c r="A544" s="22"/>
      <c r="B544" s="22"/>
      <c r="C544" s="22"/>
    </row>
    <row r="545" spans="1:3" ht="15">
      <c r="A545" s="22"/>
      <c r="B545" s="22"/>
      <c r="C545" s="22"/>
    </row>
    <row r="546" spans="1:3" ht="15">
      <c r="A546" s="22"/>
      <c r="B546" s="22"/>
      <c r="C546" s="22"/>
    </row>
    <row r="547" spans="1:3" ht="15">
      <c r="A547" s="22"/>
      <c r="B547" s="22"/>
      <c r="C547" s="22"/>
    </row>
    <row r="548" spans="1:3" ht="15">
      <c r="A548" s="22"/>
      <c r="B548" s="22"/>
      <c r="C548" s="22"/>
    </row>
    <row r="549" spans="1:3" ht="15">
      <c r="A549" s="22"/>
      <c r="B549" s="22"/>
      <c r="C549" s="22"/>
    </row>
    <row r="550" spans="1:3" ht="15">
      <c r="A550" s="22"/>
      <c r="B550" s="22"/>
      <c r="C550" s="22"/>
    </row>
    <row r="551" spans="1:3" ht="15">
      <c r="A551" s="22"/>
      <c r="B551" s="22"/>
      <c r="C551" s="22"/>
    </row>
    <row r="552" spans="1:3" ht="15">
      <c r="A552" s="22"/>
      <c r="B552" s="22"/>
      <c r="C552" s="22"/>
    </row>
    <row r="553" spans="1:3" ht="15">
      <c r="A553" s="22"/>
      <c r="B553" s="22"/>
      <c r="C553" s="22"/>
    </row>
    <row r="554" spans="1:3" ht="15">
      <c r="A554" s="22"/>
      <c r="B554" s="22"/>
      <c r="C554" s="22"/>
    </row>
    <row r="555" spans="1:3" ht="15">
      <c r="A555" s="22"/>
      <c r="B555" s="22"/>
      <c r="C555" s="22"/>
    </row>
    <row r="556" spans="1:3" ht="15">
      <c r="A556" s="22"/>
      <c r="B556" s="22"/>
      <c r="C556" s="22"/>
    </row>
    <row r="557" spans="1:3" ht="15">
      <c r="A557" s="22"/>
      <c r="B557" s="22"/>
      <c r="C557" s="22"/>
    </row>
    <row r="558" spans="1:3" ht="15">
      <c r="A558" s="22"/>
      <c r="B558" s="22"/>
      <c r="C558" s="22"/>
    </row>
    <row r="559" spans="1:3" ht="15">
      <c r="A559" s="22"/>
      <c r="B559" s="22"/>
      <c r="C559" s="22"/>
    </row>
    <row r="560" spans="1:3" ht="15">
      <c r="A560" s="22"/>
      <c r="B560" s="22"/>
      <c r="C560" s="22"/>
    </row>
    <row r="561" spans="1:3" ht="15">
      <c r="A561" s="22"/>
      <c r="B561" s="22"/>
      <c r="C561" s="22"/>
    </row>
    <row r="562" spans="1:3" ht="15">
      <c r="A562" s="22"/>
      <c r="B562" s="22"/>
      <c r="C562" s="22"/>
    </row>
    <row r="563" spans="1:3" ht="15">
      <c r="A563" s="22"/>
      <c r="B563" s="22"/>
      <c r="C563" s="22"/>
    </row>
    <row r="564" spans="1:3" ht="15">
      <c r="A564" s="22"/>
      <c r="B564" s="22"/>
      <c r="C564" s="22"/>
    </row>
    <row r="565" spans="1:3" ht="15">
      <c r="A565" s="22"/>
      <c r="B565" s="22"/>
      <c r="C565" s="22"/>
    </row>
    <row r="566" spans="1:3" ht="15">
      <c r="A566" s="22"/>
      <c r="B566" s="22"/>
      <c r="C566" s="22"/>
    </row>
    <row r="567" spans="1:3" ht="15">
      <c r="A567" s="22"/>
      <c r="B567" s="22"/>
      <c r="C567" s="22"/>
    </row>
    <row r="568" spans="1:3" ht="15">
      <c r="A568" s="22"/>
      <c r="B568" s="22"/>
      <c r="C568" s="22"/>
    </row>
    <row r="569" spans="1:3" ht="15">
      <c r="A569" s="22"/>
      <c r="B569" s="22"/>
      <c r="C569" s="22"/>
    </row>
    <row r="570" spans="1:3" ht="15">
      <c r="A570" s="22"/>
      <c r="B570" s="22"/>
      <c r="C570" s="22"/>
    </row>
    <row r="571" spans="1:3" ht="15">
      <c r="A571" s="22"/>
      <c r="B571" s="22"/>
      <c r="C571" s="22"/>
    </row>
    <row r="572" spans="1:3" ht="15">
      <c r="A572" s="22"/>
      <c r="B572" s="22"/>
      <c r="C572" s="22"/>
    </row>
    <row r="573" spans="1:3" ht="15">
      <c r="A573" s="22"/>
      <c r="B573" s="22"/>
      <c r="C573" s="22"/>
    </row>
    <row r="574" spans="1:3" ht="15">
      <c r="A574" s="22"/>
      <c r="B574" s="22"/>
      <c r="C574" s="22"/>
    </row>
    <row r="575" spans="1:3" ht="15">
      <c r="A575" s="22"/>
      <c r="B575" s="22"/>
      <c r="C575" s="22"/>
    </row>
    <row r="576" spans="1:3" ht="15">
      <c r="A576" s="22"/>
      <c r="B576" s="22"/>
      <c r="C576" s="22"/>
    </row>
    <row r="577" spans="1:3" ht="15">
      <c r="A577" s="22"/>
      <c r="B577" s="22"/>
      <c r="C577" s="22"/>
    </row>
    <row r="578" spans="1:3" ht="15">
      <c r="A578" s="22"/>
      <c r="B578" s="22"/>
      <c r="C578" s="22"/>
    </row>
    <row r="579" spans="1:3" ht="15">
      <c r="A579" s="22"/>
      <c r="B579" s="22"/>
      <c r="C579" s="22"/>
    </row>
    <row r="580" spans="1:3" ht="15">
      <c r="A580" s="22"/>
      <c r="B580" s="22"/>
      <c r="C580" s="22"/>
    </row>
    <row r="581" spans="1:3" ht="15">
      <c r="A581" s="22"/>
      <c r="B581" s="22"/>
      <c r="C581" s="22"/>
    </row>
    <row r="582" spans="1:3" ht="15">
      <c r="A582" s="22"/>
      <c r="B582" s="22"/>
      <c r="C582" s="22"/>
    </row>
    <row r="583" spans="1:3" ht="15">
      <c r="A583" s="22"/>
      <c r="B583" s="22"/>
      <c r="C583" s="22"/>
    </row>
    <row r="584" spans="1:3" ht="15">
      <c r="A584" s="22"/>
      <c r="B584" s="22"/>
      <c r="C584" s="22"/>
    </row>
    <row r="585" spans="1:3" ht="15">
      <c r="A585" s="22"/>
      <c r="B585" s="22"/>
      <c r="C585" s="22"/>
    </row>
    <row r="586" spans="1:3" ht="15">
      <c r="A586" s="22"/>
      <c r="B586" s="22"/>
      <c r="C586" s="22"/>
    </row>
    <row r="587" spans="1:3" ht="15">
      <c r="A587" s="22"/>
      <c r="B587" s="22"/>
      <c r="C587" s="22"/>
    </row>
    <row r="588" spans="1:3" ht="15">
      <c r="A588" s="22"/>
      <c r="B588" s="22"/>
      <c r="C588" s="22"/>
    </row>
    <row r="589" spans="1:3" ht="15">
      <c r="A589" s="22"/>
      <c r="B589" s="22"/>
      <c r="C589" s="22"/>
    </row>
    <row r="590" spans="1:3" ht="15">
      <c r="A590" s="22"/>
      <c r="B590" s="22"/>
      <c r="C590" s="22"/>
    </row>
    <row r="591" spans="1:3" ht="15">
      <c r="A591" s="22"/>
      <c r="B591" s="22"/>
      <c r="C591" s="22"/>
    </row>
    <row r="592" spans="1:3" ht="15">
      <c r="A592" s="22"/>
      <c r="B592" s="22"/>
      <c r="C592" s="22"/>
    </row>
    <row r="593" spans="1:3" ht="15">
      <c r="A593" s="22"/>
      <c r="B593" s="22"/>
      <c r="C593" s="22"/>
    </row>
    <row r="594" spans="1:3" ht="15">
      <c r="A594" s="22"/>
      <c r="B594" s="22"/>
      <c r="C594" s="22"/>
    </row>
    <row r="595" spans="1:3" ht="15">
      <c r="A595" s="22"/>
      <c r="B595" s="22"/>
      <c r="C595" s="22"/>
    </row>
    <row r="596" spans="1:3" ht="15">
      <c r="A596" s="22"/>
      <c r="B596" s="22"/>
      <c r="C596" s="22"/>
    </row>
    <row r="597" spans="1:3" ht="15">
      <c r="A597" s="22"/>
      <c r="B597" s="22"/>
      <c r="C597" s="22"/>
    </row>
    <row r="598" spans="1:3" ht="15">
      <c r="A598" s="22"/>
      <c r="B598" s="22"/>
      <c r="C598" s="22"/>
    </row>
    <row r="599" spans="1:3" ht="15">
      <c r="A599" s="22"/>
      <c r="B599" s="22"/>
      <c r="C599" s="22"/>
    </row>
    <row r="600" spans="1:3" ht="15">
      <c r="A600" s="22"/>
      <c r="B600" s="22"/>
      <c r="C600" s="22"/>
    </row>
    <row r="601" spans="1:3" ht="15">
      <c r="A601" s="22"/>
      <c r="B601" s="22"/>
      <c r="C601" s="22"/>
    </row>
    <row r="602" spans="1:3" ht="15">
      <c r="A602" s="22"/>
      <c r="B602" s="22"/>
      <c r="C602" s="22"/>
    </row>
    <row r="603" spans="1:3" ht="15">
      <c r="A603" s="22"/>
      <c r="B603" s="22"/>
      <c r="C603" s="22"/>
    </row>
    <row r="604" spans="1:3" ht="15">
      <c r="A604" s="22"/>
      <c r="B604" s="22"/>
      <c r="C604" s="22"/>
    </row>
    <row r="605" spans="1:3" ht="15">
      <c r="A605" s="22"/>
      <c r="B605" s="22"/>
      <c r="C605" s="22"/>
    </row>
    <row r="606" spans="1:3" ht="15">
      <c r="A606" s="22"/>
      <c r="B606" s="22"/>
      <c r="C606" s="22"/>
    </row>
    <row r="607" spans="1:3" ht="15">
      <c r="A607" s="22"/>
      <c r="B607" s="22"/>
      <c r="C607" s="22"/>
    </row>
    <row r="608" spans="1:3" ht="15">
      <c r="A608" s="22"/>
      <c r="B608" s="22"/>
      <c r="C608" s="22"/>
    </row>
    <row r="609" spans="1:3" ht="15">
      <c r="A609" s="22"/>
      <c r="B609" s="22"/>
      <c r="C609" s="22"/>
    </row>
    <row r="610" spans="1:3" ht="15">
      <c r="A610" s="22"/>
      <c r="B610" s="22"/>
      <c r="C610" s="22"/>
    </row>
    <row r="611" spans="1:3" ht="15">
      <c r="A611" s="22"/>
      <c r="B611" s="22"/>
      <c r="C611" s="22"/>
    </row>
    <row r="612" spans="1:3" ht="15">
      <c r="A612" s="22"/>
      <c r="B612" s="22"/>
      <c r="C612" s="22"/>
    </row>
    <row r="613" spans="1:3" ht="15">
      <c r="A613" s="22"/>
      <c r="B613" s="22"/>
      <c r="C613" s="22"/>
    </row>
    <row r="614" spans="1:3" ht="15">
      <c r="A614" s="22"/>
      <c r="B614" s="22"/>
      <c r="C614" s="22"/>
    </row>
    <row r="615" spans="1:3" ht="15">
      <c r="A615" s="22"/>
      <c r="B615" s="22"/>
      <c r="C615" s="22"/>
    </row>
    <row r="616" spans="1:3" ht="15">
      <c r="A616" s="22"/>
      <c r="B616" s="22"/>
      <c r="C616" s="22"/>
    </row>
    <row r="617" spans="1:3" ht="15">
      <c r="A617" s="22"/>
      <c r="B617" s="22"/>
      <c r="C617" s="22"/>
    </row>
    <row r="618" spans="1:3" ht="15">
      <c r="A618" s="22"/>
      <c r="B618" s="22"/>
      <c r="C618" s="22"/>
    </row>
    <row r="619" spans="1:3" ht="15">
      <c r="A619" s="22"/>
      <c r="B619" s="22"/>
      <c r="C619" s="22"/>
    </row>
    <row r="620" spans="1:3" ht="15">
      <c r="A620" s="22"/>
      <c r="B620" s="22"/>
      <c r="C620" s="22"/>
    </row>
    <row r="621" spans="1:3" ht="15">
      <c r="A621" s="22"/>
      <c r="B621" s="22"/>
      <c r="C621" s="22"/>
    </row>
    <row r="622" spans="1:3" ht="15">
      <c r="A622" s="22"/>
      <c r="B622" s="22"/>
      <c r="C622" s="22"/>
    </row>
    <row r="623" spans="1:3" ht="15">
      <c r="A623" s="22"/>
      <c r="B623" s="22"/>
      <c r="C623" s="22"/>
    </row>
    <row r="624" spans="1:3" ht="15">
      <c r="A624" s="22"/>
      <c r="B624" s="22"/>
      <c r="C624" s="22"/>
    </row>
    <row r="625" spans="1:3" ht="15">
      <c r="A625" s="22"/>
      <c r="B625" s="22"/>
      <c r="C625" s="22"/>
    </row>
    <row r="626" spans="1:3" ht="15">
      <c r="A626" s="22"/>
      <c r="B626" s="22"/>
      <c r="C626" s="22"/>
    </row>
    <row r="627" spans="1:3" ht="15">
      <c r="A627" s="22"/>
      <c r="B627" s="22"/>
      <c r="C627" s="22"/>
    </row>
    <row r="628" spans="1:3" ht="15">
      <c r="A628" s="22"/>
      <c r="B628" s="22"/>
      <c r="C628" s="22"/>
    </row>
    <row r="629" spans="1:3" ht="15">
      <c r="A629" s="22"/>
      <c r="B629" s="22"/>
      <c r="C629" s="22"/>
    </row>
    <row r="630" spans="1:3" ht="15">
      <c r="A630" s="22"/>
      <c r="B630" s="22"/>
      <c r="C630" s="22"/>
    </row>
    <row r="631" spans="1:3" ht="15">
      <c r="A631" s="22"/>
      <c r="B631" s="22"/>
      <c r="C631" s="22"/>
    </row>
    <row r="632" spans="1:3" ht="15">
      <c r="A632" s="22"/>
      <c r="B632" s="22"/>
      <c r="C632" s="22"/>
    </row>
    <row r="633" spans="1:3" ht="15">
      <c r="A633" s="22"/>
      <c r="B633" s="22"/>
      <c r="C633" s="22"/>
    </row>
    <row r="634" spans="1:3" ht="15">
      <c r="A634" s="17"/>
      <c r="B634" s="22"/>
      <c r="C634" s="22"/>
    </row>
    <row r="635" spans="1:3" ht="15">
      <c r="A635" s="17"/>
      <c r="B635" s="22"/>
      <c r="C635" s="22"/>
    </row>
    <row r="636" spans="1:3" ht="15">
      <c r="A636" s="17"/>
      <c r="B636" s="17"/>
      <c r="C636" s="17"/>
    </row>
    <row r="637" spans="1:3" ht="15">
      <c r="A637" s="17"/>
      <c r="B637" s="17"/>
      <c r="C637" s="17"/>
    </row>
    <row r="638" spans="1:3" ht="15">
      <c r="A638" s="17"/>
      <c r="B638" s="17"/>
      <c r="C638" s="17"/>
    </row>
    <row r="639" spans="1:3" ht="15">
      <c r="A639" s="17"/>
      <c r="B639" s="17"/>
      <c r="C639" s="17"/>
    </row>
    <row r="640" spans="1:3" ht="15">
      <c r="A640" s="17"/>
      <c r="B640" s="17"/>
      <c r="C640" s="17"/>
    </row>
    <row r="641" spans="1:3" ht="15">
      <c r="A641" s="17"/>
      <c r="B641" s="17"/>
      <c r="C641" s="17"/>
    </row>
    <row r="642" spans="1:3" ht="15">
      <c r="A642" s="17"/>
      <c r="B642" s="17"/>
      <c r="C642" s="17"/>
    </row>
    <row r="643" spans="1:3" ht="15">
      <c r="A643" s="17"/>
      <c r="B643" s="17"/>
      <c r="C643" s="17"/>
    </row>
    <row r="644" spans="1:3" ht="15">
      <c r="A644" s="17"/>
      <c r="B644" s="17"/>
      <c r="C644" s="17"/>
    </row>
    <row r="645" spans="1:3" ht="15">
      <c r="A645" s="17"/>
      <c r="B645" s="17"/>
      <c r="C645" s="17"/>
    </row>
    <row r="646" spans="1:3" ht="15">
      <c r="A646" s="17"/>
      <c r="B646" s="17"/>
      <c r="C646" s="17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showZeros="0" workbookViewId="0" topLeftCell="A1">
      <pane xSplit="12460" ySplit="2840" topLeftCell="B9" activePane="bottomRight" state="split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00390625" defaultRowHeight="15.75"/>
  <cols>
    <col min="1" max="1" width="12.375" style="0" customWidth="1"/>
    <col min="2" max="7" width="13.125" style="7" customWidth="1"/>
    <col min="8" max="8" width="8.875" style="0" customWidth="1"/>
    <col min="9" max="53" width="13.125" style="0" customWidth="1"/>
    <col min="54" max="16384" width="8.875" style="0" customWidth="1"/>
  </cols>
  <sheetData>
    <row r="1" spans="1:3" ht="15">
      <c r="A1" s="1" t="str">
        <f>+Notes!A1</f>
        <v>Leticia Arroyo Abad, April 2005</v>
      </c>
      <c r="B1" s="9"/>
      <c r="C1" s="12" t="s">
        <v>5</v>
      </c>
    </row>
    <row r="2" ht="15">
      <c r="C2" s="13" t="s">
        <v>30</v>
      </c>
    </row>
    <row r="4" spans="2:17" ht="15">
      <c r="B4" s="10" t="s">
        <v>26</v>
      </c>
      <c r="I4" s="10" t="s">
        <v>27</v>
      </c>
      <c r="Q4" s="11" t="s">
        <v>28</v>
      </c>
    </row>
    <row r="5" spans="2:7" ht="15"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</row>
    <row r="6" spans="1:22" ht="15">
      <c r="A6" s="8" t="s">
        <v>21</v>
      </c>
      <c r="B6" s="7" t="s">
        <v>31</v>
      </c>
      <c r="C6" s="7" t="s">
        <v>29</v>
      </c>
      <c r="D6" s="7" t="s">
        <v>40</v>
      </c>
      <c r="E6" s="7" t="s">
        <v>18</v>
      </c>
      <c r="F6" s="7" t="s">
        <v>19</v>
      </c>
      <c r="G6" s="7" t="s">
        <v>20</v>
      </c>
      <c r="I6" s="7" t="s">
        <v>31</v>
      </c>
      <c r="J6" s="7" t="s">
        <v>29</v>
      </c>
      <c r="K6" s="7" t="s">
        <v>40</v>
      </c>
      <c r="L6" s="7" t="s">
        <v>18</v>
      </c>
      <c r="M6" s="7" t="s">
        <v>19</v>
      </c>
      <c r="N6" s="7" t="s">
        <v>20</v>
      </c>
      <c r="Q6" s="7" t="s">
        <v>31</v>
      </c>
      <c r="R6" s="7" t="s">
        <v>29</v>
      </c>
      <c r="S6" s="7" t="s">
        <v>40</v>
      </c>
      <c r="T6" s="7" t="s">
        <v>18</v>
      </c>
      <c r="U6" s="7" t="s">
        <v>19</v>
      </c>
      <c r="V6" s="7" t="s">
        <v>20</v>
      </c>
    </row>
    <row r="7" spans="1:22" ht="15">
      <c r="A7" s="8" t="s">
        <v>22</v>
      </c>
      <c r="B7" s="7" t="s">
        <v>24</v>
      </c>
      <c r="C7" s="7" t="s">
        <v>24</v>
      </c>
      <c r="D7" s="7" t="s">
        <v>24</v>
      </c>
      <c r="E7" s="7" t="s">
        <v>24</v>
      </c>
      <c r="F7" s="7" t="s">
        <v>24</v>
      </c>
      <c r="G7" s="7" t="s">
        <v>24</v>
      </c>
      <c r="I7" s="7" t="s">
        <v>58</v>
      </c>
      <c r="J7" s="7" t="s">
        <v>58</v>
      </c>
      <c r="K7" s="7" t="s">
        <v>58</v>
      </c>
      <c r="L7" s="7" t="s">
        <v>58</v>
      </c>
      <c r="M7" s="7" t="s">
        <v>58</v>
      </c>
      <c r="N7" s="7" t="s">
        <v>58</v>
      </c>
      <c r="Q7" s="7" t="s">
        <v>58</v>
      </c>
      <c r="R7" s="7" t="s">
        <v>58</v>
      </c>
      <c r="S7" s="7" t="s">
        <v>58</v>
      </c>
      <c r="T7" s="7" t="s">
        <v>58</v>
      </c>
      <c r="U7" s="7" t="s">
        <v>58</v>
      </c>
      <c r="V7" s="7" t="s">
        <v>58</v>
      </c>
    </row>
    <row r="8" spans="1:22" ht="15">
      <c r="A8" s="8" t="s">
        <v>23</v>
      </c>
      <c r="B8" s="7" t="s">
        <v>25</v>
      </c>
      <c r="C8" s="7" t="s">
        <v>25</v>
      </c>
      <c r="D8" s="7" t="s">
        <v>25</v>
      </c>
      <c r="E8" s="7" t="s">
        <v>25</v>
      </c>
      <c r="F8" s="7" t="s">
        <v>25</v>
      </c>
      <c r="G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7" t="s">
        <v>25</v>
      </c>
      <c r="Q8" s="7" t="s">
        <v>61</v>
      </c>
      <c r="R8" s="7" t="s">
        <v>61</v>
      </c>
      <c r="S8" s="7" t="s">
        <v>61</v>
      </c>
      <c r="T8" s="7" t="s">
        <v>61</v>
      </c>
      <c r="U8" s="7" t="s">
        <v>61</v>
      </c>
      <c r="V8" s="7" t="s">
        <v>61</v>
      </c>
    </row>
    <row r="9" spans="1:22" ht="15">
      <c r="A9">
        <v>1491</v>
      </c>
      <c r="B9" s="7">
        <v>28</v>
      </c>
      <c r="C9" s="7">
        <v>13</v>
      </c>
      <c r="D9" s="7">
        <v>16</v>
      </c>
      <c r="E9" s="7">
        <v>15</v>
      </c>
      <c r="I9" s="15">
        <f aca="true" t="shared" si="0" ref="I9:N9">+B9/0.334</f>
        <v>83.83233532934132</v>
      </c>
      <c r="J9" s="15">
        <f t="shared" si="0"/>
        <v>38.92215568862275</v>
      </c>
      <c r="K9" s="15">
        <f t="shared" si="0"/>
        <v>47.90419161676646</v>
      </c>
      <c r="L9" s="15">
        <f t="shared" si="0"/>
        <v>44.91017964071856</v>
      </c>
      <c r="M9" s="15">
        <f t="shared" si="0"/>
        <v>0</v>
      </c>
      <c r="N9" s="15">
        <f t="shared" si="0"/>
        <v>0</v>
      </c>
      <c r="Q9" s="15">
        <f>+I9*'Monetary Conversions'!$E243</f>
        <v>1.9560878243512974</v>
      </c>
      <c r="R9" s="15">
        <f>+J9*'Monetary Conversions'!$E243</f>
        <v>0.9081836327345307</v>
      </c>
      <c r="S9" s="15">
        <f>+K9*'Monetary Conversions'!$E243</f>
        <v>1.117764471057884</v>
      </c>
      <c r="T9" s="15">
        <f>+L9*'Monetary Conversions'!$E243</f>
        <v>1.0479041916167664</v>
      </c>
      <c r="U9" s="15">
        <f>+M9*'Monetary Conversions'!$E243</f>
        <v>0</v>
      </c>
      <c r="V9" s="15">
        <f>+N9*'Monetary Conversions'!$E243</f>
        <v>0</v>
      </c>
    </row>
    <row r="10" spans="1:22" ht="15">
      <c r="A10">
        <v>1492</v>
      </c>
      <c r="B10" s="7">
        <v>23</v>
      </c>
      <c r="C10" s="7">
        <v>13</v>
      </c>
      <c r="D10" s="7">
        <v>17</v>
      </c>
      <c r="E10" s="7">
        <v>14</v>
      </c>
      <c r="F10" s="7">
        <v>29</v>
      </c>
      <c r="I10" s="15">
        <f aca="true" t="shared" si="1" ref="I10:I19">+B10/0.334</f>
        <v>68.86227544910179</v>
      </c>
      <c r="J10" s="15">
        <f aca="true" t="shared" si="2" ref="J10:J19">+C10/0.334</f>
        <v>38.92215568862275</v>
      </c>
      <c r="K10" s="15">
        <f aca="true" t="shared" si="3" ref="K10:K19">+D10/0.334</f>
        <v>50.89820359281437</v>
      </c>
      <c r="L10" s="15">
        <f aca="true" t="shared" si="4" ref="L10:L19">+E10/0.334</f>
        <v>41.91616766467066</v>
      </c>
      <c r="M10" s="15">
        <f aca="true" t="shared" si="5" ref="M10:M19">+F10/0.334</f>
        <v>86.82634730538922</v>
      </c>
      <c r="N10" s="15">
        <f aca="true" t="shared" si="6" ref="N10:N19">+G10/0.334</f>
        <v>0</v>
      </c>
      <c r="Q10" s="15">
        <f>+I10*'Monetary Conversions'!$E244</f>
        <v>1.6067864271457082</v>
      </c>
      <c r="R10" s="15">
        <f>+J10*'Monetary Conversions'!$E244</f>
        <v>0.9081836327345307</v>
      </c>
      <c r="S10" s="15">
        <f>+K10*'Monetary Conversions'!$E244</f>
        <v>1.1876247504990018</v>
      </c>
      <c r="T10" s="15">
        <f>+L10*'Monetary Conversions'!$E244</f>
        <v>0.9780439121756487</v>
      </c>
      <c r="U10" s="15">
        <f>+M10*'Monetary Conversions'!$E244</f>
        <v>2.0259481037924147</v>
      </c>
      <c r="V10" s="15">
        <f>+N10*'Monetary Conversions'!$E244</f>
        <v>0</v>
      </c>
    </row>
    <row r="11" spans="1:22" ht="15">
      <c r="A11">
        <v>1493</v>
      </c>
      <c r="B11" s="7">
        <v>24</v>
      </c>
      <c r="C11" s="7">
        <v>13</v>
      </c>
      <c r="D11" s="7">
        <v>15</v>
      </c>
      <c r="E11" s="7">
        <v>12</v>
      </c>
      <c r="F11" s="7">
        <v>28</v>
      </c>
      <c r="I11" s="15">
        <f t="shared" si="1"/>
        <v>71.8562874251497</v>
      </c>
      <c r="J11" s="15">
        <f t="shared" si="2"/>
        <v>38.92215568862275</v>
      </c>
      <c r="K11" s="15">
        <f t="shared" si="3"/>
        <v>44.91017964071856</v>
      </c>
      <c r="L11" s="15">
        <f t="shared" si="4"/>
        <v>35.92814371257485</v>
      </c>
      <c r="M11" s="15">
        <f t="shared" si="5"/>
        <v>83.83233532934132</v>
      </c>
      <c r="N11" s="15">
        <f t="shared" si="6"/>
        <v>0</v>
      </c>
      <c r="Q11" s="15">
        <f>+I11*'Monetary Conversions'!$E245</f>
        <v>1.663847876765553</v>
      </c>
      <c r="R11" s="15">
        <f>+J11*'Monetary Conversions'!$E245</f>
        <v>0.9012509332480076</v>
      </c>
      <c r="S11" s="15">
        <f>+K11*'Monetary Conversions'!$E245</f>
        <v>1.0399049229784705</v>
      </c>
      <c r="T11" s="15">
        <f>+L11*'Monetary Conversions'!$E245</f>
        <v>0.8319239383827765</v>
      </c>
      <c r="U11" s="15">
        <f>+M11*'Monetary Conversions'!$E245</f>
        <v>1.9411558562264783</v>
      </c>
      <c r="V11" s="15">
        <f>+N11*'Monetary Conversions'!$E245</f>
        <v>0</v>
      </c>
    </row>
    <row r="12" spans="1:22" ht="15">
      <c r="A12">
        <v>1494</v>
      </c>
      <c r="B12" s="7">
        <v>24</v>
      </c>
      <c r="C12" s="7">
        <v>12</v>
      </c>
      <c r="D12" s="7">
        <v>18</v>
      </c>
      <c r="E12" s="7">
        <v>15</v>
      </c>
      <c r="F12" s="7">
        <v>31</v>
      </c>
      <c r="G12" s="7">
        <v>34</v>
      </c>
      <c r="I12" s="15">
        <f t="shared" si="1"/>
        <v>71.8562874251497</v>
      </c>
      <c r="J12" s="15">
        <f t="shared" si="2"/>
        <v>35.92814371257485</v>
      </c>
      <c r="K12" s="15">
        <f t="shared" si="3"/>
        <v>53.89221556886227</v>
      </c>
      <c r="L12" s="15">
        <f t="shared" si="4"/>
        <v>44.91017964071856</v>
      </c>
      <c r="M12" s="15">
        <f t="shared" si="5"/>
        <v>92.81437125748502</v>
      </c>
      <c r="N12" s="15">
        <f t="shared" si="6"/>
        <v>101.79640718562874</v>
      </c>
      <c r="Q12" s="15">
        <f>+I12*'Monetary Conversions'!$E246</f>
        <v>1.651242968608238</v>
      </c>
      <c r="R12" s="15">
        <f>+J12*'Monetary Conversions'!$E246</f>
        <v>0.825621484304119</v>
      </c>
      <c r="S12" s="15">
        <f>+K12*'Monetary Conversions'!$E246</f>
        <v>1.2384322264561785</v>
      </c>
      <c r="T12" s="15">
        <f>+L12*'Monetary Conversions'!$E246</f>
        <v>1.0320268553801486</v>
      </c>
      <c r="U12" s="15">
        <f>+M12*'Monetary Conversions'!$E246</f>
        <v>2.132855501118974</v>
      </c>
      <c r="V12" s="15">
        <f>+N12*'Monetary Conversions'!$E246</f>
        <v>2.3392608721950037</v>
      </c>
    </row>
    <row r="13" spans="1:22" ht="15">
      <c r="A13">
        <v>1495</v>
      </c>
      <c r="B13" s="7">
        <v>24</v>
      </c>
      <c r="C13" s="7">
        <v>14</v>
      </c>
      <c r="D13" s="7">
        <v>18</v>
      </c>
      <c r="E13" s="7">
        <v>11</v>
      </c>
      <c r="F13" s="7">
        <v>30</v>
      </c>
      <c r="G13" s="7">
        <v>43</v>
      </c>
      <c r="I13" s="15">
        <f t="shared" si="1"/>
        <v>71.8562874251497</v>
      </c>
      <c r="J13" s="15">
        <f t="shared" si="2"/>
        <v>41.91616766467066</v>
      </c>
      <c r="K13" s="15">
        <f t="shared" si="3"/>
        <v>53.89221556886227</v>
      </c>
      <c r="L13" s="15">
        <f t="shared" si="4"/>
        <v>32.93413173652694</v>
      </c>
      <c r="M13" s="15">
        <f t="shared" si="5"/>
        <v>89.82035928143712</v>
      </c>
      <c r="N13" s="15">
        <f t="shared" si="6"/>
        <v>128.7425149700599</v>
      </c>
      <c r="Q13" s="15">
        <f>+I13*'Monetary Conversions'!$E247</f>
        <v>1.6388276079420105</v>
      </c>
      <c r="R13" s="15">
        <f>+J13*'Monetary Conversions'!$E247</f>
        <v>0.9559827712995062</v>
      </c>
      <c r="S13" s="15">
        <f>+K13*'Monetary Conversions'!$E247</f>
        <v>1.2291207059565077</v>
      </c>
      <c r="T13" s="15">
        <f>+L13*'Monetary Conversions'!$E247</f>
        <v>0.7511293203067548</v>
      </c>
      <c r="U13" s="15">
        <f>+M13*'Monetary Conversions'!$E247</f>
        <v>2.048534509927513</v>
      </c>
      <c r="V13" s="15">
        <f>+N13*'Monetary Conversions'!$E247</f>
        <v>2.936232797562769</v>
      </c>
    </row>
    <row r="14" spans="1:22" ht="15">
      <c r="A14">
        <v>1496</v>
      </c>
      <c r="B14" s="7">
        <v>24</v>
      </c>
      <c r="C14" s="7">
        <v>12</v>
      </c>
      <c r="D14" s="7">
        <v>19</v>
      </c>
      <c r="F14" s="7">
        <v>34</v>
      </c>
      <c r="G14" s="7">
        <v>45</v>
      </c>
      <c r="I14" s="15">
        <f t="shared" si="1"/>
        <v>71.8562874251497</v>
      </c>
      <c r="J14" s="15">
        <f t="shared" si="2"/>
        <v>35.92814371257485</v>
      </c>
      <c r="K14" s="15">
        <f t="shared" si="3"/>
        <v>56.88622754491018</v>
      </c>
      <c r="L14" s="15">
        <f t="shared" si="4"/>
        <v>0</v>
      </c>
      <c r="M14" s="15">
        <f t="shared" si="5"/>
        <v>101.79640718562874</v>
      </c>
      <c r="N14" s="15">
        <f t="shared" si="6"/>
        <v>134.7305389221557</v>
      </c>
      <c r="Q14" s="15">
        <f>+I14*'Monetary Conversions'!$E248</f>
        <v>1.626597551166324</v>
      </c>
      <c r="R14" s="15">
        <f>+J14*'Monetary Conversions'!$E248</f>
        <v>0.813298775583162</v>
      </c>
      <c r="S14" s="15">
        <f>+K14*'Monetary Conversions'!$E248</f>
        <v>1.2877230613400064</v>
      </c>
      <c r="T14" s="15">
        <f>+L14*'Monetary Conversions'!$E248</f>
        <v>0</v>
      </c>
      <c r="U14" s="15">
        <f>+M14*'Monetary Conversions'!$E248</f>
        <v>2.304346530818959</v>
      </c>
      <c r="V14" s="15">
        <f>+N14*'Monetary Conversions'!$E248</f>
        <v>3.0498704084368575</v>
      </c>
    </row>
    <row r="15" spans="1:22" ht="15">
      <c r="A15">
        <v>1497</v>
      </c>
      <c r="B15" s="7">
        <v>24</v>
      </c>
      <c r="I15" s="15">
        <f t="shared" si="1"/>
        <v>71.8562874251497</v>
      </c>
      <c r="J15" s="15">
        <f t="shared" si="2"/>
        <v>0</v>
      </c>
      <c r="K15" s="15">
        <f t="shared" si="3"/>
        <v>0</v>
      </c>
      <c r="L15" s="15">
        <f t="shared" si="4"/>
        <v>0</v>
      </c>
      <c r="M15" s="15">
        <f t="shared" si="5"/>
        <v>0</v>
      </c>
      <c r="N15" s="15">
        <f t="shared" si="6"/>
        <v>0</v>
      </c>
      <c r="Q15" s="15">
        <f>+I15*'Monetary Conversions'!$E249</f>
        <v>1.626597551166324</v>
      </c>
      <c r="R15" s="15">
        <f>+J15*'Monetary Conversions'!$E249</f>
        <v>0</v>
      </c>
      <c r="S15" s="15">
        <f>+K15*'Monetary Conversions'!$E249</f>
        <v>0</v>
      </c>
      <c r="T15" s="15">
        <f>+L15*'Monetary Conversions'!$E249</f>
        <v>0</v>
      </c>
      <c r="U15" s="15">
        <f>+M15*'Monetary Conversions'!$E249</f>
        <v>0</v>
      </c>
      <c r="V15" s="15">
        <f>+N15*'Monetary Conversions'!$E249</f>
        <v>0</v>
      </c>
    </row>
    <row r="16" spans="1:22" ht="15">
      <c r="A16">
        <v>1498</v>
      </c>
      <c r="B16" s="7">
        <v>28</v>
      </c>
      <c r="C16" s="7">
        <v>15</v>
      </c>
      <c r="D16" s="7">
        <v>20</v>
      </c>
      <c r="F16" s="7">
        <v>38</v>
      </c>
      <c r="I16" s="15">
        <f t="shared" si="1"/>
        <v>83.83233532934132</v>
      </c>
      <c r="J16" s="15">
        <f t="shared" si="2"/>
        <v>44.91017964071856</v>
      </c>
      <c r="K16" s="15">
        <f t="shared" si="3"/>
        <v>59.88023952095808</v>
      </c>
      <c r="L16" s="15">
        <f t="shared" si="4"/>
        <v>0</v>
      </c>
      <c r="M16" s="15">
        <f t="shared" si="5"/>
        <v>113.77245508982035</v>
      </c>
      <c r="N16" s="15">
        <f t="shared" si="6"/>
        <v>0</v>
      </c>
      <c r="Q16" s="15">
        <f>+I16*'Monetary Conversions'!$E250</f>
        <v>1.8836401271531011</v>
      </c>
      <c r="R16" s="15">
        <f>+J16*'Monetary Conversions'!$E250</f>
        <v>1.0090929252605898</v>
      </c>
      <c r="S16" s="15">
        <f>+K16*'Monetary Conversions'!$E250</f>
        <v>1.3454572336807864</v>
      </c>
      <c r="T16" s="15">
        <f>+L16*'Monetary Conversions'!$E250</f>
        <v>0</v>
      </c>
      <c r="U16" s="15">
        <f>+M16*'Monetary Conversions'!$E250</f>
        <v>2.5563687439934943</v>
      </c>
      <c r="V16" s="15">
        <f>+N16*'Monetary Conversions'!$E250</f>
        <v>0</v>
      </c>
    </row>
    <row r="17" spans="1:22" ht="15">
      <c r="A17">
        <v>1499</v>
      </c>
      <c r="B17" s="7">
        <v>33</v>
      </c>
      <c r="C17" s="7">
        <v>18</v>
      </c>
      <c r="D17" s="7">
        <v>28</v>
      </c>
      <c r="F17" s="7">
        <v>38</v>
      </c>
      <c r="I17" s="15">
        <f t="shared" si="1"/>
        <v>98.80239520958084</v>
      </c>
      <c r="J17" s="15">
        <f t="shared" si="2"/>
        <v>53.89221556886227</v>
      </c>
      <c r="K17" s="15">
        <f t="shared" si="3"/>
        <v>83.83233532934132</v>
      </c>
      <c r="L17" s="15">
        <f t="shared" si="4"/>
        <v>0</v>
      </c>
      <c r="M17" s="15">
        <f t="shared" si="5"/>
        <v>113.77245508982035</v>
      </c>
      <c r="N17" s="15">
        <f t="shared" si="6"/>
        <v>0</v>
      </c>
      <c r="Q17" s="15">
        <f>+I17*'Monetary Conversions'!$E251</f>
        <v>2.1875956116963153</v>
      </c>
      <c r="R17" s="15">
        <f>+J17*'Monetary Conversions'!$E251</f>
        <v>1.1932339700161718</v>
      </c>
      <c r="S17" s="15">
        <f>+K17*'Monetary Conversions'!$E251</f>
        <v>1.8561417311362676</v>
      </c>
      <c r="T17" s="15">
        <f>+L17*'Monetary Conversions'!$E251</f>
        <v>0</v>
      </c>
      <c r="U17" s="15">
        <f>+M17*'Monetary Conversions'!$E251</f>
        <v>2.519049492256363</v>
      </c>
      <c r="V17" s="15">
        <f>+N17*'Monetary Conversions'!$E251</f>
        <v>0</v>
      </c>
    </row>
    <row r="18" spans="1:22" ht="15">
      <c r="A18">
        <v>1500</v>
      </c>
      <c r="B18" s="7">
        <v>36</v>
      </c>
      <c r="C18" s="7">
        <v>22</v>
      </c>
      <c r="F18" s="7">
        <v>32</v>
      </c>
      <c r="G18" s="7">
        <v>60</v>
      </c>
      <c r="I18" s="15">
        <f t="shared" si="1"/>
        <v>107.78443113772454</v>
      </c>
      <c r="J18" s="15">
        <f t="shared" si="2"/>
        <v>65.86826347305389</v>
      </c>
      <c r="K18" s="15">
        <f t="shared" si="3"/>
        <v>0</v>
      </c>
      <c r="L18" s="15">
        <f t="shared" si="4"/>
        <v>0</v>
      </c>
      <c r="M18" s="15">
        <f t="shared" si="5"/>
        <v>95.80838323353292</v>
      </c>
      <c r="N18" s="15">
        <f t="shared" si="6"/>
        <v>179.64071856287424</v>
      </c>
      <c r="Q18" s="15">
        <f>+I18*'Monetary Conversions'!$E252</f>
        <v>2.3353293413173652</v>
      </c>
      <c r="R18" s="15">
        <f>+J18*'Monetary Conversions'!$E252</f>
        <v>1.4271457085828343</v>
      </c>
      <c r="S18" s="15">
        <f>+K18*'Monetary Conversions'!$E252</f>
        <v>0</v>
      </c>
      <c r="T18" s="15">
        <f>+L18*'Monetary Conversions'!$E252</f>
        <v>0</v>
      </c>
      <c r="U18" s="15">
        <f>+M18*'Monetary Conversions'!$E252</f>
        <v>2.0758483033932134</v>
      </c>
      <c r="V18" s="15">
        <f>+N18*'Monetary Conversions'!$E252</f>
        <v>3.8922155688622753</v>
      </c>
    </row>
    <row r="19" spans="1:22" ht="15">
      <c r="A19">
        <v>1501</v>
      </c>
      <c r="B19" s="7">
        <v>28</v>
      </c>
      <c r="F19" s="7">
        <v>32</v>
      </c>
      <c r="I19" s="15">
        <f t="shared" si="1"/>
        <v>83.83233532934132</v>
      </c>
      <c r="J19" s="15">
        <f t="shared" si="2"/>
        <v>0</v>
      </c>
      <c r="K19" s="15">
        <f t="shared" si="3"/>
        <v>0</v>
      </c>
      <c r="L19" s="15">
        <f t="shared" si="4"/>
        <v>0</v>
      </c>
      <c r="M19" s="15">
        <f t="shared" si="5"/>
        <v>95.80838323353292</v>
      </c>
      <c r="N19" s="15">
        <f t="shared" si="6"/>
        <v>0</v>
      </c>
      <c r="Q19" s="15">
        <f>+I19*'Monetary Conversions'!$E253</f>
        <v>1.9560878243512974</v>
      </c>
      <c r="R19" s="15">
        <f>+J19*'Monetary Conversions'!$E253</f>
        <v>0</v>
      </c>
      <c r="S19" s="15">
        <f>+K19*'Monetary Conversions'!$E253</f>
        <v>0</v>
      </c>
      <c r="T19" s="15">
        <f>+L19*'Monetary Conversions'!$E253</f>
        <v>0</v>
      </c>
      <c r="U19" s="15">
        <f>+M19*'Monetary Conversions'!$E253</f>
        <v>2.235528942115768</v>
      </c>
      <c r="V19" s="15">
        <f>+N19*'Monetary Conversions'!$E253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5"/>
  <sheetViews>
    <sheetView showZeros="0" tabSelected="1" workbookViewId="0" topLeftCell="A1">
      <pane xSplit="10420" ySplit="3260" topLeftCell="D291" activePane="bottomRight" state="split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00390625" defaultRowHeight="15.75"/>
  <cols>
    <col min="1" max="1" width="13.125" style="0" customWidth="1"/>
    <col min="2" max="2" width="15.625" style="0" customWidth="1"/>
    <col min="3" max="3" width="15.00390625" style="0" customWidth="1"/>
    <col min="4" max="4" width="8.875" style="0" customWidth="1"/>
    <col min="5" max="6" width="15.125" style="0" customWidth="1"/>
    <col min="7" max="16384" width="8.875" style="0" customWidth="1"/>
  </cols>
  <sheetData>
    <row r="1" spans="1:3" ht="15">
      <c r="A1" s="1" t="str">
        <f>+Notes!A1</f>
        <v>Leticia Arroyo Abad, April 2005</v>
      </c>
      <c r="B1" s="2"/>
      <c r="C1" s="3" t="s">
        <v>5</v>
      </c>
    </row>
    <row r="2" ht="15">
      <c r="C2" t="s">
        <v>11</v>
      </c>
    </row>
    <row r="3" spans="2:5" ht="15">
      <c r="B3" s="5" t="s">
        <v>62</v>
      </c>
      <c r="E3" s="5" t="s">
        <v>52</v>
      </c>
    </row>
    <row r="4" spans="2:6" ht="15">
      <c r="B4" s="7" t="s">
        <v>8</v>
      </c>
      <c r="C4" s="7" t="s">
        <v>9</v>
      </c>
      <c r="E4" s="7" t="s">
        <v>8</v>
      </c>
      <c r="F4" s="7" t="s">
        <v>9</v>
      </c>
    </row>
    <row r="5" spans="2:6" ht="15">
      <c r="B5" s="7" t="s">
        <v>10</v>
      </c>
      <c r="C5" s="7" t="s">
        <v>10</v>
      </c>
      <c r="E5" s="7" t="s">
        <v>61</v>
      </c>
      <c r="F5" s="7" t="s">
        <v>61</v>
      </c>
    </row>
    <row r="6" spans="1:6" ht="15">
      <c r="A6">
        <v>1310</v>
      </c>
      <c r="B6">
        <v>3.1</v>
      </c>
      <c r="C6">
        <v>6.8</v>
      </c>
      <c r="E6" s="15">
        <f>+B6*'Monetary Conversions'!$D62</f>
        <v>2.2109433962264156</v>
      </c>
      <c r="F6" s="15">
        <f>+C6*'Monetary Conversions'!$D62</f>
        <v>4.849811320754717</v>
      </c>
    </row>
    <row r="7" spans="1:6" ht="15">
      <c r="A7">
        <v>1311</v>
      </c>
      <c r="E7" s="15">
        <f>+B7*'Monetary Conversions'!$D63</f>
        <v>0</v>
      </c>
      <c r="F7" s="15">
        <f>+C7*'Monetary Conversions'!$D63</f>
        <v>0</v>
      </c>
    </row>
    <row r="8" spans="1:6" ht="15">
      <c r="A8">
        <v>1312</v>
      </c>
      <c r="E8" s="15">
        <f>+B8*'Monetary Conversions'!$D64</f>
        <v>0</v>
      </c>
      <c r="F8" s="15">
        <f>+C8*'Monetary Conversions'!$D64</f>
        <v>0</v>
      </c>
    </row>
    <row r="9" spans="1:6" ht="15">
      <c r="A9">
        <v>1313</v>
      </c>
      <c r="E9" s="15">
        <f>+B9*'Monetary Conversions'!$D65</f>
        <v>0</v>
      </c>
      <c r="F9" s="15">
        <f>+C9*'Monetary Conversions'!$D65</f>
        <v>0</v>
      </c>
    </row>
    <row r="10" spans="1:6" ht="15">
      <c r="A10">
        <v>1314</v>
      </c>
      <c r="E10" s="15">
        <f>+B10*'Monetary Conversions'!$D66</f>
        <v>0</v>
      </c>
      <c r="F10" s="15">
        <f>+C10*'Monetary Conversions'!$D66</f>
        <v>0</v>
      </c>
    </row>
    <row r="11" spans="1:6" ht="15">
      <c r="A11">
        <v>1315</v>
      </c>
      <c r="E11" s="15">
        <f>+B11*'Monetary Conversions'!$D67</f>
        <v>0</v>
      </c>
      <c r="F11" s="15">
        <f>+C11*'Monetary Conversions'!$D67</f>
        <v>0</v>
      </c>
    </row>
    <row r="12" spans="1:6" ht="15">
      <c r="A12">
        <v>1316</v>
      </c>
      <c r="E12" s="15">
        <f>+B12*'Monetary Conversions'!$D68</f>
        <v>0</v>
      </c>
      <c r="F12" s="15">
        <f>+C12*'Monetary Conversions'!$D68</f>
        <v>0</v>
      </c>
    </row>
    <row r="13" spans="1:6" ht="15">
      <c r="A13">
        <v>1317</v>
      </c>
      <c r="E13" s="15">
        <f>+B13*'Monetary Conversions'!$D69</f>
        <v>0</v>
      </c>
      <c r="F13" s="15">
        <f>+C13*'Monetary Conversions'!$D69</f>
        <v>0</v>
      </c>
    </row>
    <row r="14" spans="1:6" ht="15">
      <c r="A14">
        <v>1318</v>
      </c>
      <c r="E14" s="15">
        <f>+B14*'Monetary Conversions'!$D70</f>
        <v>0</v>
      </c>
      <c r="F14" s="15">
        <f>+C14*'Monetary Conversions'!$D70</f>
        <v>0</v>
      </c>
    </row>
    <row r="15" spans="1:6" ht="15">
      <c r="A15">
        <v>1319</v>
      </c>
      <c r="E15" s="15">
        <f>+B15*'Monetary Conversions'!$D71</f>
        <v>0</v>
      </c>
      <c r="F15" s="15">
        <f>+C15*'Monetary Conversions'!$D71</f>
        <v>0</v>
      </c>
    </row>
    <row r="16" spans="1:6" ht="15">
      <c r="A16">
        <v>1320</v>
      </c>
      <c r="E16" s="15">
        <f>+B16*'Monetary Conversions'!$D72</f>
        <v>0</v>
      </c>
      <c r="F16" s="15">
        <f>+C16*'Monetary Conversions'!$D72</f>
        <v>0</v>
      </c>
    </row>
    <row r="17" spans="1:6" ht="15">
      <c r="A17">
        <v>1321</v>
      </c>
      <c r="E17" s="15">
        <f>+B17*'Monetary Conversions'!$D73</f>
        <v>0</v>
      </c>
      <c r="F17" s="15">
        <f>+C17*'Monetary Conversions'!$D73</f>
        <v>0</v>
      </c>
    </row>
    <row r="18" spans="1:6" ht="15">
      <c r="A18">
        <v>1322</v>
      </c>
      <c r="E18" s="15">
        <f>+B18*'Monetary Conversions'!$D74</f>
        <v>0</v>
      </c>
      <c r="F18" s="15">
        <f>+C18*'Monetary Conversions'!$D74</f>
        <v>0</v>
      </c>
    </row>
    <row r="19" spans="1:6" ht="15">
      <c r="A19">
        <v>1323</v>
      </c>
      <c r="E19" s="15">
        <f>+B19*'Monetary Conversions'!$D75</f>
        <v>0</v>
      </c>
      <c r="F19" s="15">
        <f>+C19*'Monetary Conversions'!$D75</f>
        <v>0</v>
      </c>
    </row>
    <row r="20" spans="1:6" ht="15">
      <c r="A20">
        <v>1324</v>
      </c>
      <c r="E20" s="15">
        <f>+B20*'Monetary Conversions'!$D76</f>
        <v>0</v>
      </c>
      <c r="F20" s="15">
        <f>+C20*'Monetary Conversions'!$D76</f>
        <v>0</v>
      </c>
    </row>
    <row r="21" spans="1:6" ht="15">
      <c r="A21">
        <v>1325</v>
      </c>
      <c r="E21" s="15">
        <f>+B21*'Monetary Conversions'!$D77</f>
        <v>0</v>
      </c>
      <c r="F21" s="15">
        <f>+C21*'Monetary Conversions'!$D77</f>
        <v>0</v>
      </c>
    </row>
    <row r="22" spans="1:6" ht="15">
      <c r="A22">
        <v>1326</v>
      </c>
      <c r="E22" s="15">
        <f>+B22*'Monetary Conversions'!$D78</f>
        <v>0</v>
      </c>
      <c r="F22" s="15">
        <f>+C22*'Monetary Conversions'!$D78</f>
        <v>0</v>
      </c>
    </row>
    <row r="23" spans="1:6" ht="15">
      <c r="A23">
        <v>1327</v>
      </c>
      <c r="E23" s="15">
        <f>+B23*'Monetary Conversions'!$D79</f>
        <v>0</v>
      </c>
      <c r="F23" s="15">
        <f>+C23*'Monetary Conversions'!$D79</f>
        <v>0</v>
      </c>
    </row>
    <row r="24" spans="1:6" ht="15">
      <c r="A24">
        <v>1328</v>
      </c>
      <c r="E24" s="15">
        <f>+B24*'Monetary Conversions'!$D80</f>
        <v>0</v>
      </c>
      <c r="F24" s="15">
        <f>+C24*'Monetary Conversions'!$D80</f>
        <v>0</v>
      </c>
    </row>
    <row r="25" spans="1:6" ht="15">
      <c r="A25">
        <v>1329</v>
      </c>
      <c r="E25" s="15">
        <f>+B25*'Monetary Conversions'!$D81</f>
        <v>0</v>
      </c>
      <c r="F25" s="15">
        <f>+C25*'Monetary Conversions'!$D81</f>
        <v>0</v>
      </c>
    </row>
    <row r="26" spans="1:6" ht="15">
      <c r="A26">
        <v>1330</v>
      </c>
      <c r="E26" s="15">
        <f>+B26*'Monetary Conversions'!$D82</f>
        <v>0</v>
      </c>
      <c r="F26" s="15">
        <f>+C26*'Monetary Conversions'!$D82</f>
        <v>0</v>
      </c>
    </row>
    <row r="27" spans="1:6" ht="15">
      <c r="A27">
        <v>1331</v>
      </c>
      <c r="E27" s="15">
        <f>+B27*'Monetary Conversions'!$D83</f>
        <v>0</v>
      </c>
      <c r="F27" s="15">
        <f>+C27*'Monetary Conversions'!$D83</f>
        <v>0</v>
      </c>
    </row>
    <row r="28" spans="1:6" ht="15">
      <c r="A28">
        <v>1332</v>
      </c>
      <c r="E28" s="15">
        <f>+B28*'Monetary Conversions'!$D84</f>
        <v>0</v>
      </c>
      <c r="F28" s="15">
        <f>+C28*'Monetary Conversions'!$D84</f>
        <v>0</v>
      </c>
    </row>
    <row r="29" spans="1:6" ht="15">
      <c r="A29">
        <v>1333</v>
      </c>
      <c r="E29" s="15">
        <f>+B29*'Monetary Conversions'!$D85</f>
        <v>0</v>
      </c>
      <c r="F29" s="15">
        <f>+C29*'Monetary Conversions'!$D85</f>
        <v>0</v>
      </c>
    </row>
    <row r="30" spans="1:6" ht="15">
      <c r="A30">
        <v>1334</v>
      </c>
      <c r="E30" s="15">
        <f>+B30*'Monetary Conversions'!$D86</f>
        <v>0</v>
      </c>
      <c r="F30" s="15">
        <f>+C30*'Monetary Conversions'!$D86</f>
        <v>0</v>
      </c>
    </row>
    <row r="31" spans="1:6" ht="15">
      <c r="A31">
        <v>1335</v>
      </c>
      <c r="E31" s="15">
        <f>+B31*'Monetary Conversions'!$D87</f>
        <v>0</v>
      </c>
      <c r="F31" s="15">
        <f>+C31*'Monetary Conversions'!$D87</f>
        <v>0</v>
      </c>
    </row>
    <row r="32" spans="1:6" ht="15">
      <c r="A32">
        <v>1336</v>
      </c>
      <c r="E32" s="15">
        <f>+B32*'Monetary Conversions'!$D88</f>
        <v>0</v>
      </c>
      <c r="F32" s="15">
        <f>+C32*'Monetary Conversions'!$D88</f>
        <v>0</v>
      </c>
    </row>
    <row r="33" spans="1:6" ht="15">
      <c r="A33">
        <v>1337</v>
      </c>
      <c r="C33">
        <v>7.5</v>
      </c>
      <c r="E33" s="15">
        <f>+B33*'Monetary Conversions'!$D89</f>
        <v>0</v>
      </c>
      <c r="F33" s="15">
        <f>+C33*'Monetary Conversions'!$D89</f>
        <v>5.419354838709678</v>
      </c>
    </row>
    <row r="34" spans="1:6" ht="15">
      <c r="A34">
        <v>1338</v>
      </c>
      <c r="C34">
        <v>6.5</v>
      </c>
      <c r="E34" s="15">
        <f>+B34*'Monetary Conversions'!$D90</f>
        <v>0</v>
      </c>
      <c r="F34" s="15">
        <f>+C34*'Monetary Conversions'!$D90</f>
        <v>4.6967741935483875</v>
      </c>
    </row>
    <row r="35" spans="1:6" ht="15">
      <c r="A35">
        <v>1339</v>
      </c>
      <c r="B35">
        <v>4</v>
      </c>
      <c r="C35">
        <v>7.7</v>
      </c>
      <c r="E35" s="15">
        <f>+B35*'Monetary Conversions'!$D91</f>
        <v>2.574193548387097</v>
      </c>
      <c r="F35" s="15">
        <f>+C35*'Monetary Conversions'!$D91</f>
        <v>4.955322580645161</v>
      </c>
    </row>
    <row r="36" spans="1:6" ht="15">
      <c r="A36">
        <v>1340</v>
      </c>
      <c r="E36" s="15">
        <f>+B36*'Monetary Conversions'!$D92</f>
        <v>0</v>
      </c>
      <c r="F36" s="15">
        <f>+C36*'Monetary Conversions'!$D92</f>
        <v>0</v>
      </c>
    </row>
    <row r="37" spans="1:6" ht="15">
      <c r="A37">
        <v>1341</v>
      </c>
      <c r="E37" s="15">
        <f>+B37*'Monetary Conversions'!$D93</f>
        <v>0</v>
      </c>
      <c r="F37" s="15">
        <f>+C37*'Monetary Conversions'!$D93</f>
        <v>0</v>
      </c>
    </row>
    <row r="38" spans="1:6" ht="15">
      <c r="A38">
        <v>1342</v>
      </c>
      <c r="E38" s="15">
        <f>+B38*'Monetary Conversions'!$D94</f>
        <v>0</v>
      </c>
      <c r="F38" s="15">
        <f>+C38*'Monetary Conversions'!$D94</f>
        <v>0</v>
      </c>
    </row>
    <row r="39" spans="1:6" ht="15">
      <c r="A39">
        <v>1343</v>
      </c>
      <c r="E39" s="15">
        <f>+B39*'Monetary Conversions'!$D95</f>
        <v>0</v>
      </c>
      <c r="F39" s="15">
        <f>+C39*'Monetary Conversions'!$D95</f>
        <v>0</v>
      </c>
    </row>
    <row r="40" spans="1:6" ht="15">
      <c r="A40">
        <v>1344</v>
      </c>
      <c r="E40" s="15">
        <f>+B40*'Monetary Conversions'!$D96</f>
        <v>0</v>
      </c>
      <c r="F40" s="15">
        <f>+C40*'Monetary Conversions'!$D96</f>
        <v>0</v>
      </c>
    </row>
    <row r="41" spans="1:6" ht="15">
      <c r="A41">
        <v>1345</v>
      </c>
      <c r="B41">
        <v>4.3</v>
      </c>
      <c r="C41">
        <v>7</v>
      </c>
      <c r="E41" s="15">
        <f>+B41*'Monetary Conversions'!$D97</f>
        <v>2.6701612903225804</v>
      </c>
      <c r="F41" s="15">
        <f>+C41*'Monetary Conversions'!$D97</f>
        <v>4.346774193548387</v>
      </c>
    </row>
    <row r="42" spans="1:6" ht="15">
      <c r="A42">
        <v>1346</v>
      </c>
      <c r="B42">
        <v>3.7</v>
      </c>
      <c r="C42">
        <v>8</v>
      </c>
      <c r="E42" s="15">
        <f>+B42*'Monetary Conversions'!$D98</f>
        <v>2.2975806451612906</v>
      </c>
      <c r="F42" s="15">
        <f>+C42*'Monetary Conversions'!$D98</f>
        <v>4.967741935483871</v>
      </c>
    </row>
    <row r="43" spans="1:6" ht="15">
      <c r="A43">
        <v>1347</v>
      </c>
      <c r="E43" s="15">
        <f>+B43*'Monetary Conversions'!$D99</f>
        <v>0</v>
      </c>
      <c r="F43" s="15">
        <f>+C43*'Monetary Conversions'!$D99</f>
        <v>0</v>
      </c>
    </row>
    <row r="44" spans="1:6" ht="15">
      <c r="A44">
        <v>1348</v>
      </c>
      <c r="B44">
        <v>6.9</v>
      </c>
      <c r="C44">
        <v>12.5</v>
      </c>
      <c r="E44" s="15">
        <f>+B44*'Monetary Conversions'!$D100</f>
        <v>3.9866666666666664</v>
      </c>
      <c r="F44" s="15">
        <f>+C44*'Monetary Conversions'!$D100</f>
        <v>7.222222222222221</v>
      </c>
    </row>
    <row r="45" spans="1:6" ht="15">
      <c r="A45">
        <v>1349</v>
      </c>
      <c r="B45">
        <v>8.4</v>
      </c>
      <c r="C45">
        <v>13.4</v>
      </c>
      <c r="E45" s="15">
        <f>+B45*'Monetary Conversions'!$D101</f>
        <v>4.8533333333333335</v>
      </c>
      <c r="F45" s="15">
        <f>+C45*'Monetary Conversions'!$D101</f>
        <v>7.742222222222222</v>
      </c>
    </row>
    <row r="46" spans="1:6" ht="15">
      <c r="A46">
        <v>1350</v>
      </c>
      <c r="B46">
        <v>10</v>
      </c>
      <c r="C46">
        <v>16.8</v>
      </c>
      <c r="E46" s="15">
        <f>+B46*'Monetary Conversions'!$D102</f>
        <v>5.222222222222222</v>
      </c>
      <c r="F46" s="15">
        <f>+C46*'Monetary Conversions'!$D102</f>
        <v>8.773333333333333</v>
      </c>
    </row>
    <row r="47" spans="1:6" ht="15">
      <c r="A47">
        <v>1351</v>
      </c>
      <c r="B47">
        <v>9.5</v>
      </c>
      <c r="C47">
        <v>18.3</v>
      </c>
      <c r="E47" s="15">
        <f>+B47*'Monetary Conversions'!$D103</f>
        <v>4.546181818181818</v>
      </c>
      <c r="F47" s="15">
        <f>+C47*'Monetary Conversions'!$D103</f>
        <v>8.757381818181818</v>
      </c>
    </row>
    <row r="48" spans="1:6" ht="15">
      <c r="A48">
        <v>1352</v>
      </c>
      <c r="B48">
        <v>10</v>
      </c>
      <c r="C48">
        <v>17.8</v>
      </c>
      <c r="E48" s="15">
        <f>+B48*'Monetary Conversions'!$D104</f>
        <v>4.838235294117647</v>
      </c>
      <c r="F48" s="15">
        <f>+C48*'Monetary Conversions'!$D104</f>
        <v>8.612058823529413</v>
      </c>
    </row>
    <row r="49" spans="1:6" ht="15">
      <c r="A49">
        <v>1353</v>
      </c>
      <c r="B49">
        <v>8.7</v>
      </c>
      <c r="C49">
        <v>17.8</v>
      </c>
      <c r="E49" s="15">
        <f>+B49*'Monetary Conversions'!$D105</f>
        <v>4.209264705882353</v>
      </c>
      <c r="F49" s="15">
        <f>+C49*'Monetary Conversions'!$D105</f>
        <v>8.612058823529413</v>
      </c>
    </row>
    <row r="50" spans="1:6" ht="15">
      <c r="A50">
        <v>1354</v>
      </c>
      <c r="B50">
        <v>9.4</v>
      </c>
      <c r="C50">
        <v>17</v>
      </c>
      <c r="E50" s="15">
        <f>+B50*'Monetary Conversions'!$D106</f>
        <v>4.428544152744631</v>
      </c>
      <c r="F50" s="15">
        <f>+C50*'Monetary Conversions'!$D106</f>
        <v>8.009069212410502</v>
      </c>
    </row>
    <row r="51" spans="1:6" ht="15">
      <c r="A51">
        <v>1355</v>
      </c>
      <c r="E51" s="15">
        <f>+B51*'Monetary Conversions'!$D107</f>
        <v>0</v>
      </c>
      <c r="F51" s="15">
        <f>+C51*'Monetary Conversions'!$D107</f>
        <v>0</v>
      </c>
    </row>
    <row r="52" spans="1:6" ht="15">
      <c r="A52">
        <v>1356</v>
      </c>
      <c r="B52">
        <v>10.5</v>
      </c>
      <c r="C52">
        <v>16.2</v>
      </c>
      <c r="E52" s="15">
        <f>+B52*'Monetary Conversions'!$D108</f>
        <v>5.006521739130434</v>
      </c>
      <c r="F52" s="15">
        <f>+C52*'Monetary Conversions'!$D108</f>
        <v>7.724347826086956</v>
      </c>
    </row>
    <row r="53" spans="1:6" ht="15">
      <c r="A53">
        <v>1357</v>
      </c>
      <c r="C53">
        <v>16.9</v>
      </c>
      <c r="E53" s="15">
        <f>+B53*'Monetary Conversions'!$D109</f>
        <v>0</v>
      </c>
      <c r="F53" s="15">
        <f>+C53*'Monetary Conversions'!$D109</f>
        <v>8.058115942028985</v>
      </c>
    </row>
    <row r="54" spans="1:6" ht="15">
      <c r="A54">
        <v>1358</v>
      </c>
      <c r="C54">
        <v>17</v>
      </c>
      <c r="E54" s="15">
        <f>+B54*'Monetary Conversions'!$D110</f>
        <v>0</v>
      </c>
      <c r="F54" s="15">
        <f>+C54*'Monetary Conversions'!$D110</f>
        <v>7.989999999999999</v>
      </c>
    </row>
    <row r="55" spans="1:6" ht="15">
      <c r="A55">
        <v>1359</v>
      </c>
      <c r="C55">
        <v>13.7</v>
      </c>
      <c r="E55" s="15">
        <f>+B55*'Monetary Conversions'!$D111</f>
        <v>0</v>
      </c>
      <c r="F55" s="15">
        <f>+C55*'Monetary Conversions'!$D111</f>
        <v>6.438999999999999</v>
      </c>
    </row>
    <row r="56" spans="1:6" ht="15">
      <c r="A56">
        <v>1360</v>
      </c>
      <c r="C56">
        <v>13.3</v>
      </c>
      <c r="E56" s="15">
        <f>+B56*'Monetary Conversions'!$D112</f>
        <v>0</v>
      </c>
      <c r="F56" s="15">
        <f>+C56*'Monetary Conversions'!$D112</f>
        <v>6.251</v>
      </c>
    </row>
    <row r="57" spans="1:6" ht="15">
      <c r="A57">
        <v>1361</v>
      </c>
      <c r="C57">
        <v>14.5</v>
      </c>
      <c r="E57" s="15">
        <f>+B57*'Monetary Conversions'!$D113</f>
        <v>0</v>
      </c>
      <c r="F57" s="15">
        <f>+C57*'Monetary Conversions'!$D113</f>
        <v>7.015441176470588</v>
      </c>
    </row>
    <row r="58" spans="1:6" ht="15">
      <c r="A58">
        <v>1362</v>
      </c>
      <c r="C58">
        <v>13.3</v>
      </c>
      <c r="E58" s="15">
        <f>+B58*'Monetary Conversions'!$D114</f>
        <v>0</v>
      </c>
      <c r="F58" s="15">
        <f>+C58*'Monetary Conversions'!$D114</f>
        <v>6.434852941176471</v>
      </c>
    </row>
    <row r="59" spans="1:6" ht="15">
      <c r="A59">
        <v>1363</v>
      </c>
      <c r="B59">
        <v>10</v>
      </c>
      <c r="C59">
        <v>16</v>
      </c>
      <c r="E59" s="15">
        <f>+B59*'Monetary Conversions'!$D115</f>
        <v>4.838235294117647</v>
      </c>
      <c r="F59" s="15">
        <f>+C59*'Monetary Conversions'!$D115</f>
        <v>7.741176470588235</v>
      </c>
    </row>
    <row r="60" spans="1:6" ht="15">
      <c r="A60">
        <v>1364</v>
      </c>
      <c r="B60">
        <v>9.5</v>
      </c>
      <c r="C60">
        <v>14.8</v>
      </c>
      <c r="E60" s="15">
        <f>+B60*'Monetary Conversions'!$D116</f>
        <v>4.596323529411765</v>
      </c>
      <c r="F60" s="15">
        <f>+C60*'Monetary Conversions'!$D116</f>
        <v>7.160588235294118</v>
      </c>
    </row>
    <row r="61" spans="1:6" ht="15">
      <c r="A61">
        <v>1365</v>
      </c>
      <c r="B61">
        <v>11.1</v>
      </c>
      <c r="C61">
        <v>17.8</v>
      </c>
      <c r="E61" s="15">
        <f>+B61*'Monetary Conversions'!$D117</f>
        <v>5.370441176470588</v>
      </c>
      <c r="F61" s="15">
        <f>+C61*'Monetary Conversions'!$D117</f>
        <v>8.612058823529413</v>
      </c>
    </row>
    <row r="62" spans="1:6" ht="15">
      <c r="A62">
        <v>1366</v>
      </c>
      <c r="B62">
        <v>9.9</v>
      </c>
      <c r="C62">
        <v>17</v>
      </c>
      <c r="E62" s="15">
        <f>+B62*'Monetary Conversions'!$D118</f>
        <v>4.789852941176471</v>
      </c>
      <c r="F62" s="15">
        <f>+C62*'Monetary Conversions'!$D118</f>
        <v>8.225</v>
      </c>
    </row>
    <row r="63" spans="1:6" ht="15">
      <c r="A63">
        <v>1367</v>
      </c>
      <c r="B63">
        <v>9.1</v>
      </c>
      <c r="C63">
        <v>15.8</v>
      </c>
      <c r="E63" s="15">
        <f>+B63*'Monetary Conversions'!$D119</f>
        <v>4.402794117647058</v>
      </c>
      <c r="F63" s="15">
        <f>+C63*'Monetary Conversions'!$D119</f>
        <v>7.6444117647058825</v>
      </c>
    </row>
    <row r="64" spans="1:6" ht="15">
      <c r="A64">
        <v>1368</v>
      </c>
      <c r="B64">
        <v>8.5</v>
      </c>
      <c r="C64">
        <v>15.4</v>
      </c>
      <c r="E64" s="15">
        <f>+B64*'Monetary Conversions'!$D120</f>
        <v>4.1125</v>
      </c>
      <c r="F64" s="15">
        <f>+C64*'Monetary Conversions'!$D120</f>
        <v>7.450882352941177</v>
      </c>
    </row>
    <row r="65" spans="1:6" ht="15">
      <c r="A65">
        <v>1369</v>
      </c>
      <c r="B65">
        <v>9.5</v>
      </c>
      <c r="C65">
        <v>16.4</v>
      </c>
      <c r="E65" s="15">
        <f>+B65*'Monetary Conversions'!$D121</f>
        <v>4.596323529411765</v>
      </c>
      <c r="F65" s="15">
        <f>+C65*'Monetary Conversions'!$D121</f>
        <v>7.93470588235294</v>
      </c>
    </row>
    <row r="66" spans="1:6" ht="15">
      <c r="A66">
        <v>1370</v>
      </c>
      <c r="C66">
        <v>16.1</v>
      </c>
      <c r="E66" s="15">
        <f>+B66*'Monetary Conversions'!$D122</f>
        <v>0</v>
      </c>
      <c r="F66" s="15">
        <f>+C66*'Monetary Conversions'!$D122</f>
        <v>7.761025641025641</v>
      </c>
    </row>
    <row r="67" spans="1:6" ht="15">
      <c r="A67">
        <v>1371</v>
      </c>
      <c r="B67">
        <v>9.9</v>
      </c>
      <c r="C67">
        <v>15.7</v>
      </c>
      <c r="E67" s="15">
        <f>+B67*'Monetary Conversions'!$D123</f>
        <v>4.772307692307692</v>
      </c>
      <c r="F67" s="15">
        <f>+C67*'Monetary Conversions'!$D123</f>
        <v>7.568205128205127</v>
      </c>
    </row>
    <row r="68" spans="1:6" ht="15">
      <c r="A68">
        <v>1372</v>
      </c>
      <c r="B68">
        <v>8.8</v>
      </c>
      <c r="C68">
        <v>15.9</v>
      </c>
      <c r="E68" s="15">
        <f>+B68*'Monetary Conversions'!$D124</f>
        <v>4.242051282051282</v>
      </c>
      <c r="F68" s="15">
        <f>+C68*'Monetary Conversions'!$D124</f>
        <v>7.664615384615384</v>
      </c>
    </row>
    <row r="69" spans="1:6" ht="15">
      <c r="A69">
        <v>1373</v>
      </c>
      <c r="B69">
        <v>8.3</v>
      </c>
      <c r="C69">
        <v>17.9</v>
      </c>
      <c r="E69" s="15">
        <f>+B69*'Monetary Conversions'!$D125</f>
        <v>4.001025641025641</v>
      </c>
      <c r="F69" s="15">
        <f>+C69*'Monetary Conversions'!$D125</f>
        <v>8.628717948717947</v>
      </c>
    </row>
    <row r="70" spans="1:6" ht="15">
      <c r="A70">
        <v>1374</v>
      </c>
      <c r="B70">
        <v>7.5</v>
      </c>
      <c r="C70">
        <v>15.8</v>
      </c>
      <c r="E70" s="15">
        <f>+B70*'Monetary Conversions'!$D126</f>
        <v>3.615384615384615</v>
      </c>
      <c r="F70" s="15">
        <f>+C70*'Monetary Conversions'!$D126</f>
        <v>7.616410256410256</v>
      </c>
    </row>
    <row r="71" spans="1:6" ht="15">
      <c r="A71">
        <v>1375</v>
      </c>
      <c r="B71">
        <v>8</v>
      </c>
      <c r="C71">
        <v>16.3</v>
      </c>
      <c r="E71" s="15">
        <f>+B71*'Monetary Conversions'!$D127</f>
        <v>4.389743589743589</v>
      </c>
      <c r="F71" s="15">
        <f>+C71*'Monetary Conversions'!$D127</f>
        <v>8.944102564102563</v>
      </c>
    </row>
    <row r="72" spans="1:6" ht="15">
      <c r="A72">
        <v>1376</v>
      </c>
      <c r="B72">
        <v>8</v>
      </c>
      <c r="C72">
        <v>17</v>
      </c>
      <c r="E72" s="15">
        <f>+B72*'Monetary Conversions'!$D128</f>
        <v>4.389743589743589</v>
      </c>
      <c r="F72" s="15">
        <f>+C72*'Monetary Conversions'!$D128</f>
        <v>9.328205128205127</v>
      </c>
    </row>
    <row r="73" spans="1:6" ht="15">
      <c r="A73">
        <v>1377</v>
      </c>
      <c r="C73">
        <v>15</v>
      </c>
      <c r="E73" s="15">
        <f>+B73*'Monetary Conversions'!$D129</f>
        <v>0</v>
      </c>
      <c r="F73" s="15">
        <f>+C73*'Monetary Conversions'!$D129</f>
        <v>8.23076923076923</v>
      </c>
    </row>
    <row r="74" spans="1:6" ht="15">
      <c r="A74">
        <v>1378</v>
      </c>
      <c r="B74">
        <v>9</v>
      </c>
      <c r="C74">
        <v>18</v>
      </c>
      <c r="E74" s="15">
        <f>+B74*'Monetary Conversions'!$D130</f>
        <v>4.956617647058823</v>
      </c>
      <c r="F74" s="15">
        <f>+C74*'Monetary Conversions'!$D130</f>
        <v>9.913235294117646</v>
      </c>
    </row>
    <row r="75" spans="1:6" ht="15">
      <c r="A75">
        <v>1379</v>
      </c>
      <c r="B75">
        <v>9.4</v>
      </c>
      <c r="C75">
        <v>13.5</v>
      </c>
      <c r="E75" s="15">
        <f>+B75*'Monetary Conversions'!$D131</f>
        <v>4.794</v>
      </c>
      <c r="F75" s="15">
        <f>+C75*'Monetary Conversions'!$D131</f>
        <v>6.884999999999999</v>
      </c>
    </row>
    <row r="76" spans="1:6" ht="15">
      <c r="A76">
        <v>1380</v>
      </c>
      <c r="B76">
        <v>9.9</v>
      </c>
      <c r="C76">
        <v>14.1</v>
      </c>
      <c r="E76" s="15">
        <f>+B76*'Monetary Conversions'!$D132</f>
        <v>5.643</v>
      </c>
      <c r="F76" s="15">
        <f>+C76*'Monetary Conversions'!$D132</f>
        <v>8.036999999999999</v>
      </c>
    </row>
    <row r="77" spans="1:6" ht="15">
      <c r="A77">
        <v>1381</v>
      </c>
      <c r="B77">
        <v>10.1</v>
      </c>
      <c r="C77">
        <v>15.7</v>
      </c>
      <c r="E77" s="15">
        <f>+B77*'Monetary Conversions'!$D133</f>
        <v>5.597083333333334</v>
      </c>
      <c r="F77" s="15">
        <f>+C77*'Monetary Conversions'!$D133</f>
        <v>8.700416666666667</v>
      </c>
    </row>
    <row r="78" spans="1:6" ht="15">
      <c r="A78">
        <v>1382</v>
      </c>
      <c r="B78">
        <v>10.8</v>
      </c>
      <c r="C78">
        <v>15.5</v>
      </c>
      <c r="E78" s="15">
        <f>+B78*'Monetary Conversions'!$D134</f>
        <v>5.985</v>
      </c>
      <c r="F78" s="15">
        <f>+C78*'Monetary Conversions'!$D134</f>
        <v>8.589583333333334</v>
      </c>
    </row>
    <row r="79" spans="1:6" ht="15">
      <c r="A79">
        <v>1383</v>
      </c>
      <c r="C79">
        <v>15</v>
      </c>
      <c r="E79" s="15">
        <f>+B79*'Monetary Conversions'!$D135</f>
        <v>0</v>
      </c>
      <c r="F79" s="15">
        <f>+C79*'Monetary Conversions'!$D135</f>
        <v>8.3125</v>
      </c>
    </row>
    <row r="80" spans="1:6" ht="15">
      <c r="A80">
        <v>1384</v>
      </c>
      <c r="B80">
        <v>11.9</v>
      </c>
      <c r="C80">
        <v>17.6</v>
      </c>
      <c r="E80" s="15">
        <f>+B80*'Monetary Conversions'!$D136</f>
        <v>6.5945833333333335</v>
      </c>
      <c r="F80" s="15">
        <f>+C80*'Monetary Conversions'!$D136</f>
        <v>9.753333333333334</v>
      </c>
    </row>
    <row r="81" spans="1:6" ht="15">
      <c r="A81">
        <v>1385</v>
      </c>
      <c r="C81">
        <v>17.3</v>
      </c>
      <c r="E81" s="15">
        <f>+B81*'Monetary Conversions'!$D137</f>
        <v>0</v>
      </c>
      <c r="F81" s="15">
        <f>+C81*'Monetary Conversions'!$D137</f>
        <v>9.587083333333334</v>
      </c>
    </row>
    <row r="82" spans="1:6" ht="15">
      <c r="A82">
        <v>1386</v>
      </c>
      <c r="B82">
        <v>11.2</v>
      </c>
      <c r="C82">
        <v>16</v>
      </c>
      <c r="E82" s="15">
        <f>+B82*'Monetary Conversions'!$D138</f>
        <v>6.121643835616438</v>
      </c>
      <c r="F82" s="15">
        <f>+C82*'Monetary Conversions'!$D138</f>
        <v>8.745205479452055</v>
      </c>
    </row>
    <row r="83" spans="1:6" ht="15">
      <c r="A83">
        <v>1387</v>
      </c>
      <c r="B83">
        <v>9.4</v>
      </c>
      <c r="C83">
        <v>16</v>
      </c>
      <c r="E83" s="15">
        <f>+B83*'Monetary Conversions'!$D139</f>
        <v>5.1378082191780825</v>
      </c>
      <c r="F83" s="15">
        <f>+C83*'Monetary Conversions'!$D139</f>
        <v>8.745205479452055</v>
      </c>
    </row>
    <row r="84" spans="1:6" ht="15">
      <c r="A84">
        <v>1388</v>
      </c>
      <c r="E84" s="15">
        <f>+B84*'Monetary Conversions'!$D140</f>
        <v>0</v>
      </c>
      <c r="F84" s="15">
        <f>+C84*'Monetary Conversions'!$D140</f>
        <v>0</v>
      </c>
    </row>
    <row r="85" spans="1:6" ht="15">
      <c r="A85">
        <v>1389</v>
      </c>
      <c r="B85">
        <v>9.9</v>
      </c>
      <c r="C85">
        <v>16.9</v>
      </c>
      <c r="E85" s="15">
        <f>+B85*'Monetary Conversions'!$D141</f>
        <v>5.41109589041096</v>
      </c>
      <c r="F85" s="15">
        <f>+C85*'Monetary Conversions'!$D141</f>
        <v>9.237123287671233</v>
      </c>
    </row>
    <row r="86" spans="1:6" ht="15">
      <c r="A86">
        <v>1390</v>
      </c>
      <c r="B86">
        <v>8.5</v>
      </c>
      <c r="C86">
        <v>16.8</v>
      </c>
      <c r="E86" s="15">
        <f>+B86*'Monetary Conversions'!$D142</f>
        <v>4.645890410958905</v>
      </c>
      <c r="F86" s="15">
        <f>+C86*'Monetary Conversions'!$D142</f>
        <v>9.182465753424658</v>
      </c>
    </row>
    <row r="87" spans="1:6" ht="15">
      <c r="A87">
        <v>1391</v>
      </c>
      <c r="E87" s="15">
        <f>+B87*'Monetary Conversions'!$D143</f>
        <v>0</v>
      </c>
      <c r="F87" s="15">
        <f>+C87*'Monetary Conversions'!$D143</f>
        <v>0</v>
      </c>
    </row>
    <row r="88" spans="1:6" ht="15">
      <c r="A88">
        <v>1392</v>
      </c>
      <c r="E88" s="15">
        <f>+B88*'Monetary Conversions'!$D144</f>
        <v>0</v>
      </c>
      <c r="F88" s="15">
        <f>+C88*'Monetary Conversions'!$D144</f>
        <v>0</v>
      </c>
    </row>
    <row r="89" spans="1:6" ht="15">
      <c r="A89">
        <v>1393</v>
      </c>
      <c r="E89" s="15">
        <f>+B89*'Monetary Conversions'!$D145</f>
        <v>0</v>
      </c>
      <c r="F89" s="15">
        <f>+C89*'Monetary Conversions'!$D145</f>
        <v>0</v>
      </c>
    </row>
    <row r="90" spans="1:6" ht="15">
      <c r="A90">
        <v>1394</v>
      </c>
      <c r="B90">
        <v>9.6</v>
      </c>
      <c r="C90">
        <v>17.2</v>
      </c>
      <c r="E90" s="15">
        <f>+B90*'Monetary Conversions'!$D146</f>
        <v>5.04</v>
      </c>
      <c r="F90" s="15">
        <f>+C90*'Monetary Conversions'!$D146</f>
        <v>9.03</v>
      </c>
    </row>
    <row r="91" spans="1:6" ht="15">
      <c r="A91">
        <v>1395</v>
      </c>
      <c r="B91">
        <v>9.4</v>
      </c>
      <c r="C91">
        <v>16</v>
      </c>
      <c r="E91" s="15">
        <f>+B91*'Monetary Conversions'!$D147</f>
        <v>4.870909090909091</v>
      </c>
      <c r="F91" s="15">
        <f>+C91*'Monetary Conversions'!$D147</f>
        <v>8.290909090909091</v>
      </c>
    </row>
    <row r="92" spans="1:6" ht="15">
      <c r="A92">
        <v>1396</v>
      </c>
      <c r="B92">
        <v>9.8</v>
      </c>
      <c r="C92">
        <v>16.9</v>
      </c>
      <c r="E92" s="15">
        <f>+B92*'Monetary Conversions'!$D148</f>
        <v>5.078181818181819</v>
      </c>
      <c r="F92" s="15">
        <f>+C92*'Monetary Conversions'!$D148</f>
        <v>8.757272727272726</v>
      </c>
    </row>
    <row r="93" spans="1:6" ht="15">
      <c r="A93">
        <v>1397</v>
      </c>
      <c r="B93">
        <v>9.9</v>
      </c>
      <c r="C93">
        <v>16.2</v>
      </c>
      <c r="E93" s="15">
        <f>+B93*'Monetary Conversions'!$D149</f>
        <v>5.064230769230769</v>
      </c>
      <c r="F93" s="15">
        <f>+C93*'Monetary Conversions'!$D149</f>
        <v>8.286923076923076</v>
      </c>
    </row>
    <row r="94" spans="1:6" ht="15">
      <c r="A94">
        <v>1398</v>
      </c>
      <c r="B94">
        <v>10</v>
      </c>
      <c r="C94">
        <v>16.3</v>
      </c>
      <c r="E94" s="15">
        <f>+B94*'Monetary Conversions'!$D150</f>
        <v>5.181818181818182</v>
      </c>
      <c r="F94" s="15">
        <f>+C94*'Monetary Conversions'!$D150</f>
        <v>8.446363636363637</v>
      </c>
    </row>
    <row r="95" spans="1:6" ht="15">
      <c r="A95">
        <v>1399</v>
      </c>
      <c r="C95">
        <v>16.1</v>
      </c>
      <c r="E95" s="15">
        <f>+B95*'Monetary Conversions'!$D151</f>
        <v>0</v>
      </c>
      <c r="F95" s="15">
        <f>+C95*'Monetary Conversions'!$D151</f>
        <v>8.269545454545456</v>
      </c>
    </row>
    <row r="96" spans="1:6" ht="15">
      <c r="A96">
        <v>1400</v>
      </c>
      <c r="B96">
        <v>9.9</v>
      </c>
      <c r="C96">
        <v>16.2</v>
      </c>
      <c r="E96" s="15">
        <f>+B96*'Monetary Conversions'!$D152</f>
        <v>4.7250000000000005</v>
      </c>
      <c r="F96" s="15">
        <f>+C96*'Monetary Conversions'!$D152</f>
        <v>7.7318181818181815</v>
      </c>
    </row>
    <row r="97" spans="1:6" ht="15">
      <c r="A97">
        <v>1401</v>
      </c>
      <c r="B97">
        <v>10.4</v>
      </c>
      <c r="C97">
        <v>18</v>
      </c>
      <c r="E97" s="15">
        <f>+B97*'Monetary Conversions'!$D153</f>
        <v>5.028947368421052</v>
      </c>
      <c r="F97" s="15">
        <f>+C97*'Monetary Conversions'!$D153</f>
        <v>8.703947368421051</v>
      </c>
    </row>
    <row r="98" spans="1:6" ht="15">
      <c r="A98">
        <v>1402</v>
      </c>
      <c r="B98">
        <v>10.5</v>
      </c>
      <c r="C98">
        <v>18.4</v>
      </c>
      <c r="E98" s="15">
        <f>+B98*'Monetary Conversions'!$D154</f>
        <v>5.41578947368421</v>
      </c>
      <c r="F98" s="15">
        <f>+C98*'Monetary Conversions'!$D154</f>
        <v>9.490526315789472</v>
      </c>
    </row>
    <row r="99" spans="1:6" ht="15">
      <c r="A99">
        <v>1403</v>
      </c>
      <c r="B99">
        <v>10.7</v>
      </c>
      <c r="C99">
        <v>18.1</v>
      </c>
      <c r="E99" s="15">
        <f>+B99*'Monetary Conversions'!$D155</f>
        <v>5.447272727272726</v>
      </c>
      <c r="F99" s="15">
        <f>+C99*'Monetary Conversions'!$D155</f>
        <v>9.214545454545455</v>
      </c>
    </row>
    <row r="100" spans="1:6" ht="15">
      <c r="A100">
        <v>1404</v>
      </c>
      <c r="B100">
        <v>10.9</v>
      </c>
      <c r="C100">
        <v>17.3</v>
      </c>
      <c r="E100" s="15">
        <f>+B100*'Monetary Conversions'!$D156</f>
        <v>5.622105263157894</v>
      </c>
      <c r="F100" s="15">
        <f>+C100*'Monetary Conversions'!$D156</f>
        <v>8.92315789473684</v>
      </c>
    </row>
    <row r="101" spans="1:6" ht="15">
      <c r="A101">
        <v>1405</v>
      </c>
      <c r="B101">
        <v>10.5</v>
      </c>
      <c r="C101">
        <v>18.4</v>
      </c>
      <c r="E101" s="15">
        <f>+B101*'Monetary Conversions'!$D157</f>
        <v>5.345454545454545</v>
      </c>
      <c r="F101" s="15">
        <f>+C101*'Monetary Conversions'!$D157</f>
        <v>9.367272727272725</v>
      </c>
    </row>
    <row r="102" spans="1:6" ht="15">
      <c r="A102">
        <v>1406</v>
      </c>
      <c r="B102">
        <v>11</v>
      </c>
      <c r="C102">
        <v>18.4</v>
      </c>
      <c r="E102" s="15">
        <f>+B102*'Monetary Conversions'!$D158</f>
        <v>5.6</v>
      </c>
      <c r="F102" s="15">
        <f>+C102*'Monetary Conversions'!$D158</f>
        <v>9.367272727272725</v>
      </c>
    </row>
    <row r="103" spans="1:6" ht="15">
      <c r="A103">
        <v>1407</v>
      </c>
      <c r="B103">
        <v>13.1</v>
      </c>
      <c r="C103">
        <v>18</v>
      </c>
      <c r="E103" s="15">
        <f>+B103*'Monetary Conversions'!$D159</f>
        <v>6.5835897435897435</v>
      </c>
      <c r="F103" s="15">
        <f>+C103*'Monetary Conversions'!$D159</f>
        <v>9.046153846153846</v>
      </c>
    </row>
    <row r="104" spans="1:6" ht="15">
      <c r="A104">
        <v>1408</v>
      </c>
      <c r="B104">
        <v>12.6</v>
      </c>
      <c r="C104">
        <v>17.9</v>
      </c>
      <c r="E104" s="15">
        <f>+B104*'Monetary Conversions'!$D160</f>
        <v>6.332307692307692</v>
      </c>
      <c r="F104" s="15">
        <f>+C104*'Monetary Conversions'!$D160</f>
        <v>8.995897435897435</v>
      </c>
    </row>
    <row r="105" spans="1:6" ht="15">
      <c r="A105">
        <v>1409</v>
      </c>
      <c r="B105">
        <v>10</v>
      </c>
      <c r="C105">
        <v>16.9</v>
      </c>
      <c r="E105" s="15">
        <f>+B105*'Monetary Conversions'!$D161</f>
        <v>5.0256410256410255</v>
      </c>
      <c r="F105" s="15">
        <f>+C105*'Monetary Conversions'!$D161</f>
        <v>8.493333333333332</v>
      </c>
    </row>
    <row r="106" spans="1:6" ht="15">
      <c r="A106">
        <v>1410</v>
      </c>
      <c r="B106">
        <v>9.2</v>
      </c>
      <c r="C106">
        <v>17.9</v>
      </c>
      <c r="E106" s="15">
        <f>+B106*'Monetary Conversions'!$D162</f>
        <v>4.507999999999999</v>
      </c>
      <c r="F106" s="15">
        <f>+C106*'Monetary Conversions'!$D162</f>
        <v>8.770999999999999</v>
      </c>
    </row>
    <row r="107" spans="1:6" ht="15">
      <c r="A107">
        <v>1411</v>
      </c>
      <c r="B107">
        <v>9.3</v>
      </c>
      <c r="C107">
        <v>18.4</v>
      </c>
      <c r="E107" s="15">
        <f>+B107*'Monetary Conversions'!$D163</f>
        <v>4.5569999999999995</v>
      </c>
      <c r="F107" s="15">
        <f>+C107*'Monetary Conversions'!$D163</f>
        <v>9.015999999999998</v>
      </c>
    </row>
    <row r="108" spans="1:6" ht="15">
      <c r="A108">
        <v>1412</v>
      </c>
      <c r="B108">
        <v>9.7</v>
      </c>
      <c r="C108">
        <v>18.5</v>
      </c>
      <c r="E108" s="15">
        <f>+B108*'Monetary Conversions'!$D164</f>
        <v>5.3046875</v>
      </c>
      <c r="F108" s="15">
        <f>+C108*'Monetary Conversions'!$D164</f>
        <v>10.1171875</v>
      </c>
    </row>
    <row r="109" spans="1:6" ht="15">
      <c r="A109">
        <v>1413</v>
      </c>
      <c r="B109">
        <v>9.2</v>
      </c>
      <c r="C109">
        <v>16</v>
      </c>
      <c r="E109" s="15">
        <f>+B109*'Monetary Conversions'!$D165</f>
        <v>5.03125</v>
      </c>
      <c r="F109" s="15">
        <f>+C109*'Monetary Conversions'!$D165</f>
        <v>8.75</v>
      </c>
    </row>
    <row r="110" spans="1:6" ht="15">
      <c r="A110">
        <v>1414</v>
      </c>
      <c r="B110">
        <v>10.1</v>
      </c>
      <c r="C110">
        <v>17.5</v>
      </c>
      <c r="E110" s="15">
        <f>+B110*'Monetary Conversions'!$D166</f>
        <v>5.455246913580246</v>
      </c>
      <c r="F110" s="15">
        <f>+C110*'Monetary Conversions'!$D166</f>
        <v>9.45216049382716</v>
      </c>
    </row>
    <row r="111" spans="1:6" ht="15">
      <c r="A111">
        <v>1415</v>
      </c>
      <c r="B111">
        <v>10.7</v>
      </c>
      <c r="C111">
        <v>17.9</v>
      </c>
      <c r="E111" s="15">
        <f>+B111*'Monetary Conversions'!$D167</f>
        <v>5.77932098765432</v>
      </c>
      <c r="F111" s="15">
        <f>+C111*'Monetary Conversions'!$D167</f>
        <v>9.668209876543209</v>
      </c>
    </row>
    <row r="112" spans="1:6" ht="15">
      <c r="A112">
        <v>1416</v>
      </c>
      <c r="B112">
        <v>11</v>
      </c>
      <c r="C112">
        <v>19.1</v>
      </c>
      <c r="E112" s="15">
        <f>+B112*'Monetary Conversions'!$D168</f>
        <v>6.015625</v>
      </c>
      <c r="F112" s="15">
        <f>+C112*'Monetary Conversions'!$D168</f>
        <v>10.4453125</v>
      </c>
    </row>
    <row r="113" spans="1:6" ht="15">
      <c r="A113">
        <v>1417</v>
      </c>
      <c r="B113">
        <v>11</v>
      </c>
      <c r="C113">
        <v>18.2</v>
      </c>
      <c r="E113" s="15">
        <f>+B113*'Monetary Conversions'!$D169</f>
        <v>4.800617283950618</v>
      </c>
      <c r="F113" s="15">
        <f>+C113*'Monetary Conversions'!$D169</f>
        <v>7.94283950617284</v>
      </c>
    </row>
    <row r="114" spans="1:6" ht="15">
      <c r="A114">
        <v>1418</v>
      </c>
      <c r="B114">
        <v>9.8</v>
      </c>
      <c r="C114">
        <v>19.1</v>
      </c>
      <c r="E114" s="15">
        <f>+B114*'Monetary Conversions'!$D170</f>
        <v>4.276913580246914</v>
      </c>
      <c r="F114" s="15">
        <f>+C114*'Monetary Conversions'!$D170</f>
        <v>8.335617283950619</v>
      </c>
    </row>
    <row r="115" spans="1:6" ht="15">
      <c r="A115">
        <v>1419</v>
      </c>
      <c r="B115">
        <v>10.5</v>
      </c>
      <c r="C115">
        <v>19.1</v>
      </c>
      <c r="E115" s="15">
        <f>+B115*'Monetary Conversions'!$D171</f>
        <v>4.6396875</v>
      </c>
      <c r="F115" s="15">
        <f>+C115*'Monetary Conversions'!$D171</f>
        <v>8.4398125</v>
      </c>
    </row>
    <row r="116" spans="1:6" ht="15">
      <c r="A116">
        <v>1420</v>
      </c>
      <c r="B116">
        <v>11.1</v>
      </c>
      <c r="C116">
        <v>17.8</v>
      </c>
      <c r="E116" s="15">
        <f>+B116*'Monetary Conversions'!$D172</f>
        <v>4.9048125</v>
      </c>
      <c r="F116" s="15">
        <f>+C116*'Monetary Conversions'!$D172</f>
        <v>7.865375</v>
      </c>
    </row>
    <row r="117" spans="1:6" ht="15">
      <c r="A117">
        <v>1421</v>
      </c>
      <c r="B117">
        <v>10</v>
      </c>
      <c r="E117" s="15">
        <f>+B117*'Monetary Conversions'!$D173</f>
        <v>4.364197530864198</v>
      </c>
      <c r="F117" s="15">
        <f>+C117*'Monetary Conversions'!$D173</f>
        <v>0</v>
      </c>
    </row>
    <row r="118" spans="1:6" ht="15">
      <c r="A118">
        <v>1422</v>
      </c>
      <c r="E118" s="15">
        <f>+B118*'Monetary Conversions'!$D174</f>
        <v>0</v>
      </c>
      <c r="F118" s="15">
        <f>+C118*'Monetary Conversions'!$D174</f>
        <v>0</v>
      </c>
    </row>
    <row r="119" spans="1:6" ht="15">
      <c r="A119">
        <v>1423</v>
      </c>
      <c r="E119" s="15">
        <f>+B119*'Monetary Conversions'!$D175</f>
        <v>0</v>
      </c>
      <c r="F119" s="15">
        <f>+C119*'Monetary Conversions'!$D175</f>
        <v>0</v>
      </c>
    </row>
    <row r="120" spans="1:6" ht="15">
      <c r="A120">
        <v>1424</v>
      </c>
      <c r="B120">
        <v>9.9</v>
      </c>
      <c r="C120">
        <v>20</v>
      </c>
      <c r="E120" s="15">
        <f>+B120*'Monetary Conversions'!$D176</f>
        <v>4.5344444444444445</v>
      </c>
      <c r="F120" s="15">
        <f>+C120*'Monetary Conversions'!$D176</f>
        <v>9.160493827160494</v>
      </c>
    </row>
    <row r="121" spans="1:6" ht="15">
      <c r="A121">
        <v>1425</v>
      </c>
      <c r="B121">
        <v>8</v>
      </c>
      <c r="E121" s="15">
        <f>+B121*'Monetary Conversions'!$D177</f>
        <v>3.7569620253164557</v>
      </c>
      <c r="F121" s="15">
        <f>+C121*'Monetary Conversions'!$D177</f>
        <v>0</v>
      </c>
    </row>
    <row r="122" spans="1:6" ht="15">
      <c r="A122">
        <v>1426</v>
      </c>
      <c r="B122">
        <v>8</v>
      </c>
      <c r="C122">
        <v>17</v>
      </c>
      <c r="E122" s="15">
        <f>+B122*'Monetary Conversions'!$D178</f>
        <v>3.6195121951219513</v>
      </c>
      <c r="F122" s="15">
        <f>+C122*'Monetary Conversions'!$D178</f>
        <v>7.691463414634146</v>
      </c>
    </row>
    <row r="123" spans="1:6" ht="15">
      <c r="A123">
        <v>1427</v>
      </c>
      <c r="B123">
        <v>9.8</v>
      </c>
      <c r="C123">
        <v>18.1</v>
      </c>
      <c r="E123" s="15">
        <f>+B123*'Monetary Conversions'!$D179</f>
        <v>4.380481927710844</v>
      </c>
      <c r="F123" s="15">
        <f>+C123*'Monetary Conversions'!$D179</f>
        <v>8.090481927710844</v>
      </c>
    </row>
    <row r="124" spans="1:6" ht="15">
      <c r="A124">
        <v>1428</v>
      </c>
      <c r="B124">
        <v>9</v>
      </c>
      <c r="C124">
        <v>18.2</v>
      </c>
      <c r="E124" s="15">
        <f>+B124*'Monetary Conversions'!$D180</f>
        <v>4.02289156626506</v>
      </c>
      <c r="F124" s="15">
        <f>+C124*'Monetary Conversions'!$D180</f>
        <v>8.135180722891567</v>
      </c>
    </row>
    <row r="125" spans="1:6" ht="15">
      <c r="A125">
        <v>1429</v>
      </c>
      <c r="B125">
        <v>9.9</v>
      </c>
      <c r="C125">
        <v>18.5</v>
      </c>
      <c r="E125" s="15">
        <f>+B125*'Monetary Conversions'!$D181</f>
        <v>4.425180722891566</v>
      </c>
      <c r="F125" s="15">
        <f>+C125*'Monetary Conversions'!$D181</f>
        <v>8.269277108433736</v>
      </c>
    </row>
    <row r="126" spans="1:6" ht="15">
      <c r="A126">
        <v>1430</v>
      </c>
      <c r="B126">
        <v>9.3</v>
      </c>
      <c r="C126">
        <v>17.6</v>
      </c>
      <c r="E126" s="15">
        <f>+B126*'Monetary Conversions'!$D182</f>
        <v>4.1569879518072295</v>
      </c>
      <c r="F126" s="15">
        <f>+C126*'Monetary Conversions'!$D182</f>
        <v>7.86698795180723</v>
      </c>
    </row>
    <row r="127" spans="1:6" ht="15">
      <c r="A127">
        <v>1431</v>
      </c>
      <c r="B127">
        <v>8.2</v>
      </c>
      <c r="C127">
        <v>17.6</v>
      </c>
      <c r="E127" s="15">
        <f>+B127*'Monetary Conversions'!$D183</f>
        <v>3.665301204819277</v>
      </c>
      <c r="F127" s="15">
        <f>+C127*'Monetary Conversions'!$D183</f>
        <v>7.86698795180723</v>
      </c>
    </row>
    <row r="128" spans="1:6" ht="15">
      <c r="A128">
        <v>1432</v>
      </c>
      <c r="B128">
        <v>8.6</v>
      </c>
      <c r="C128">
        <v>16.5</v>
      </c>
      <c r="E128" s="15">
        <f>+B128*'Monetary Conversions'!$D184</f>
        <v>3.98825</v>
      </c>
      <c r="F128" s="15">
        <f>+C128*'Monetary Conversions'!$D184</f>
        <v>7.6518749999999995</v>
      </c>
    </row>
    <row r="129" spans="1:6" ht="15">
      <c r="A129">
        <v>1433</v>
      </c>
      <c r="B129">
        <v>8.5</v>
      </c>
      <c r="E129" s="15">
        <f>+B129*'Monetary Conversions'!$D185</f>
        <v>3.941875</v>
      </c>
      <c r="F129" s="15">
        <f>+C129*'Monetary Conversions'!$D185</f>
        <v>0</v>
      </c>
    </row>
    <row r="130" spans="1:6" ht="15">
      <c r="A130">
        <v>1434</v>
      </c>
      <c r="B130">
        <v>10</v>
      </c>
      <c r="C130">
        <v>16.4</v>
      </c>
      <c r="E130" s="15">
        <f>+B130*'Monetary Conversions'!$D186</f>
        <v>4.6375</v>
      </c>
      <c r="F130" s="15">
        <f>+C130*'Monetary Conversions'!$D186</f>
        <v>7.605499999999999</v>
      </c>
    </row>
    <row r="131" spans="1:6" ht="15">
      <c r="A131">
        <v>1435</v>
      </c>
      <c r="B131">
        <v>10.3</v>
      </c>
      <c r="C131">
        <v>18.4</v>
      </c>
      <c r="E131" s="15">
        <f>+B131*'Monetary Conversions'!$D187</f>
        <v>4.776625</v>
      </c>
      <c r="F131" s="15">
        <f>+C131*'Monetary Conversions'!$D187</f>
        <v>8.533</v>
      </c>
    </row>
    <row r="132" spans="1:6" ht="15">
      <c r="A132">
        <v>1436</v>
      </c>
      <c r="B132">
        <v>10.8</v>
      </c>
      <c r="C132">
        <v>21.3</v>
      </c>
      <c r="E132" s="15">
        <f>+B132*'Monetary Conversions'!$D188</f>
        <v>5.008500000000001</v>
      </c>
      <c r="F132" s="15">
        <f>+C132*'Monetary Conversions'!$D188</f>
        <v>9.877875</v>
      </c>
    </row>
    <row r="133" spans="1:6" ht="15">
      <c r="A133">
        <v>1437</v>
      </c>
      <c r="B133">
        <v>11</v>
      </c>
      <c r="C133">
        <v>21.6</v>
      </c>
      <c r="E133" s="15">
        <f>+B133*'Monetary Conversions'!$D189</f>
        <v>5.10125</v>
      </c>
      <c r="F133" s="15">
        <f>+C133*'Monetary Conversions'!$D189</f>
        <v>10.017000000000001</v>
      </c>
    </row>
    <row r="134" spans="1:6" ht="15">
      <c r="A134">
        <v>1438</v>
      </c>
      <c r="B134">
        <v>10.4</v>
      </c>
      <c r="C134">
        <v>17</v>
      </c>
      <c r="E134" s="15">
        <f>+B134*'Monetary Conversions'!$D190</f>
        <v>4.823</v>
      </c>
      <c r="F134" s="15">
        <f>+C134*'Monetary Conversions'!$D190</f>
        <v>7.88375</v>
      </c>
    </row>
    <row r="135" spans="1:6" ht="15">
      <c r="A135">
        <v>1439</v>
      </c>
      <c r="B135">
        <v>11.6</v>
      </c>
      <c r="C135">
        <v>18.1</v>
      </c>
      <c r="E135" s="15">
        <f>+B135*'Monetary Conversions'!$D191</f>
        <v>5.3795</v>
      </c>
      <c r="F135" s="15">
        <f>+C135*'Monetary Conversions'!$D191</f>
        <v>8.393875000000001</v>
      </c>
    </row>
    <row r="136" spans="1:6" ht="15">
      <c r="A136">
        <v>1440</v>
      </c>
      <c r="B136">
        <v>11.8</v>
      </c>
      <c r="C136">
        <v>19.6</v>
      </c>
      <c r="E136" s="15">
        <f>+B136*'Monetary Conversions'!$D192</f>
        <v>5.47225</v>
      </c>
      <c r="F136" s="15">
        <f>+C136*'Monetary Conversions'!$D192</f>
        <v>9.089500000000001</v>
      </c>
    </row>
    <row r="137" spans="1:6" ht="15">
      <c r="A137">
        <v>1441</v>
      </c>
      <c r="B137">
        <v>9</v>
      </c>
      <c r="C137">
        <v>21.5</v>
      </c>
      <c r="E137" s="15">
        <f>+B137*'Monetary Conversions'!$D193</f>
        <v>3.5147368421052634</v>
      </c>
      <c r="F137" s="15">
        <f>+C137*'Monetary Conversions'!$D193</f>
        <v>8.396315789473684</v>
      </c>
    </row>
    <row r="138" spans="1:6" ht="15">
      <c r="A138">
        <v>1442</v>
      </c>
      <c r="B138">
        <v>11.7</v>
      </c>
      <c r="C138">
        <v>20</v>
      </c>
      <c r="E138" s="15">
        <f>+B138*'Monetary Conversions'!$D194</f>
        <v>5.358888888888889</v>
      </c>
      <c r="F138" s="15">
        <f>+C138*'Monetary Conversions'!$D194</f>
        <v>9.160493827160494</v>
      </c>
    </row>
    <row r="139" spans="1:6" ht="15">
      <c r="A139">
        <v>1443</v>
      </c>
      <c r="B139">
        <v>10.9</v>
      </c>
      <c r="E139" s="15">
        <f>+B139*'Monetary Conversions'!$D195</f>
        <v>4.859105263157895</v>
      </c>
      <c r="F139" s="15">
        <f>+C139*'Monetary Conversions'!$D195</f>
        <v>0</v>
      </c>
    </row>
    <row r="140" spans="1:6" ht="15">
      <c r="A140">
        <v>1444</v>
      </c>
      <c r="B140">
        <v>10.8</v>
      </c>
      <c r="C140">
        <v>20.8</v>
      </c>
      <c r="E140" s="15">
        <f>+B140*'Monetary Conversions'!$D196</f>
        <v>5.510602409638555</v>
      </c>
      <c r="F140" s="15">
        <f>+C140*'Monetary Conversions'!$D196</f>
        <v>10.613012048192772</v>
      </c>
    </row>
    <row r="141" spans="1:6" ht="15">
      <c r="A141">
        <v>1445</v>
      </c>
      <c r="B141">
        <v>11.4</v>
      </c>
      <c r="C141">
        <v>19.1</v>
      </c>
      <c r="E141" s="15">
        <f>+B141*'Monetary Conversions'!$D197</f>
        <v>4.977216494845361</v>
      </c>
      <c r="F141" s="15">
        <f>+C141*'Monetary Conversions'!$D197</f>
        <v>8.339020618556702</v>
      </c>
    </row>
    <row r="142" spans="1:6" ht="15">
      <c r="A142">
        <v>1446</v>
      </c>
      <c r="B142">
        <v>12</v>
      </c>
      <c r="C142">
        <v>16.3</v>
      </c>
      <c r="E142" s="15">
        <f>+B142*'Monetary Conversions'!$D198</f>
        <v>5.239175257731959</v>
      </c>
      <c r="F142" s="15">
        <f>+C142*'Monetary Conversions'!$D198</f>
        <v>7.1165463917525775</v>
      </c>
    </row>
    <row r="143" spans="1:6" ht="15">
      <c r="A143">
        <v>1447</v>
      </c>
      <c r="B143">
        <v>11</v>
      </c>
      <c r="C143">
        <v>19.6</v>
      </c>
      <c r="E143" s="15">
        <f>+B143*'Monetary Conversions'!$D199</f>
        <v>4.802577319587629</v>
      </c>
      <c r="F143" s="15">
        <f>+C143*'Monetary Conversions'!$D199</f>
        <v>8.557319587628866</v>
      </c>
    </row>
    <row r="144" spans="1:6" ht="15">
      <c r="A144">
        <v>1448</v>
      </c>
      <c r="B144">
        <v>12</v>
      </c>
      <c r="E144" s="15">
        <f>+B144*'Monetary Conversions'!$D200</f>
        <v>5.29375</v>
      </c>
      <c r="F144" s="15">
        <f>+C144*'Monetary Conversions'!$D200</f>
        <v>0</v>
      </c>
    </row>
    <row r="145" spans="1:6" ht="15">
      <c r="A145">
        <v>1449</v>
      </c>
      <c r="B145">
        <v>12</v>
      </c>
      <c r="E145" s="15">
        <f>+B145*'Monetary Conversions'!$D201</f>
        <v>5.29375</v>
      </c>
      <c r="F145" s="15">
        <f>+C145*'Monetary Conversions'!$D201</f>
        <v>0</v>
      </c>
    </row>
    <row r="146" spans="1:6" ht="15">
      <c r="A146">
        <v>1450</v>
      </c>
      <c r="B146">
        <v>9.7</v>
      </c>
      <c r="C146">
        <v>17</v>
      </c>
      <c r="E146" s="15">
        <f>+B146*'Monetary Conversions'!$D202</f>
        <v>4.2791145833333335</v>
      </c>
      <c r="F146" s="15">
        <f>+C146*'Monetary Conversions'!$D202</f>
        <v>7.499479166666667</v>
      </c>
    </row>
    <row r="147" spans="1:6" ht="15">
      <c r="A147">
        <v>1451</v>
      </c>
      <c r="B147">
        <v>9.6</v>
      </c>
      <c r="C147">
        <v>18.9</v>
      </c>
      <c r="E147" s="15">
        <f>+B147*'Monetary Conversions'!$D203</f>
        <v>4.235</v>
      </c>
      <c r="F147" s="15">
        <f>+C147*'Monetary Conversions'!$D203</f>
        <v>8.33765625</v>
      </c>
    </row>
    <row r="148" spans="1:6" ht="15">
      <c r="A148">
        <v>1452</v>
      </c>
      <c r="B148">
        <v>9.6</v>
      </c>
      <c r="C148">
        <v>19.5</v>
      </c>
      <c r="E148" s="15">
        <f>+B148*'Monetary Conversions'!$D204</f>
        <v>4.235</v>
      </c>
      <c r="F148" s="15">
        <f>+C148*'Monetary Conversions'!$D204</f>
        <v>8.602343750000001</v>
      </c>
    </row>
    <row r="149" spans="1:6" ht="15">
      <c r="A149">
        <v>1453</v>
      </c>
      <c r="B149">
        <v>11.7</v>
      </c>
      <c r="C149">
        <v>18</v>
      </c>
      <c r="E149" s="15">
        <f>+B149*'Monetary Conversions'!$D205</f>
        <v>5.005</v>
      </c>
      <c r="F149" s="15">
        <f>+C149*'Monetary Conversions'!$D205</f>
        <v>7.700000000000001</v>
      </c>
    </row>
    <row r="150" spans="1:6" ht="15">
      <c r="A150">
        <v>1454</v>
      </c>
      <c r="B150">
        <v>8</v>
      </c>
      <c r="C150">
        <v>18</v>
      </c>
      <c r="E150" s="15">
        <f>+B150*'Monetary Conversions'!$D206</f>
        <v>3.327004909983634</v>
      </c>
      <c r="F150" s="15">
        <f>+C150*'Monetary Conversions'!$D206</f>
        <v>7.485761047463177</v>
      </c>
    </row>
    <row r="151" spans="1:6" ht="15">
      <c r="A151">
        <v>1455</v>
      </c>
      <c r="B151">
        <v>8</v>
      </c>
      <c r="E151" s="15">
        <f>+B151*'Monetary Conversions'!$D207</f>
        <v>3.327004909983634</v>
      </c>
      <c r="F151" s="15">
        <f>+C151*'Monetary Conversions'!$D207</f>
        <v>0</v>
      </c>
    </row>
    <row r="152" spans="1:6" ht="15">
      <c r="A152">
        <v>1456</v>
      </c>
      <c r="B152">
        <v>9.7</v>
      </c>
      <c r="C152">
        <v>15</v>
      </c>
      <c r="E152" s="15">
        <f>+B152*'Monetary Conversions'!$D208</f>
        <v>4.033993453355156</v>
      </c>
      <c r="F152" s="15">
        <f>+C152*'Monetary Conversions'!$D208</f>
        <v>6.238134206219313</v>
      </c>
    </row>
    <row r="153" spans="1:6" ht="15">
      <c r="A153">
        <v>1457</v>
      </c>
      <c r="C153">
        <v>16</v>
      </c>
      <c r="E153" s="15">
        <f>+B153*'Monetary Conversions'!$D209</f>
        <v>0</v>
      </c>
      <c r="F153" s="15">
        <f>+C153*'Monetary Conversions'!$D209</f>
        <v>6.274074074074075</v>
      </c>
    </row>
    <row r="154" spans="1:6" ht="15">
      <c r="A154">
        <v>1458</v>
      </c>
      <c r="B154">
        <v>10</v>
      </c>
      <c r="C154">
        <v>15.1</v>
      </c>
      <c r="E154" s="15">
        <f>+B154*'Monetary Conversions'!$D210</f>
        <v>3.9212962962962967</v>
      </c>
      <c r="F154" s="15">
        <f>+C154*'Monetary Conversions'!$D210</f>
        <v>5.921157407407407</v>
      </c>
    </row>
    <row r="155" spans="1:6" ht="15">
      <c r="A155">
        <v>1459</v>
      </c>
      <c r="B155">
        <v>10.1</v>
      </c>
      <c r="C155">
        <v>16.7</v>
      </c>
      <c r="E155" s="15">
        <f>+B155*'Monetary Conversions'!$D211</f>
        <v>3.9605092592592595</v>
      </c>
      <c r="F155" s="15">
        <f>+C155*'Monetary Conversions'!$D211</f>
        <v>6.5485648148148154</v>
      </c>
    </row>
    <row r="156" spans="1:6" ht="15">
      <c r="A156">
        <v>1460</v>
      </c>
      <c r="B156">
        <v>10</v>
      </c>
      <c r="C156">
        <v>17.8</v>
      </c>
      <c r="E156" s="15">
        <f>+B156*'Monetary Conversions'!$D212</f>
        <v>3.9212962962962967</v>
      </c>
      <c r="F156" s="15">
        <f>+C156*'Monetary Conversions'!$D212</f>
        <v>6.979907407407408</v>
      </c>
    </row>
    <row r="157" spans="1:6" ht="15">
      <c r="A157">
        <v>1461</v>
      </c>
      <c r="B157">
        <v>9.8</v>
      </c>
      <c r="C157">
        <v>17.7</v>
      </c>
      <c r="E157" s="15">
        <f>+B157*'Monetary Conversions'!$D213</f>
        <v>3.5570370370370368</v>
      </c>
      <c r="F157" s="15">
        <f>+C157*'Monetary Conversions'!$D213</f>
        <v>6.424444444444443</v>
      </c>
    </row>
    <row r="158" spans="1:6" ht="15">
      <c r="A158">
        <v>1462</v>
      </c>
      <c r="B158">
        <v>9</v>
      </c>
      <c r="C158">
        <v>17.2</v>
      </c>
      <c r="E158" s="15">
        <f>+B158*'Monetary Conversions'!$D214</f>
        <v>3.2366972477064215</v>
      </c>
      <c r="F158" s="15">
        <f>+C158*'Monetary Conversions'!$D214</f>
        <v>6.185688073394495</v>
      </c>
    </row>
    <row r="159" spans="1:6" ht="15">
      <c r="A159">
        <v>1463</v>
      </c>
      <c r="B159">
        <v>10.5</v>
      </c>
      <c r="C159">
        <v>21</v>
      </c>
      <c r="E159" s="15">
        <f>+B159*'Monetary Conversions'!$D215</f>
        <v>3.7418181818181813</v>
      </c>
      <c r="F159" s="15">
        <f>+C159*'Monetary Conversions'!$D215</f>
        <v>7.4836363636363625</v>
      </c>
    </row>
    <row r="160" spans="1:6" ht="15">
      <c r="A160">
        <v>1464</v>
      </c>
      <c r="B160">
        <v>9.3</v>
      </c>
      <c r="E160" s="15">
        <f>+B160*'Monetary Conversions'!$D216</f>
        <v>3.3131250000000003</v>
      </c>
      <c r="F160" s="15">
        <f>+C160*'Monetary Conversions'!$D216</f>
        <v>0</v>
      </c>
    </row>
    <row r="161" spans="1:6" ht="15">
      <c r="A161">
        <v>1465</v>
      </c>
      <c r="B161">
        <v>9.3</v>
      </c>
      <c r="C161">
        <v>16</v>
      </c>
      <c r="E161" s="15">
        <f>+B161*'Monetary Conversions'!$D217</f>
        <v>3.3131250000000003</v>
      </c>
      <c r="F161" s="15">
        <f>+C161*'Monetary Conversions'!$D217</f>
        <v>5.7</v>
      </c>
    </row>
    <row r="162" spans="1:6" ht="15">
      <c r="A162">
        <v>1466</v>
      </c>
      <c r="B162">
        <v>9.5</v>
      </c>
      <c r="C162">
        <v>20</v>
      </c>
      <c r="E162" s="15">
        <f>+B162*'Monetary Conversions'!$D218</f>
        <v>3.384375</v>
      </c>
      <c r="F162" s="15">
        <f>+C162*'Monetary Conversions'!$D218</f>
        <v>7.125</v>
      </c>
    </row>
    <row r="163" spans="1:6" ht="15">
      <c r="A163">
        <v>1467</v>
      </c>
      <c r="B163">
        <v>11</v>
      </c>
      <c r="C163">
        <v>14.9</v>
      </c>
      <c r="E163" s="15">
        <f>+B163*'Monetary Conversions'!$D219</f>
        <v>3.8499999999999996</v>
      </c>
      <c r="F163" s="15">
        <f>+C163*'Monetary Conversions'!$D219</f>
        <v>5.215</v>
      </c>
    </row>
    <row r="164" spans="1:6" ht="15">
      <c r="A164">
        <v>1468</v>
      </c>
      <c r="B164">
        <v>9.3</v>
      </c>
      <c r="C164">
        <v>15.3</v>
      </c>
      <c r="E164" s="15">
        <f>+B164*'Monetary Conversions'!$D220</f>
        <v>3.255</v>
      </c>
      <c r="F164" s="15">
        <f>+C164*'Monetary Conversions'!$D220</f>
        <v>5.3549999999999995</v>
      </c>
    </row>
    <row r="165" spans="1:6" ht="15">
      <c r="A165">
        <v>1469</v>
      </c>
      <c r="B165">
        <v>9.9</v>
      </c>
      <c r="C165">
        <v>17</v>
      </c>
      <c r="E165" s="15">
        <f>+B165*'Monetary Conversions'!$D221</f>
        <v>3.465</v>
      </c>
      <c r="F165" s="15">
        <f>+C165*'Monetary Conversions'!$D221</f>
        <v>5.949999999999999</v>
      </c>
    </row>
    <row r="166" spans="1:6" ht="15">
      <c r="A166">
        <v>1470</v>
      </c>
      <c r="B166">
        <v>8.5</v>
      </c>
      <c r="C166">
        <v>17.5</v>
      </c>
      <c r="E166" s="15">
        <f>+B166*'Monetary Conversions'!$D222</f>
        <v>2.9749999999999996</v>
      </c>
      <c r="F166" s="15">
        <f>+C166*'Monetary Conversions'!$D222</f>
        <v>6.125</v>
      </c>
    </row>
    <row r="167" spans="1:6" ht="15">
      <c r="A167">
        <v>1471</v>
      </c>
      <c r="C167">
        <v>20</v>
      </c>
      <c r="E167" s="15">
        <f>+B167*'Monetary Conversions'!$D223</f>
        <v>0</v>
      </c>
      <c r="F167" s="15">
        <f>+C167*'Monetary Conversions'!$D223</f>
        <v>6.681818181818182</v>
      </c>
    </row>
    <row r="168" spans="1:6" ht="15">
      <c r="A168">
        <v>1472</v>
      </c>
      <c r="C168">
        <v>20</v>
      </c>
      <c r="E168" s="15">
        <f>+B168*'Monetary Conversions'!$D224</f>
        <v>0</v>
      </c>
      <c r="F168" s="15">
        <f>+C168*'Monetary Conversions'!$D224</f>
        <v>6.809090909090908</v>
      </c>
    </row>
    <row r="169" spans="1:6" ht="15">
      <c r="A169">
        <v>1473</v>
      </c>
      <c r="B169">
        <v>11</v>
      </c>
      <c r="C169">
        <v>20</v>
      </c>
      <c r="E169" s="15">
        <f>+B169*'Monetary Conversions'!$D225</f>
        <v>3.744999999999999</v>
      </c>
      <c r="F169" s="15">
        <f>+C169*'Monetary Conversions'!$D225</f>
        <v>6.809090909090908</v>
      </c>
    </row>
    <row r="170" spans="1:6" ht="15">
      <c r="A170">
        <v>1474</v>
      </c>
      <c r="B170">
        <v>8</v>
      </c>
      <c r="C170">
        <v>20</v>
      </c>
      <c r="E170" s="15">
        <f>+B170*'Monetary Conversions'!$D226</f>
        <v>2.725</v>
      </c>
      <c r="F170" s="15">
        <f>+C170*'Monetary Conversions'!$D226</f>
        <v>6.8125</v>
      </c>
    </row>
    <row r="171" spans="1:6" ht="15">
      <c r="A171">
        <v>1475</v>
      </c>
      <c r="B171">
        <v>8</v>
      </c>
      <c r="E171" s="15">
        <f>+B171*'Monetary Conversions'!$D227</f>
        <v>2.625</v>
      </c>
      <c r="F171" s="15">
        <f>+C171*'Monetary Conversions'!$D227</f>
        <v>0</v>
      </c>
    </row>
    <row r="172" spans="1:6" ht="15">
      <c r="A172">
        <v>1476</v>
      </c>
      <c r="B172">
        <v>8.5</v>
      </c>
      <c r="C172">
        <v>15</v>
      </c>
      <c r="E172" s="15">
        <f>+B172*'Monetary Conversions'!$D228</f>
        <v>2.7401315789473686</v>
      </c>
      <c r="F172" s="15">
        <f>+C172*'Monetary Conversions'!$D228</f>
        <v>4.8355263157894735</v>
      </c>
    </row>
    <row r="173" spans="1:6" ht="15">
      <c r="A173">
        <v>1477</v>
      </c>
      <c r="B173">
        <v>9.7</v>
      </c>
      <c r="C173">
        <v>16.4</v>
      </c>
      <c r="E173" s="15">
        <f>+B173*'Monetary Conversions'!$D229</f>
        <v>3.126973684210526</v>
      </c>
      <c r="F173" s="15">
        <f>+C173*'Monetary Conversions'!$D229</f>
        <v>5.286842105263157</v>
      </c>
    </row>
    <row r="174" spans="1:6" ht="15">
      <c r="A174">
        <v>1478</v>
      </c>
      <c r="B174">
        <v>10.9</v>
      </c>
      <c r="C174">
        <v>15.1</v>
      </c>
      <c r="E174" s="15">
        <f>+B174*'Monetary Conversions'!$D230</f>
        <v>3.483260869565217</v>
      </c>
      <c r="F174" s="15">
        <f>+C174*'Monetary Conversions'!$D230</f>
        <v>4.825434782608696</v>
      </c>
    </row>
    <row r="175" spans="1:6" ht="15">
      <c r="A175">
        <v>1479</v>
      </c>
      <c r="B175">
        <v>11</v>
      </c>
      <c r="C175">
        <v>15.2</v>
      </c>
      <c r="E175" s="15">
        <f>+B175*'Monetary Conversions'!$D231</f>
        <v>3.484913793103448</v>
      </c>
      <c r="F175" s="15">
        <f>+C175*'Monetary Conversions'!$D231</f>
        <v>4.81551724137931</v>
      </c>
    </row>
    <row r="176" spans="1:6" ht="15">
      <c r="A176">
        <v>1480</v>
      </c>
      <c r="B176">
        <v>11</v>
      </c>
      <c r="C176">
        <v>15.6</v>
      </c>
      <c r="E176" s="15">
        <f>+B176*'Monetary Conversions'!$D232</f>
        <v>3.553846153846154</v>
      </c>
      <c r="F176" s="15">
        <f>+C176*'Monetary Conversions'!$D232</f>
        <v>5.04</v>
      </c>
    </row>
    <row r="177" spans="1:6" ht="15">
      <c r="A177">
        <v>1481</v>
      </c>
      <c r="B177">
        <v>10.7</v>
      </c>
      <c r="C177">
        <v>13.8</v>
      </c>
      <c r="E177" s="15">
        <f>+B177*'Monetary Conversions'!$D233</f>
        <v>3.3705000000000003</v>
      </c>
      <c r="F177" s="15">
        <f>+C177*'Monetary Conversions'!$D233</f>
        <v>4.347000000000001</v>
      </c>
    </row>
    <row r="178" spans="1:6" ht="15">
      <c r="A178">
        <v>1482</v>
      </c>
      <c r="B178">
        <v>9.9</v>
      </c>
      <c r="C178">
        <v>14</v>
      </c>
      <c r="E178" s="15">
        <f>+B178*'Monetary Conversions'!$D234</f>
        <v>3.1185000000000005</v>
      </c>
      <c r="F178" s="15">
        <f>+C178*'Monetary Conversions'!$D234</f>
        <v>4.410000000000001</v>
      </c>
    </row>
    <row r="179" spans="1:6" ht="15">
      <c r="A179">
        <v>1483</v>
      </c>
      <c r="B179">
        <v>9.6</v>
      </c>
      <c r="C179">
        <v>16.3</v>
      </c>
      <c r="E179" s="15">
        <f>+B179*'Monetary Conversions'!$D235</f>
        <v>3.0240000000000005</v>
      </c>
      <c r="F179" s="15">
        <f>+C179*'Monetary Conversions'!$D235</f>
        <v>5.134500000000001</v>
      </c>
    </row>
    <row r="180" spans="1:6" ht="15">
      <c r="A180">
        <v>1484</v>
      </c>
      <c r="B180">
        <v>9.4</v>
      </c>
      <c r="C180">
        <v>16.5</v>
      </c>
      <c r="E180" s="15">
        <f>+B180*'Monetary Conversions'!$D236</f>
        <v>2.888780487804879</v>
      </c>
      <c r="F180" s="15">
        <f>+C180*'Monetary Conversions'!$D236</f>
        <v>5.070731707317074</v>
      </c>
    </row>
    <row r="181" spans="1:6" ht="15">
      <c r="A181">
        <v>1485</v>
      </c>
      <c r="B181">
        <v>10.8</v>
      </c>
      <c r="C181">
        <v>15.7</v>
      </c>
      <c r="E181" s="15">
        <f>+B181*'Monetary Conversions'!$D237</f>
        <v>3.1960975609756095</v>
      </c>
      <c r="F181" s="15">
        <f>+C181*'Monetary Conversions'!$D237</f>
        <v>4.646178861788617</v>
      </c>
    </row>
    <row r="182" spans="1:6" ht="15">
      <c r="A182">
        <v>1486</v>
      </c>
      <c r="B182">
        <v>10.3</v>
      </c>
      <c r="C182">
        <v>16</v>
      </c>
      <c r="E182" s="15">
        <f>+B182*'Monetary Conversions'!$D238</f>
        <v>2.9993600000000002</v>
      </c>
      <c r="F182" s="15">
        <f>+C182*'Monetary Conversions'!$D238</f>
        <v>4.6592</v>
      </c>
    </row>
    <row r="183" spans="1:6" ht="15">
      <c r="A183">
        <v>1487</v>
      </c>
      <c r="B183">
        <v>10.8</v>
      </c>
      <c r="C183">
        <v>16</v>
      </c>
      <c r="E183" s="15">
        <f>+B183*'Monetary Conversions'!$D239</f>
        <v>3.12</v>
      </c>
      <c r="F183" s="15">
        <f>+C183*'Monetary Conversions'!$D239</f>
        <v>4.622222222222222</v>
      </c>
    </row>
    <row r="184" spans="1:6" ht="15">
      <c r="A184">
        <v>1488</v>
      </c>
      <c r="B184">
        <v>10.5</v>
      </c>
      <c r="C184">
        <v>17.7</v>
      </c>
      <c r="E184" s="15">
        <f>+B184*'Monetary Conversions'!$D240</f>
        <v>3.0094488188976376</v>
      </c>
      <c r="F184" s="15">
        <f>+C184*'Monetary Conversions'!$D240</f>
        <v>5.073070866141731</v>
      </c>
    </row>
    <row r="185" spans="1:6" ht="15">
      <c r="A185">
        <v>1489</v>
      </c>
      <c r="B185">
        <v>10.5</v>
      </c>
      <c r="C185">
        <v>15.2</v>
      </c>
      <c r="E185" s="15">
        <f>+B185*'Monetary Conversions'!$D241</f>
        <v>2.9627906976744183</v>
      </c>
      <c r="F185" s="15">
        <f>+C185*'Monetary Conversions'!$D241</f>
        <v>4.288992248062015</v>
      </c>
    </row>
    <row r="186" spans="1:6" ht="15">
      <c r="A186">
        <v>1490</v>
      </c>
      <c r="B186">
        <v>10</v>
      </c>
      <c r="C186">
        <v>15.9</v>
      </c>
      <c r="E186" s="15">
        <f>+B186*'Monetary Conversions'!$D242</f>
        <v>2.8</v>
      </c>
      <c r="F186" s="15">
        <f>+C186*'Monetary Conversions'!$D242</f>
        <v>4.452</v>
      </c>
    </row>
    <row r="187" spans="1:6" ht="15">
      <c r="A187">
        <v>1491</v>
      </c>
      <c r="B187">
        <v>9.1</v>
      </c>
      <c r="C187">
        <v>16</v>
      </c>
      <c r="E187" s="15">
        <f>+B187*'Monetary Conversions'!$D243</f>
        <v>2.5479999999999996</v>
      </c>
      <c r="F187" s="15">
        <f>+C187*'Monetary Conversions'!$D243</f>
        <v>4.4799999999999995</v>
      </c>
    </row>
    <row r="188" spans="1:6" ht="15">
      <c r="A188">
        <v>1492</v>
      </c>
      <c r="B188">
        <v>8.4</v>
      </c>
      <c r="C188">
        <v>14</v>
      </c>
      <c r="E188" s="15">
        <f>+B188*'Monetary Conversions'!$D244</f>
        <v>2.352</v>
      </c>
      <c r="F188" s="15">
        <f>+C188*'Monetary Conversions'!$D244</f>
        <v>3.9199999999999995</v>
      </c>
    </row>
    <row r="189" spans="1:6" ht="15">
      <c r="A189">
        <v>1493</v>
      </c>
      <c r="B189">
        <v>8.4</v>
      </c>
      <c r="C189">
        <v>14</v>
      </c>
      <c r="E189" s="15">
        <f>+B189*'Monetary Conversions'!$D245</f>
        <v>2.3340458015267176</v>
      </c>
      <c r="F189" s="15">
        <f>+C189*'Monetary Conversions'!$D245</f>
        <v>3.8900763358778625</v>
      </c>
    </row>
    <row r="190" spans="1:6" ht="15">
      <c r="A190">
        <v>1494</v>
      </c>
      <c r="B190">
        <v>8.4</v>
      </c>
      <c r="C190">
        <v>16.2</v>
      </c>
      <c r="E190" s="15">
        <f>+B190*'Monetary Conversions'!$D246</f>
        <v>2.3163636363636364</v>
      </c>
      <c r="F190" s="15">
        <f>+C190*'Monetary Conversions'!$D246</f>
        <v>4.467272727272727</v>
      </c>
    </row>
    <row r="191" spans="1:6" ht="15">
      <c r="A191">
        <v>1495</v>
      </c>
      <c r="B191">
        <v>8</v>
      </c>
      <c r="C191">
        <v>12.9</v>
      </c>
      <c r="E191" s="15">
        <f>+B191*'Monetary Conversions'!$D247</f>
        <v>2.189473684210526</v>
      </c>
      <c r="F191" s="15">
        <f>+C191*'Monetary Conversions'!$D247</f>
        <v>3.5305263157894733</v>
      </c>
    </row>
    <row r="192" spans="1:6" ht="15">
      <c r="A192">
        <v>1496</v>
      </c>
      <c r="B192">
        <v>8</v>
      </c>
      <c r="C192">
        <v>11.6</v>
      </c>
      <c r="E192" s="15">
        <f>+B192*'Monetary Conversions'!$D248</f>
        <v>2.1731343283582087</v>
      </c>
      <c r="F192" s="15">
        <f>+C192*'Monetary Conversions'!$D248</f>
        <v>3.1510447761194027</v>
      </c>
    </row>
    <row r="193" spans="1:6" ht="15">
      <c r="A193">
        <v>1497</v>
      </c>
      <c r="B193">
        <v>9</v>
      </c>
      <c r="C193">
        <v>13.4</v>
      </c>
      <c r="E193" s="15">
        <f>+B193*'Monetary Conversions'!$D249</f>
        <v>2.444776119402985</v>
      </c>
      <c r="F193" s="15">
        <f>+C193*'Monetary Conversions'!$D249</f>
        <v>3.6399999999999997</v>
      </c>
    </row>
    <row r="194" spans="1:6" ht="15">
      <c r="A194">
        <v>1498</v>
      </c>
      <c r="B194">
        <v>8</v>
      </c>
      <c r="C194">
        <v>11.4</v>
      </c>
      <c r="E194" s="15">
        <f>+B194*'Monetary Conversions'!$D250</f>
        <v>2.157037037037037</v>
      </c>
      <c r="F194" s="15">
        <f>+C194*'Monetary Conversions'!$D250</f>
        <v>3.0737777777777775</v>
      </c>
    </row>
    <row r="195" spans="1:6" ht="15">
      <c r="A195">
        <v>1499</v>
      </c>
      <c r="B195">
        <v>8.8</v>
      </c>
      <c r="C195">
        <v>14.9</v>
      </c>
      <c r="E195" s="15">
        <f>+B195*'Monetary Conversions'!$D251</f>
        <v>2.338102189781022</v>
      </c>
      <c r="F195" s="15">
        <f>+C195*'Monetary Conversions'!$D251</f>
        <v>3.958832116788321</v>
      </c>
    </row>
    <row r="196" spans="1:6" ht="15">
      <c r="A196">
        <v>1500</v>
      </c>
      <c r="B196">
        <v>9.3</v>
      </c>
      <c r="C196">
        <v>14.5</v>
      </c>
      <c r="E196" s="15">
        <f>+B196*'Monetary Conversions'!$D252</f>
        <v>2.418</v>
      </c>
      <c r="F196" s="15">
        <f>+C196*'Monetary Conversions'!$D252</f>
        <v>3.77</v>
      </c>
    </row>
    <row r="197" spans="1:6" ht="15">
      <c r="A197">
        <v>1501</v>
      </c>
      <c r="B197">
        <v>8.7</v>
      </c>
      <c r="C197">
        <v>12.3</v>
      </c>
      <c r="E197" s="15">
        <f>+B197*'Monetary Conversions'!$D253</f>
        <v>2.4359999999999995</v>
      </c>
      <c r="F197" s="15">
        <f>+C197*'Monetary Conversions'!$D253</f>
        <v>3.444</v>
      </c>
    </row>
    <row r="198" spans="1:6" ht="15">
      <c r="A198">
        <v>1502</v>
      </c>
      <c r="B198">
        <v>9</v>
      </c>
      <c r="C198">
        <v>14.2</v>
      </c>
      <c r="E198" s="15">
        <f>+B198*'Monetary Conversions'!$D254</f>
        <v>2.34</v>
      </c>
      <c r="F198" s="15">
        <f>+C198*'Monetary Conversions'!$D254</f>
        <v>3.6919999999999997</v>
      </c>
    </row>
    <row r="199" spans="1:6" ht="15">
      <c r="A199">
        <v>1503</v>
      </c>
      <c r="B199">
        <v>8.7</v>
      </c>
      <c r="C199">
        <v>14.3</v>
      </c>
      <c r="E199" s="15">
        <f>+B199*'Monetary Conversions'!$D255</f>
        <v>2.3489999999999998</v>
      </c>
      <c r="F199" s="15">
        <f>+C199*'Monetary Conversions'!$D255</f>
        <v>3.8610000000000007</v>
      </c>
    </row>
    <row r="200" spans="1:6" ht="15">
      <c r="A200">
        <v>1504</v>
      </c>
      <c r="B200">
        <v>8.7</v>
      </c>
      <c r="E200" s="15">
        <f>+B200*'Monetary Conversions'!$D256</f>
        <v>2.3489999999999998</v>
      </c>
      <c r="F200" s="15">
        <f>+C200*'Monetary Conversions'!$D256</f>
        <v>0</v>
      </c>
    </row>
    <row r="201" spans="1:6" ht="15">
      <c r="A201">
        <v>1505</v>
      </c>
      <c r="B201">
        <v>8.7</v>
      </c>
      <c r="E201" s="15">
        <f>+B201*'Monetary Conversions'!$D257</f>
        <v>2.3489999999999998</v>
      </c>
      <c r="F201" s="15">
        <f>+C201*'Monetary Conversions'!$D257</f>
        <v>0</v>
      </c>
    </row>
    <row r="202" spans="1:6" ht="15">
      <c r="A202">
        <v>1506</v>
      </c>
      <c r="B202">
        <v>8</v>
      </c>
      <c r="E202" s="15">
        <f>+B202*'Monetary Conversions'!$D258</f>
        <v>2.16</v>
      </c>
      <c r="F202" s="15">
        <f>+C202*'Monetary Conversions'!$D258</f>
        <v>0</v>
      </c>
    </row>
    <row r="203" spans="1:6" ht="15">
      <c r="A203">
        <v>1507</v>
      </c>
      <c r="E203" s="15">
        <f>+B203*'Monetary Conversions'!$D259</f>
        <v>0</v>
      </c>
      <c r="F203" s="15">
        <f>+C203*'Monetary Conversions'!$D259</f>
        <v>0</v>
      </c>
    </row>
    <row r="204" spans="1:6" ht="15">
      <c r="A204">
        <v>1508</v>
      </c>
      <c r="E204" s="15">
        <f>+B204*'Monetary Conversions'!$D260</f>
        <v>0</v>
      </c>
      <c r="F204" s="15">
        <f>+C204*'Monetary Conversions'!$D260</f>
        <v>0</v>
      </c>
    </row>
    <row r="205" spans="1:6" ht="15">
      <c r="A205">
        <v>1509</v>
      </c>
      <c r="E205" s="15">
        <f>+B205*'Monetary Conversions'!$D261</f>
        <v>0</v>
      </c>
      <c r="F205" s="15">
        <f>+C205*'Monetary Conversions'!$D261</f>
        <v>0</v>
      </c>
    </row>
    <row r="206" spans="1:6" ht="15">
      <c r="A206">
        <v>1510</v>
      </c>
      <c r="E206" s="15">
        <f>+B206*'Monetary Conversions'!$D262</f>
        <v>0</v>
      </c>
      <c r="F206" s="15">
        <f>+C206*'Monetary Conversions'!$D262</f>
        <v>0</v>
      </c>
    </row>
    <row r="207" spans="1:6" ht="15">
      <c r="A207">
        <v>1511</v>
      </c>
      <c r="E207" s="15">
        <f>+B207*'Monetary Conversions'!$D263</f>
        <v>0</v>
      </c>
      <c r="F207" s="15">
        <f>+C207*'Monetary Conversions'!$D263</f>
        <v>0</v>
      </c>
    </row>
    <row r="208" spans="1:6" ht="15">
      <c r="A208">
        <v>1512</v>
      </c>
      <c r="E208" s="15">
        <f>+B208*'Monetary Conversions'!$D264</f>
        <v>0</v>
      </c>
      <c r="F208" s="15">
        <f>+C208*'Monetary Conversions'!$D264</f>
        <v>0</v>
      </c>
    </row>
    <row r="209" spans="1:6" ht="15">
      <c r="A209">
        <v>1513</v>
      </c>
      <c r="E209" s="15">
        <f>+B209*'Monetary Conversions'!$D265</f>
        <v>0</v>
      </c>
      <c r="F209" s="15">
        <f>+C209*'Monetary Conversions'!$D265</f>
        <v>0</v>
      </c>
    </row>
    <row r="210" spans="1:6" ht="15">
      <c r="A210">
        <v>1514</v>
      </c>
      <c r="E210" s="15">
        <f>+B210*'Monetary Conversions'!$D266</f>
        <v>0</v>
      </c>
      <c r="F210" s="15">
        <f>+C210*'Monetary Conversions'!$D266</f>
        <v>0</v>
      </c>
    </row>
    <row r="211" spans="1:6" ht="15">
      <c r="A211">
        <v>1515</v>
      </c>
      <c r="E211" s="15">
        <f>+B211*'Monetary Conversions'!$D267</f>
        <v>0</v>
      </c>
      <c r="F211" s="15">
        <f>+C211*'Monetary Conversions'!$D267</f>
        <v>0</v>
      </c>
    </row>
    <row r="212" spans="1:6" ht="15">
      <c r="A212">
        <v>1516</v>
      </c>
      <c r="B212">
        <v>8</v>
      </c>
      <c r="C212">
        <v>17.3</v>
      </c>
      <c r="E212" s="15">
        <f>+B212*'Monetary Conversions'!$D268</f>
        <v>2.16</v>
      </c>
      <c r="F212" s="15">
        <f>+C212*'Monetary Conversions'!$D268</f>
        <v>4.671</v>
      </c>
    </row>
    <row r="213" spans="1:6" ht="15">
      <c r="A213">
        <v>1517</v>
      </c>
      <c r="B213">
        <v>9.2</v>
      </c>
      <c r="C213">
        <v>17.8</v>
      </c>
      <c r="E213" s="15">
        <f>+B213*'Monetary Conversions'!$D269</f>
        <v>2.484</v>
      </c>
      <c r="F213" s="15">
        <f>+C213*'Monetary Conversions'!$D269</f>
        <v>4.806000000000001</v>
      </c>
    </row>
    <row r="214" spans="1:6" ht="15">
      <c r="A214">
        <v>1518</v>
      </c>
      <c r="B214">
        <v>9.5</v>
      </c>
      <c r="C214">
        <v>17.5</v>
      </c>
      <c r="E214" s="15">
        <f>+B214*'Monetary Conversions'!$D270</f>
        <v>2.5650000000000004</v>
      </c>
      <c r="F214" s="15">
        <f>+C214*'Monetary Conversions'!$D270</f>
        <v>4.7250000000000005</v>
      </c>
    </row>
    <row r="215" spans="1:6" ht="15">
      <c r="A215">
        <v>1519</v>
      </c>
      <c r="B215">
        <v>9</v>
      </c>
      <c r="C215">
        <v>18</v>
      </c>
      <c r="E215" s="15">
        <f>+B215*'Monetary Conversions'!$D271</f>
        <v>2.43</v>
      </c>
      <c r="F215" s="15">
        <f>+C215*'Monetary Conversions'!$D271</f>
        <v>4.86</v>
      </c>
    </row>
    <row r="216" spans="1:6" ht="15">
      <c r="A216">
        <v>1520</v>
      </c>
      <c r="B216">
        <v>9.4</v>
      </c>
      <c r="C216">
        <v>17.4</v>
      </c>
      <c r="E216" s="15">
        <f>+B216*'Monetary Conversions'!$D272</f>
        <v>2.5380000000000003</v>
      </c>
      <c r="F216" s="15">
        <f>+C216*'Monetary Conversions'!$D272</f>
        <v>4.6979999999999995</v>
      </c>
    </row>
    <row r="217" spans="1:6" ht="15">
      <c r="A217">
        <v>1521</v>
      </c>
      <c r="B217">
        <v>9.5</v>
      </c>
      <c r="E217" s="15">
        <f>+B217*'Monetary Conversions'!$D273</f>
        <v>2.5650000000000004</v>
      </c>
      <c r="F217" s="15">
        <f>+C217*'Monetary Conversions'!$D273</f>
        <v>0</v>
      </c>
    </row>
    <row r="218" spans="1:6" ht="15">
      <c r="A218">
        <v>1522</v>
      </c>
      <c r="B218">
        <v>9.3</v>
      </c>
      <c r="C218">
        <v>18.7</v>
      </c>
      <c r="E218" s="15">
        <f>+B218*'Monetary Conversions'!$D274</f>
        <v>2.5110000000000006</v>
      </c>
      <c r="F218" s="15">
        <f>+C218*'Monetary Conversions'!$D274</f>
        <v>5.049</v>
      </c>
    </row>
    <row r="219" spans="1:6" ht="15">
      <c r="A219">
        <v>1523</v>
      </c>
      <c r="B219">
        <v>9</v>
      </c>
      <c r="C219">
        <v>18.7</v>
      </c>
      <c r="E219" s="15">
        <f>+B219*'Monetary Conversions'!$D275</f>
        <v>2.43</v>
      </c>
      <c r="F219" s="15">
        <f>+C219*'Monetary Conversions'!$D275</f>
        <v>5.049</v>
      </c>
    </row>
    <row r="220" spans="1:6" ht="15">
      <c r="A220">
        <v>1324</v>
      </c>
      <c r="E220" s="15">
        <f>+B220*'Monetary Conversions'!$D276</f>
        <v>0</v>
      </c>
      <c r="F220" s="15">
        <f>+C220*'Monetary Conversions'!$D276</f>
        <v>0</v>
      </c>
    </row>
    <row r="221" spans="1:6" ht="15">
      <c r="A221">
        <v>1525</v>
      </c>
      <c r="B221">
        <v>10.5</v>
      </c>
      <c r="C221">
        <v>17.3</v>
      </c>
      <c r="E221" s="15">
        <f>+B221*'Monetary Conversions'!$D277</f>
        <v>2.835</v>
      </c>
      <c r="F221" s="15">
        <f>+C221*'Monetary Conversions'!$D277</f>
        <v>4.671</v>
      </c>
    </row>
    <row r="222" spans="1:6" ht="15">
      <c r="A222">
        <v>1526</v>
      </c>
      <c r="B222">
        <v>8.3</v>
      </c>
      <c r="C222">
        <v>17.3</v>
      </c>
      <c r="E222" s="15">
        <f>+B222*'Monetary Conversions'!$D278</f>
        <v>2.2410000000000005</v>
      </c>
      <c r="F222" s="15">
        <f>+C222*'Monetary Conversions'!$D278</f>
        <v>4.671</v>
      </c>
    </row>
    <row r="223" spans="1:6" ht="15">
      <c r="A223">
        <v>1527</v>
      </c>
      <c r="B223">
        <v>9</v>
      </c>
      <c r="E223" s="15">
        <f>+B223*'Monetary Conversions'!$D279</f>
        <v>2.43</v>
      </c>
      <c r="F223" s="15">
        <f>+C223*'Monetary Conversions'!$D279</f>
        <v>0</v>
      </c>
    </row>
    <row r="224" spans="1:6" ht="15">
      <c r="A224">
        <v>1528</v>
      </c>
      <c r="E224" s="15">
        <f>+B224*'Monetary Conversions'!$D280</f>
        <v>0</v>
      </c>
      <c r="F224" s="15">
        <f>+C224*'Monetary Conversions'!$D280</f>
        <v>0</v>
      </c>
    </row>
    <row r="225" spans="1:6" ht="15">
      <c r="A225">
        <v>1529</v>
      </c>
      <c r="B225">
        <v>12</v>
      </c>
      <c r="E225" s="15">
        <f>+B225*'Monetary Conversions'!$D281</f>
        <v>3.24</v>
      </c>
      <c r="F225" s="15">
        <f>+C225*'Monetary Conversions'!$D281</f>
        <v>0</v>
      </c>
    </row>
    <row r="226" spans="1:6" ht="15">
      <c r="A226">
        <v>1530</v>
      </c>
      <c r="E226" s="15">
        <f>+B226*'Monetary Conversions'!$D282</f>
        <v>0</v>
      </c>
      <c r="F226" s="15">
        <f>+C226*'Monetary Conversions'!$D282</f>
        <v>0</v>
      </c>
    </row>
    <row r="227" spans="1:6" ht="15">
      <c r="A227">
        <v>1531</v>
      </c>
      <c r="B227">
        <v>16</v>
      </c>
      <c r="C227">
        <v>30</v>
      </c>
      <c r="E227" s="15">
        <f>+B227*'Monetary Conversions'!$D283</f>
        <v>4.032</v>
      </c>
      <c r="F227" s="15">
        <f>+C227*'Monetary Conversions'!$D283</f>
        <v>7.5600000000000005</v>
      </c>
    </row>
    <row r="228" spans="1:6" ht="15">
      <c r="A228">
        <v>1532</v>
      </c>
      <c r="C228">
        <v>18.4</v>
      </c>
      <c r="E228" s="15">
        <f>+B228*'Monetary Conversions'!$D284</f>
        <v>0</v>
      </c>
      <c r="F228" s="15">
        <f>+C228*'Monetary Conversions'!$D284</f>
        <v>4.6368</v>
      </c>
    </row>
    <row r="229" spans="1:6" ht="15">
      <c r="A229">
        <v>1533</v>
      </c>
      <c r="B229">
        <v>13.4</v>
      </c>
      <c r="C229">
        <v>22.5</v>
      </c>
      <c r="E229" s="15">
        <f>+B229*'Monetary Conversions'!$D285</f>
        <v>3.3768000000000002</v>
      </c>
      <c r="F229" s="15">
        <f>+C229*'Monetary Conversions'!$D285</f>
        <v>5.67</v>
      </c>
    </row>
    <row r="230" spans="1:6" ht="15">
      <c r="A230">
        <v>1534</v>
      </c>
      <c r="B230">
        <v>13</v>
      </c>
      <c r="C230">
        <v>23.9</v>
      </c>
      <c r="E230" s="15">
        <f>+B230*'Monetary Conversions'!$D$286</f>
        <v>3.276</v>
      </c>
      <c r="F230" s="15">
        <f>+C230*'Monetary Conversions'!$D$286</f>
        <v>6.022799999999999</v>
      </c>
    </row>
    <row r="231" spans="1:6" ht="15">
      <c r="A231">
        <v>1535</v>
      </c>
      <c r="C231">
        <v>23</v>
      </c>
      <c r="E231" s="15">
        <f>+B231*'Monetary Conversions'!$D$286</f>
        <v>0</v>
      </c>
      <c r="F231" s="15">
        <f>+C231*'Monetary Conversions'!$D$286</f>
        <v>5.796</v>
      </c>
    </row>
    <row r="232" spans="1:6" ht="15">
      <c r="A232">
        <v>1536</v>
      </c>
      <c r="E232" s="15">
        <f>+B232*'Monetary Conversions'!$D$286</f>
        <v>0</v>
      </c>
      <c r="F232" s="15">
        <f>+C232*'Monetary Conversions'!$D$286</f>
        <v>0</v>
      </c>
    </row>
    <row r="233" spans="1:6" ht="15">
      <c r="A233">
        <v>1537</v>
      </c>
      <c r="E233" s="15">
        <f>+B233*'Monetary Conversions'!$D$286</f>
        <v>0</v>
      </c>
      <c r="F233" s="15">
        <f>+C233*'Monetary Conversions'!$D$286</f>
        <v>0</v>
      </c>
    </row>
    <row r="234" spans="1:6" ht="15">
      <c r="A234">
        <v>1538</v>
      </c>
      <c r="E234" s="15">
        <f>+B234*'Monetary Conversions'!$D$286</f>
        <v>0</v>
      </c>
      <c r="F234" s="15">
        <f>+C234*'Monetary Conversions'!$D$286</f>
        <v>0</v>
      </c>
    </row>
    <row r="235" spans="1:6" ht="15">
      <c r="A235">
        <v>1539</v>
      </c>
      <c r="B235">
        <v>12</v>
      </c>
      <c r="C235">
        <v>22</v>
      </c>
      <c r="E235" s="15">
        <f>+B235*'Monetary Conversions'!$D$286</f>
        <v>3.024</v>
      </c>
      <c r="F235" s="15">
        <f>+C235*'Monetary Conversions'!$D$286</f>
        <v>5.5440000000000005</v>
      </c>
    </row>
    <row r="236" spans="1:6" ht="15">
      <c r="A236">
        <v>1540</v>
      </c>
      <c r="E236" s="15">
        <f>+B236*'Monetary Conversions'!$D$286</f>
        <v>0</v>
      </c>
      <c r="F236" s="15">
        <f>+C236*'Monetary Conversions'!$D$286</f>
        <v>0</v>
      </c>
    </row>
    <row r="237" spans="1:6" ht="15">
      <c r="A237">
        <v>1541</v>
      </c>
      <c r="B237">
        <v>14</v>
      </c>
      <c r="C237">
        <v>25.5</v>
      </c>
      <c r="E237" s="15">
        <f>+B237*'Monetary Conversions'!$D$286</f>
        <v>3.528</v>
      </c>
      <c r="F237" s="15">
        <f>+C237*'Monetary Conversions'!$D$286</f>
        <v>6.426</v>
      </c>
    </row>
    <row r="238" spans="1:6" ht="15">
      <c r="A238">
        <v>1542</v>
      </c>
      <c r="E238" s="15">
        <f>+B238*'Monetary Conversions'!$D$286</f>
        <v>0</v>
      </c>
      <c r="F238" s="15">
        <f>+C238*'Monetary Conversions'!$D$286</f>
        <v>0</v>
      </c>
    </row>
    <row r="239" spans="1:6" ht="15">
      <c r="A239">
        <v>1543</v>
      </c>
      <c r="C239">
        <v>20.5</v>
      </c>
      <c r="E239" s="15">
        <f>+B239*'Monetary Conversions'!$D$286</f>
        <v>0</v>
      </c>
      <c r="F239" s="15">
        <f>+C239*'Monetary Conversions'!$D$286</f>
        <v>5.166</v>
      </c>
    </row>
    <row r="240" spans="1:6" ht="15">
      <c r="A240">
        <v>1544</v>
      </c>
      <c r="E240" s="15">
        <f>+B240*'Monetary Conversions'!$D$286</f>
        <v>0</v>
      </c>
      <c r="F240" s="15">
        <f>+C240*'Monetary Conversions'!$D$286</f>
        <v>0</v>
      </c>
    </row>
    <row r="241" spans="1:6" ht="15">
      <c r="A241">
        <v>1545</v>
      </c>
      <c r="E241" s="15">
        <f>+B241*'Monetary Conversions'!$D$286</f>
        <v>0</v>
      </c>
      <c r="F241" s="15">
        <f>+C241*'Monetary Conversions'!$D$286</f>
        <v>0</v>
      </c>
    </row>
    <row r="242" spans="1:6" ht="15">
      <c r="A242">
        <v>1546</v>
      </c>
      <c r="E242" s="15">
        <f>+B242*'Monetary Conversions'!$D$286</f>
        <v>0</v>
      </c>
      <c r="F242" s="15">
        <f>+C242*'Monetary Conversions'!$D$286</f>
        <v>0</v>
      </c>
    </row>
    <row r="243" spans="1:6" ht="15">
      <c r="A243">
        <v>1547</v>
      </c>
      <c r="B243">
        <v>13.9</v>
      </c>
      <c r="C243">
        <v>23.8</v>
      </c>
      <c r="E243" s="15">
        <f>+B243*'Monetary Conversions'!$D$286</f>
        <v>3.5028</v>
      </c>
      <c r="F243" s="15">
        <f>+C243*'Monetary Conversions'!$D$286</f>
        <v>5.9976</v>
      </c>
    </row>
    <row r="244" spans="1:6" ht="15">
      <c r="A244">
        <v>1548</v>
      </c>
      <c r="B244">
        <v>13</v>
      </c>
      <c r="C244">
        <v>21.6</v>
      </c>
      <c r="E244" s="15">
        <f>+B244*'Monetary Conversions'!$D$286</f>
        <v>3.276</v>
      </c>
      <c r="F244" s="15">
        <f>+C244*'Monetary Conversions'!$D$286</f>
        <v>5.4432</v>
      </c>
    </row>
    <row r="245" spans="1:6" ht="15">
      <c r="A245">
        <v>1549</v>
      </c>
      <c r="E245" s="15">
        <f>+B245*'Monetary Conversions'!$D$286</f>
        <v>0</v>
      </c>
      <c r="F245" s="15">
        <f>+C245*'Monetary Conversions'!$D$286</f>
        <v>0</v>
      </c>
    </row>
    <row r="246" spans="1:6" ht="15">
      <c r="A246">
        <v>1550</v>
      </c>
      <c r="E246" s="15">
        <f>+B246*'Monetary Conversions'!$D$286</f>
        <v>0</v>
      </c>
      <c r="F246" s="15">
        <f>+C246*'Monetary Conversions'!$D$286</f>
        <v>0</v>
      </c>
    </row>
    <row r="247" spans="1:6" ht="15">
      <c r="A247">
        <v>1551</v>
      </c>
      <c r="B247">
        <v>12</v>
      </c>
      <c r="C247">
        <v>19.5</v>
      </c>
      <c r="E247" s="15">
        <f>+B247*'Monetary Conversions'!$D$286</f>
        <v>3.024</v>
      </c>
      <c r="F247" s="15">
        <f>+C247*'Monetary Conversions'!$D$286</f>
        <v>4.914</v>
      </c>
    </row>
    <row r="248" spans="1:6" ht="15">
      <c r="A248">
        <v>1552</v>
      </c>
      <c r="B248">
        <v>11.9</v>
      </c>
      <c r="C248">
        <v>25.9</v>
      </c>
      <c r="E248" s="15">
        <f>+B248*'Monetary Conversions'!$D$286</f>
        <v>2.9988</v>
      </c>
      <c r="F248" s="15">
        <f>+C248*'Monetary Conversions'!$D$286</f>
        <v>6.5268</v>
      </c>
    </row>
    <row r="249" spans="1:6" ht="15">
      <c r="A249">
        <v>1553</v>
      </c>
      <c r="B249">
        <v>12.3</v>
      </c>
      <c r="C249">
        <v>23.8</v>
      </c>
      <c r="E249" s="15">
        <f>+B249*'Monetary Conversions'!$D$286</f>
        <v>3.0996</v>
      </c>
      <c r="F249" s="15">
        <f>+C249*'Monetary Conversions'!$D$286</f>
        <v>5.9976</v>
      </c>
    </row>
    <row r="250" spans="1:6" ht="15">
      <c r="A250">
        <v>1554</v>
      </c>
      <c r="B250">
        <v>12.5</v>
      </c>
      <c r="C250">
        <v>23.6</v>
      </c>
      <c r="E250" s="15">
        <f>+B250*'Monetary Conversions'!$D$286</f>
        <v>3.15</v>
      </c>
      <c r="F250" s="15">
        <f>+C250*'Monetary Conversions'!$D$286</f>
        <v>5.9472000000000005</v>
      </c>
    </row>
    <row r="251" spans="1:6" ht="15">
      <c r="A251">
        <v>1555</v>
      </c>
      <c r="C251">
        <v>22.2</v>
      </c>
      <c r="E251" s="15">
        <f>+B251*'Monetary Conversions'!$D$286</f>
        <v>0</v>
      </c>
      <c r="F251" s="15">
        <f>+C251*'Monetary Conversions'!$D$286</f>
        <v>5.5944</v>
      </c>
    </row>
    <row r="252" spans="1:6" ht="15">
      <c r="A252">
        <v>1556</v>
      </c>
      <c r="B252">
        <v>13.3</v>
      </c>
      <c r="C252">
        <v>23.1</v>
      </c>
      <c r="E252" s="15">
        <f>+B252*'Monetary Conversions'!$D$286</f>
        <v>3.3516000000000004</v>
      </c>
      <c r="F252" s="15">
        <f>+C252*'Monetary Conversions'!$D$286</f>
        <v>5.8212</v>
      </c>
    </row>
    <row r="253" spans="1:6" ht="15">
      <c r="A253">
        <v>1557</v>
      </c>
      <c r="B253">
        <v>12.5</v>
      </c>
      <c r="C253">
        <v>22.6</v>
      </c>
      <c r="E253" s="15">
        <f>+B253*'Monetary Conversions'!$D$286</f>
        <v>3.15</v>
      </c>
      <c r="F253" s="15">
        <f>+C253*'Monetary Conversions'!$D$286</f>
        <v>5.695200000000001</v>
      </c>
    </row>
    <row r="254" spans="1:6" ht="15">
      <c r="A254">
        <v>1558</v>
      </c>
      <c r="B254">
        <v>17.3</v>
      </c>
      <c r="C254">
        <v>28.2</v>
      </c>
      <c r="E254" s="15">
        <f>+B254*'Monetary Conversions'!$D$286</f>
        <v>4.3596</v>
      </c>
      <c r="F254" s="15">
        <f>+C254*'Monetary Conversions'!$D$286</f>
        <v>7.1064</v>
      </c>
    </row>
    <row r="255" spans="1:6" ht="15">
      <c r="A255">
        <v>1559</v>
      </c>
      <c r="B255">
        <v>17</v>
      </c>
      <c r="C255">
        <v>26.7</v>
      </c>
      <c r="E255" s="15">
        <f>+B255*'Monetary Conversions'!$D$286</f>
        <v>4.284</v>
      </c>
      <c r="F255" s="15">
        <f>+C255*'Monetary Conversions'!$D$286</f>
        <v>6.7284</v>
      </c>
    </row>
    <row r="256" spans="1:6" ht="15">
      <c r="A256">
        <v>1560</v>
      </c>
      <c r="E256" s="15">
        <f>+B256*'Monetary Conversions'!$D$286</f>
        <v>0</v>
      </c>
      <c r="F256" s="15">
        <f>+C256*'Monetary Conversions'!$D$286</f>
        <v>0</v>
      </c>
    </row>
    <row r="257" spans="1:6" ht="15">
      <c r="A257">
        <v>1561</v>
      </c>
      <c r="B257">
        <v>17.2</v>
      </c>
      <c r="C257">
        <v>32.3</v>
      </c>
      <c r="E257" s="15">
        <f>+B257*'Monetary Conversions'!$D$286</f>
        <v>4.3344</v>
      </c>
      <c r="F257" s="15">
        <f>+C257*'Monetary Conversions'!$D$286</f>
        <v>8.1396</v>
      </c>
    </row>
    <row r="258" spans="1:6" ht="15">
      <c r="A258">
        <v>1562</v>
      </c>
      <c r="B258">
        <v>18</v>
      </c>
      <c r="C258">
        <v>26.5</v>
      </c>
      <c r="E258" s="15">
        <f>+B258*'Monetary Conversions'!$D$286</f>
        <v>4.536</v>
      </c>
      <c r="F258" s="15">
        <f>+C258*'Monetary Conversions'!$D$286</f>
        <v>6.678</v>
      </c>
    </row>
    <row r="259" spans="1:6" ht="15">
      <c r="A259">
        <v>1563</v>
      </c>
      <c r="B259">
        <v>13</v>
      </c>
      <c r="C259">
        <v>30.5</v>
      </c>
      <c r="E259" s="15">
        <f>+B259*'Monetary Conversions'!$D$286</f>
        <v>3.276</v>
      </c>
      <c r="F259" s="15">
        <f>+C259*'Monetary Conversions'!$D$286</f>
        <v>7.686</v>
      </c>
    </row>
    <row r="260" spans="1:6" ht="15">
      <c r="A260">
        <v>1564</v>
      </c>
      <c r="B260">
        <v>16</v>
      </c>
      <c r="C260">
        <v>30.88</v>
      </c>
      <c r="E260" s="15">
        <f>+B260*'Monetary Conversions'!$D$286</f>
        <v>4.032</v>
      </c>
      <c r="F260" s="15">
        <f>+C260*'Monetary Conversions'!$D$286</f>
        <v>7.78176</v>
      </c>
    </row>
    <row r="261" spans="1:6" ht="15">
      <c r="A261">
        <v>1565</v>
      </c>
      <c r="E261" s="15">
        <f>+B261*'Monetary Conversions'!$D$286</f>
        <v>0</v>
      </c>
      <c r="F261" s="15">
        <f>+C261*'Monetary Conversions'!$D$286</f>
        <v>0</v>
      </c>
    </row>
    <row r="262" spans="1:6" ht="15">
      <c r="A262">
        <v>1566</v>
      </c>
      <c r="E262" s="15">
        <f>+B262*'Monetary Conversions'!$D$286</f>
        <v>0</v>
      </c>
      <c r="F262" s="15">
        <f>+C262*'Monetary Conversions'!$D$286</f>
        <v>0</v>
      </c>
    </row>
    <row r="263" spans="1:6" ht="15">
      <c r="A263">
        <v>1567</v>
      </c>
      <c r="E263" s="15">
        <f>+B263*'Monetary Conversions'!$D$286</f>
        <v>0</v>
      </c>
      <c r="F263" s="15">
        <f>+C263*'Monetary Conversions'!$D$286</f>
        <v>0</v>
      </c>
    </row>
    <row r="264" spans="1:6" ht="15">
      <c r="A264">
        <v>1568</v>
      </c>
      <c r="E264" s="15">
        <f>+B264*'Monetary Conversions'!$D$286</f>
        <v>0</v>
      </c>
      <c r="F264" s="15">
        <f>+C264*'Monetary Conversions'!$D$286</f>
        <v>0</v>
      </c>
    </row>
    <row r="265" spans="1:6" ht="15">
      <c r="A265">
        <v>1569</v>
      </c>
      <c r="E265" s="15">
        <f>+B265*'Monetary Conversions'!$D$286</f>
        <v>0</v>
      </c>
      <c r="F265" s="15">
        <f>+C265*'Monetary Conversions'!$D$286</f>
        <v>0</v>
      </c>
    </row>
    <row r="266" spans="1:6" ht="15">
      <c r="A266">
        <v>1570</v>
      </c>
      <c r="B266">
        <v>19.3</v>
      </c>
      <c r="C266">
        <v>40</v>
      </c>
      <c r="E266" s="15">
        <f>+B266*'Monetary Conversions'!$D$286</f>
        <v>4.8636</v>
      </c>
      <c r="F266" s="15">
        <f>+C266*'Monetary Conversions'!$D$286</f>
        <v>10.08</v>
      </c>
    </row>
    <row r="267" spans="1:6" ht="15">
      <c r="A267">
        <v>1571</v>
      </c>
      <c r="B267">
        <v>21</v>
      </c>
      <c r="C267">
        <v>40</v>
      </c>
      <c r="E267" s="15">
        <f>+B267*'Monetary Conversions'!$D$286</f>
        <v>5.292</v>
      </c>
      <c r="F267" s="15">
        <f>+C267*'Monetary Conversions'!$D$286</f>
        <v>10.08</v>
      </c>
    </row>
    <row r="268" spans="1:6" ht="15">
      <c r="A268">
        <v>1572</v>
      </c>
      <c r="C268">
        <v>43</v>
      </c>
      <c r="E268" s="15">
        <f>+B268*'Monetary Conversions'!$D$286</f>
        <v>0</v>
      </c>
      <c r="F268" s="15">
        <f>+C268*'Monetary Conversions'!$D$286</f>
        <v>10.836</v>
      </c>
    </row>
    <row r="269" spans="1:6" ht="15">
      <c r="A269">
        <v>1573</v>
      </c>
      <c r="B269">
        <v>14.3</v>
      </c>
      <c r="C269">
        <v>34.6</v>
      </c>
      <c r="E269" s="15">
        <f>+B269*'Monetary Conversions'!$D$286</f>
        <v>3.6036</v>
      </c>
      <c r="F269" s="15">
        <f>+C269*'Monetary Conversions'!$D$286</f>
        <v>8.7192</v>
      </c>
    </row>
    <row r="270" spans="1:6" ht="15">
      <c r="A270">
        <v>1574</v>
      </c>
      <c r="B270">
        <v>18</v>
      </c>
      <c r="C270">
        <v>35</v>
      </c>
      <c r="E270" s="15">
        <f>+B270*'Monetary Conversions'!$D$286</f>
        <v>4.536</v>
      </c>
      <c r="F270" s="15">
        <f>+C270*'Monetary Conversions'!$D$286</f>
        <v>8.82</v>
      </c>
    </row>
    <row r="271" spans="1:6" ht="15">
      <c r="A271">
        <v>1575</v>
      </c>
      <c r="C271">
        <v>33</v>
      </c>
      <c r="E271" s="15">
        <f>+B271*'Monetary Conversions'!$D$286</f>
        <v>0</v>
      </c>
      <c r="F271" s="15">
        <f>+C271*'Monetary Conversions'!$D$286</f>
        <v>8.316</v>
      </c>
    </row>
    <row r="272" spans="1:6" ht="15">
      <c r="A272">
        <v>1576</v>
      </c>
      <c r="B272">
        <v>20</v>
      </c>
      <c r="C272">
        <v>40</v>
      </c>
      <c r="E272" s="15">
        <f>+B272*'Monetary Conversions'!$D$286</f>
        <v>5.04</v>
      </c>
      <c r="F272" s="15">
        <f>+C272*'Monetary Conversions'!$D$286</f>
        <v>10.08</v>
      </c>
    </row>
    <row r="273" spans="1:6" ht="15">
      <c r="A273">
        <v>1577</v>
      </c>
      <c r="B273">
        <v>17.5</v>
      </c>
      <c r="C273">
        <v>35</v>
      </c>
      <c r="E273" s="15">
        <f>+B273*'Monetary Conversions'!$D$286</f>
        <v>4.41</v>
      </c>
      <c r="F273" s="15">
        <f>+C273*'Monetary Conversions'!$D$286</f>
        <v>8.82</v>
      </c>
    </row>
    <row r="274" spans="1:6" ht="15">
      <c r="A274">
        <v>1578</v>
      </c>
      <c r="B274">
        <v>19.7</v>
      </c>
      <c r="C274">
        <v>39.7</v>
      </c>
      <c r="E274" s="15">
        <f>+B274*'Monetary Conversions'!$D$286</f>
        <v>4.9643999999999995</v>
      </c>
      <c r="F274" s="15">
        <f>+C274*'Monetary Conversions'!$D$286</f>
        <v>10.0044</v>
      </c>
    </row>
    <row r="275" spans="1:6" ht="15">
      <c r="A275">
        <v>1579</v>
      </c>
      <c r="B275">
        <v>19.5</v>
      </c>
      <c r="C275">
        <v>41.3</v>
      </c>
      <c r="E275" s="15">
        <f>+B275*'Monetary Conversions'!$D$286</f>
        <v>4.914</v>
      </c>
      <c r="F275" s="15">
        <f>+C275*'Monetary Conversions'!$D$286</f>
        <v>10.407599999999999</v>
      </c>
    </row>
    <row r="276" spans="1:6" ht="15">
      <c r="A276">
        <v>1580</v>
      </c>
      <c r="B276">
        <v>18.5</v>
      </c>
      <c r="C276">
        <v>35.8</v>
      </c>
      <c r="E276" s="15">
        <f>+B276*'Monetary Conversions'!$D$286</f>
        <v>4.662</v>
      </c>
      <c r="F276" s="15">
        <f>+C276*'Monetary Conversions'!$D$286</f>
        <v>9.0216</v>
      </c>
    </row>
    <row r="277" spans="1:6" ht="15">
      <c r="A277">
        <v>1581</v>
      </c>
      <c r="B277">
        <v>17.2</v>
      </c>
      <c r="C277">
        <v>37.2</v>
      </c>
      <c r="E277" s="15">
        <f>+B277*'Monetary Conversions'!$D$286</f>
        <v>4.3344</v>
      </c>
      <c r="F277" s="15">
        <f>+C277*'Monetary Conversions'!$D$286</f>
        <v>9.374400000000001</v>
      </c>
    </row>
    <row r="278" spans="1:6" ht="15">
      <c r="A278">
        <v>1582</v>
      </c>
      <c r="B278">
        <v>15</v>
      </c>
      <c r="C278">
        <v>35</v>
      </c>
      <c r="E278" s="15">
        <f>+B278*'Monetary Conversions'!$D$286</f>
        <v>3.7800000000000002</v>
      </c>
      <c r="F278" s="15">
        <f>+C278*'Monetary Conversions'!$D$286</f>
        <v>8.82</v>
      </c>
    </row>
    <row r="279" spans="1:6" ht="15">
      <c r="A279">
        <v>1583</v>
      </c>
      <c r="B279">
        <v>20</v>
      </c>
      <c r="C279">
        <v>40</v>
      </c>
      <c r="E279" s="15">
        <f>+B279*'Monetary Conversions'!$D$286</f>
        <v>5.04</v>
      </c>
      <c r="F279" s="15">
        <f>+C279*'Monetary Conversions'!$D$286</f>
        <v>10.08</v>
      </c>
    </row>
    <row r="280" spans="1:6" ht="15">
      <c r="A280">
        <v>1584</v>
      </c>
      <c r="B280">
        <v>18</v>
      </c>
      <c r="C280">
        <v>37.8</v>
      </c>
      <c r="E280" s="15">
        <f>+B280*'Monetary Conversions'!$D$286</f>
        <v>4.536</v>
      </c>
      <c r="F280" s="15">
        <f>+C280*'Monetary Conversions'!$D$286</f>
        <v>9.525599999999999</v>
      </c>
    </row>
    <row r="281" spans="1:6" ht="15">
      <c r="A281">
        <v>1585</v>
      </c>
      <c r="B281">
        <v>16</v>
      </c>
      <c r="C281">
        <v>30.8</v>
      </c>
      <c r="E281" s="15">
        <f>+B281*'Monetary Conversions'!$D$286</f>
        <v>4.032</v>
      </c>
      <c r="F281" s="15">
        <f>+C281*'Monetary Conversions'!$D$286</f>
        <v>7.7616000000000005</v>
      </c>
    </row>
    <row r="282" spans="1:6" ht="15">
      <c r="A282">
        <v>1586</v>
      </c>
      <c r="C282">
        <v>40</v>
      </c>
      <c r="E282" s="15">
        <f>+B282*'Monetary Conversions'!$D$286</f>
        <v>0</v>
      </c>
      <c r="F282" s="15">
        <f>+C282*'Monetary Conversions'!$D$286</f>
        <v>10.08</v>
      </c>
    </row>
    <row r="283" spans="1:6" ht="15">
      <c r="A283">
        <v>1587</v>
      </c>
      <c r="B283">
        <v>20</v>
      </c>
      <c r="C283">
        <v>35</v>
      </c>
      <c r="E283" s="15">
        <f>+B283*'Monetary Conversions'!$D$286</f>
        <v>5.04</v>
      </c>
      <c r="F283" s="15">
        <f>+C283*'Monetary Conversions'!$D$286</f>
        <v>8.82</v>
      </c>
    </row>
    <row r="284" spans="1:6" ht="15">
      <c r="A284">
        <v>1588</v>
      </c>
      <c r="B284">
        <v>13.3</v>
      </c>
      <c r="C284">
        <v>35</v>
      </c>
      <c r="E284" s="15">
        <f>+B284*'Monetary Conversions'!$D$286</f>
        <v>3.3516000000000004</v>
      </c>
      <c r="F284" s="15">
        <f>+C284*'Monetary Conversions'!$D$286</f>
        <v>8.82</v>
      </c>
    </row>
    <row r="285" spans="1:6" ht="15">
      <c r="A285">
        <v>1589</v>
      </c>
      <c r="B285">
        <v>15.5</v>
      </c>
      <c r="C285">
        <v>30</v>
      </c>
      <c r="E285" s="15">
        <f>+B285*'Monetary Conversions'!$D$286</f>
        <v>3.906</v>
      </c>
      <c r="F285" s="15">
        <f>+C285*'Monetary Conversions'!$D$286</f>
        <v>7.5600000000000005</v>
      </c>
    </row>
    <row r="286" spans="1:6" ht="15">
      <c r="A286">
        <v>1590</v>
      </c>
      <c r="B286">
        <v>14.2</v>
      </c>
      <c r="C286">
        <v>37.5</v>
      </c>
      <c r="E286" s="15">
        <f>+B286*'Monetary Conversions'!$D$286</f>
        <v>3.5784</v>
      </c>
      <c r="F286" s="15">
        <f>+C286*'Monetary Conversions'!$D$286</f>
        <v>9.45</v>
      </c>
    </row>
    <row r="287" spans="1:6" ht="15">
      <c r="A287">
        <v>1591</v>
      </c>
      <c r="E287" s="15">
        <f>+B287*'Monetary Conversions'!$D$286</f>
        <v>0</v>
      </c>
      <c r="F287" s="15">
        <f>+C287*'Monetary Conversions'!$D$286</f>
        <v>0</v>
      </c>
    </row>
    <row r="288" spans="1:6" ht="15">
      <c r="A288">
        <v>1592</v>
      </c>
      <c r="B288">
        <v>20</v>
      </c>
      <c r="C288">
        <v>40</v>
      </c>
      <c r="E288" s="15">
        <f>+B288*'Monetary Conversions'!$D$286</f>
        <v>5.04</v>
      </c>
      <c r="F288" s="15">
        <f>+C288*'Monetary Conversions'!$D$286</f>
        <v>10.08</v>
      </c>
    </row>
    <row r="289" spans="1:6" ht="15">
      <c r="A289">
        <v>1593</v>
      </c>
      <c r="E289" s="15">
        <f>+B289*'Monetary Conversions'!$D$286</f>
        <v>0</v>
      </c>
      <c r="F289" s="15">
        <f>+C289*'Monetary Conversions'!$D$286</f>
        <v>0</v>
      </c>
    </row>
    <row r="290" spans="1:6" ht="15">
      <c r="A290">
        <v>1594</v>
      </c>
      <c r="E290" s="15">
        <f>+B290*'Monetary Conversions'!$D$286</f>
        <v>0</v>
      </c>
      <c r="F290" s="15">
        <f>+C290*'Monetary Conversions'!$D$286</f>
        <v>0</v>
      </c>
    </row>
    <row r="291" spans="1:6" ht="15">
      <c r="A291">
        <v>1595</v>
      </c>
      <c r="E291" s="15">
        <f>+B291*'Monetary Conversions'!$D$286</f>
        <v>0</v>
      </c>
      <c r="F291" s="15">
        <f>+C291*'Monetary Conversions'!$D$286</f>
        <v>0</v>
      </c>
    </row>
    <row r="292" spans="1:6" ht="15">
      <c r="A292">
        <v>1596</v>
      </c>
      <c r="B292">
        <v>17.7</v>
      </c>
      <c r="C292">
        <v>40</v>
      </c>
      <c r="E292" s="15">
        <f>+B292*'Monetary Conversions'!$D$286</f>
        <v>4.4604</v>
      </c>
      <c r="F292" s="15">
        <f>+C292*'Monetary Conversions'!$D$286</f>
        <v>10.08</v>
      </c>
    </row>
    <row r="293" spans="1:6" ht="15">
      <c r="A293">
        <v>1597</v>
      </c>
      <c r="E293" s="15">
        <f>+B293*'Monetary Conversions'!$D$286</f>
        <v>0</v>
      </c>
      <c r="F293" s="15">
        <f>+C293*'Monetary Conversions'!$D$286</f>
        <v>0</v>
      </c>
    </row>
    <row r="294" spans="1:6" ht="15">
      <c r="A294">
        <v>1598</v>
      </c>
      <c r="B294">
        <v>18.3</v>
      </c>
      <c r="C294">
        <v>36.7</v>
      </c>
      <c r="E294" s="15">
        <f>+B294*'Monetary Conversions'!$D$286</f>
        <v>4.6116</v>
      </c>
      <c r="F294" s="15">
        <f>+C294*'Monetary Conversions'!$D$286</f>
        <v>9.2484</v>
      </c>
    </row>
    <row r="295" spans="1:6" ht="15">
      <c r="A295">
        <v>1599</v>
      </c>
      <c r="B295">
        <v>22</v>
      </c>
      <c r="C295">
        <v>51</v>
      </c>
      <c r="E295" s="15">
        <f>+B295*'Monetary Conversions'!$D$286</f>
        <v>5.5440000000000005</v>
      </c>
      <c r="F295" s="15">
        <f>+C295*'Monetary Conversions'!$D$286</f>
        <v>12.852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1"/>
  <sheetViews>
    <sheetView workbookViewId="0" topLeftCell="A1">
      <pane ySplit="2960" topLeftCell="A275" activePane="bottomLeft" state="split"/>
      <selection pane="topLeft" activeCell="B1" sqref="B1"/>
      <selection pane="bottomLeft" activeCell="C285" sqref="C285"/>
    </sheetView>
  </sheetViews>
  <sheetFormatPr defaultColWidth="11.00390625" defaultRowHeight="15.75"/>
  <cols>
    <col min="1" max="1" width="12.125" style="0" customWidth="1"/>
    <col min="2" max="2" width="15.00390625" style="0" customWidth="1"/>
    <col min="3" max="3" width="17.875" style="0" customWidth="1"/>
    <col min="4" max="4" width="14.125" style="0" customWidth="1"/>
    <col min="5" max="5" width="13.875" style="0" customWidth="1"/>
    <col min="6" max="16384" width="8.875" style="0" customWidth="1"/>
  </cols>
  <sheetData>
    <row r="1" spans="1:3" ht="15">
      <c r="A1" s="1" t="str">
        <f>+Notes!A1</f>
        <v>Leticia Arroyo Abad, April 2005</v>
      </c>
      <c r="B1" s="2"/>
      <c r="C1" s="3" t="s">
        <v>5</v>
      </c>
    </row>
    <row r="3" spans="1:5" ht="15">
      <c r="A3" t="s">
        <v>66</v>
      </c>
      <c r="C3" s="7" t="s">
        <v>54</v>
      </c>
      <c r="D3" s="7" t="s">
        <v>56</v>
      </c>
      <c r="E3" t="s">
        <v>59</v>
      </c>
    </row>
    <row r="4" spans="1:5" ht="15">
      <c r="A4" s="7" t="s">
        <v>6</v>
      </c>
      <c r="B4" s="7" t="s">
        <v>7</v>
      </c>
      <c r="C4" s="7" t="s">
        <v>55</v>
      </c>
      <c r="D4" s="7" t="s">
        <v>57</v>
      </c>
      <c r="E4" s="7" t="s">
        <v>60</v>
      </c>
    </row>
    <row r="5" spans="1:7" ht="15">
      <c r="A5">
        <v>1252</v>
      </c>
      <c r="B5" s="15">
        <v>20</v>
      </c>
      <c r="C5" s="15">
        <f>3.5*Notes!B35</f>
        <v>37.449999999999996</v>
      </c>
      <c r="D5" s="15">
        <f>+C5/B5</f>
        <v>1.8724999999999998</v>
      </c>
      <c r="E5" s="15">
        <f>+D5/12</f>
        <v>0.15604166666666666</v>
      </c>
      <c r="F5" s="15"/>
      <c r="G5" s="15"/>
    </row>
    <row r="6" spans="1:7" ht="15">
      <c r="A6">
        <v>1253</v>
      </c>
      <c r="B6" s="15">
        <v>20</v>
      </c>
      <c r="C6" s="15">
        <f>3.5*Notes!B36</f>
        <v>37.449999999999996</v>
      </c>
      <c r="D6" s="15">
        <f aca="true" t="shared" si="0" ref="D6:D69">+C6/B6</f>
        <v>1.8724999999999998</v>
      </c>
      <c r="E6" s="15">
        <f aca="true" t="shared" si="1" ref="E6:E69">+D6/12</f>
        <v>0.15604166666666666</v>
      </c>
      <c r="F6" s="15"/>
      <c r="G6" s="15"/>
    </row>
    <row r="7" spans="1:7" ht="15">
      <c r="A7">
        <v>1254</v>
      </c>
      <c r="B7" s="15">
        <v>20</v>
      </c>
      <c r="C7" s="15">
        <f>3.5*Notes!B37</f>
        <v>37.449999999999996</v>
      </c>
      <c r="D7" s="15">
        <f t="shared" si="0"/>
        <v>1.8724999999999998</v>
      </c>
      <c r="E7" s="15">
        <f t="shared" si="1"/>
        <v>0.15604166666666666</v>
      </c>
      <c r="F7" s="15"/>
      <c r="G7" s="15"/>
    </row>
    <row r="8" spans="1:7" ht="15">
      <c r="A8">
        <v>1255</v>
      </c>
      <c r="B8" s="15">
        <v>20</v>
      </c>
      <c r="C8" s="15">
        <f>3.5*Notes!B38</f>
        <v>37.449999999999996</v>
      </c>
      <c r="D8" s="15">
        <f t="shared" si="0"/>
        <v>1.8724999999999998</v>
      </c>
      <c r="E8" s="15">
        <f t="shared" si="1"/>
        <v>0.15604166666666666</v>
      </c>
      <c r="F8" s="15"/>
      <c r="G8" s="15"/>
    </row>
    <row r="9" spans="1:7" ht="15">
      <c r="A9">
        <v>1256</v>
      </c>
      <c r="B9" s="15">
        <v>20</v>
      </c>
      <c r="C9" s="15">
        <f>3.5*Notes!B39</f>
        <v>37.449999999999996</v>
      </c>
      <c r="D9" s="15">
        <f t="shared" si="0"/>
        <v>1.8724999999999998</v>
      </c>
      <c r="E9" s="15">
        <f t="shared" si="1"/>
        <v>0.15604166666666666</v>
      </c>
      <c r="F9" s="15"/>
      <c r="G9" s="15"/>
    </row>
    <row r="10" spans="1:7" ht="15">
      <c r="A10">
        <v>1257</v>
      </c>
      <c r="B10" s="15">
        <v>20</v>
      </c>
      <c r="C10" s="15">
        <f>3.5*Notes!B40</f>
        <v>37.449999999999996</v>
      </c>
      <c r="D10" s="15">
        <f t="shared" si="0"/>
        <v>1.8724999999999998</v>
      </c>
      <c r="E10" s="15">
        <f t="shared" si="1"/>
        <v>0.15604166666666666</v>
      </c>
      <c r="F10" s="15"/>
      <c r="G10" s="15"/>
    </row>
    <row r="11" spans="1:7" ht="15">
      <c r="A11">
        <v>1258</v>
      </c>
      <c r="B11" s="15">
        <v>20</v>
      </c>
      <c r="C11" s="15">
        <f>3.5*Notes!B41</f>
        <v>37.449999999999996</v>
      </c>
      <c r="D11" s="15">
        <f t="shared" si="0"/>
        <v>1.8724999999999998</v>
      </c>
      <c r="E11" s="15">
        <f t="shared" si="1"/>
        <v>0.15604166666666666</v>
      </c>
      <c r="F11" s="15"/>
      <c r="G11" s="15"/>
    </row>
    <row r="12" spans="1:7" ht="15">
      <c r="A12">
        <v>1259</v>
      </c>
      <c r="B12" s="23">
        <v>20</v>
      </c>
      <c r="C12" s="15">
        <f>3.5*Notes!B42</f>
        <v>37.449999999999996</v>
      </c>
      <c r="D12" s="15">
        <f t="shared" si="0"/>
        <v>1.8724999999999998</v>
      </c>
      <c r="E12" s="15">
        <f t="shared" si="1"/>
        <v>0.15604166666666666</v>
      </c>
      <c r="F12" s="15"/>
      <c r="G12" s="15"/>
    </row>
    <row r="13" spans="1:7" ht="15">
      <c r="A13">
        <v>1260</v>
      </c>
      <c r="B13" s="23">
        <v>20</v>
      </c>
      <c r="C13" s="15">
        <f>3.5*Notes!B43</f>
        <v>37.449999999999996</v>
      </c>
      <c r="D13" s="15">
        <f t="shared" si="0"/>
        <v>1.8724999999999998</v>
      </c>
      <c r="E13" s="15">
        <f t="shared" si="1"/>
        <v>0.15604166666666666</v>
      </c>
      <c r="F13" s="15"/>
      <c r="G13" s="15"/>
    </row>
    <row r="14" spans="1:7" ht="15">
      <c r="A14">
        <v>1261</v>
      </c>
      <c r="B14" s="23">
        <v>20</v>
      </c>
      <c r="C14" s="15">
        <f>3.5*Notes!B44</f>
        <v>37.449999999999996</v>
      </c>
      <c r="D14" s="15">
        <f t="shared" si="0"/>
        <v>1.8724999999999998</v>
      </c>
      <c r="E14" s="15">
        <f t="shared" si="1"/>
        <v>0.15604166666666666</v>
      </c>
      <c r="F14" s="15"/>
      <c r="G14" s="15"/>
    </row>
    <row r="15" spans="1:7" ht="15">
      <c r="A15">
        <v>1262</v>
      </c>
      <c r="B15" s="23">
        <v>20</v>
      </c>
      <c r="C15" s="15">
        <f>3.5*Notes!B45</f>
        <v>37.449999999999996</v>
      </c>
      <c r="D15" s="15">
        <f t="shared" si="0"/>
        <v>1.8724999999999998</v>
      </c>
      <c r="E15" s="15">
        <f t="shared" si="1"/>
        <v>0.15604166666666666</v>
      </c>
      <c r="F15" s="15"/>
      <c r="G15" s="15"/>
    </row>
    <row r="16" spans="1:7" ht="15">
      <c r="A16">
        <v>1263</v>
      </c>
      <c r="B16" s="23">
        <v>20</v>
      </c>
      <c r="C16" s="15">
        <f>3.5*Notes!B46</f>
        <v>37.449999999999996</v>
      </c>
      <c r="D16" s="15">
        <f t="shared" si="0"/>
        <v>1.8724999999999998</v>
      </c>
      <c r="E16" s="15">
        <f t="shared" si="1"/>
        <v>0.15604166666666666</v>
      </c>
      <c r="F16" s="15"/>
      <c r="G16" s="15"/>
    </row>
    <row r="17" spans="1:7" ht="15">
      <c r="A17">
        <v>1264</v>
      </c>
      <c r="B17" s="23">
        <v>20</v>
      </c>
      <c r="C17" s="15">
        <f>3.5*Notes!B47</f>
        <v>37.449999999999996</v>
      </c>
      <c r="D17" s="15">
        <f t="shared" si="0"/>
        <v>1.8724999999999998</v>
      </c>
      <c r="E17" s="15">
        <f t="shared" si="1"/>
        <v>0.15604166666666666</v>
      </c>
      <c r="F17" s="15"/>
      <c r="G17" s="15"/>
    </row>
    <row r="18" spans="1:7" ht="15">
      <c r="A18">
        <v>1265</v>
      </c>
      <c r="B18" s="23">
        <v>20</v>
      </c>
      <c r="C18" s="15">
        <f>3.5*Notes!B48</f>
        <v>37.449999999999996</v>
      </c>
      <c r="D18" s="15">
        <f t="shared" si="0"/>
        <v>1.8724999999999998</v>
      </c>
      <c r="E18" s="15">
        <f t="shared" si="1"/>
        <v>0.15604166666666666</v>
      </c>
      <c r="F18" s="15"/>
      <c r="G18" s="15"/>
    </row>
    <row r="19" spans="1:7" ht="15">
      <c r="A19">
        <v>1266</v>
      </c>
      <c r="B19" s="23">
        <v>20</v>
      </c>
      <c r="C19" s="15">
        <f>3.5*Notes!B49</f>
        <v>37.449999999999996</v>
      </c>
      <c r="D19" s="15">
        <f t="shared" si="0"/>
        <v>1.8724999999999998</v>
      </c>
      <c r="E19" s="15">
        <f t="shared" si="1"/>
        <v>0.15604166666666666</v>
      </c>
      <c r="F19" s="15"/>
      <c r="G19" s="15"/>
    </row>
    <row r="20" spans="1:7" ht="15">
      <c r="A20">
        <v>1267</v>
      </c>
      <c r="B20" s="23">
        <v>20</v>
      </c>
      <c r="C20" s="15">
        <f>3.5*Notes!B50</f>
        <v>37.449999999999996</v>
      </c>
      <c r="D20" s="15">
        <f t="shared" si="0"/>
        <v>1.8724999999999998</v>
      </c>
      <c r="E20" s="15">
        <f t="shared" si="1"/>
        <v>0.15604166666666666</v>
      </c>
      <c r="F20" s="15"/>
      <c r="G20" s="15"/>
    </row>
    <row r="21" spans="1:7" ht="15">
      <c r="A21">
        <v>1268</v>
      </c>
      <c r="B21" s="23">
        <v>20</v>
      </c>
      <c r="C21" s="15">
        <f>3.5*Notes!B51</f>
        <v>37.449999999999996</v>
      </c>
      <c r="D21" s="15">
        <f t="shared" si="0"/>
        <v>1.8724999999999998</v>
      </c>
      <c r="E21" s="15">
        <f t="shared" si="1"/>
        <v>0.15604166666666666</v>
      </c>
      <c r="F21" s="15"/>
      <c r="G21" s="15"/>
    </row>
    <row r="22" spans="1:7" ht="15">
      <c r="A22">
        <v>1269</v>
      </c>
      <c r="B22" s="23">
        <v>20</v>
      </c>
      <c r="C22" s="15">
        <f>3.5*Notes!B52</f>
        <v>37.449999999999996</v>
      </c>
      <c r="D22" s="15">
        <f t="shared" si="0"/>
        <v>1.8724999999999998</v>
      </c>
      <c r="E22" s="15">
        <f t="shared" si="1"/>
        <v>0.15604166666666666</v>
      </c>
      <c r="F22" s="15"/>
      <c r="G22" s="15"/>
    </row>
    <row r="23" spans="1:7" ht="15">
      <c r="A23">
        <v>1270</v>
      </c>
      <c r="B23" s="23">
        <v>20</v>
      </c>
      <c r="C23" s="15">
        <f>3.5*Notes!B53</f>
        <v>37.449999999999996</v>
      </c>
      <c r="D23" s="15">
        <f t="shared" si="0"/>
        <v>1.8724999999999998</v>
      </c>
      <c r="E23" s="15">
        <f t="shared" si="1"/>
        <v>0.15604166666666666</v>
      </c>
      <c r="F23" s="15"/>
      <c r="G23" s="15"/>
    </row>
    <row r="24" spans="1:7" ht="15">
      <c r="A24">
        <v>1271</v>
      </c>
      <c r="B24" s="15">
        <v>30</v>
      </c>
      <c r="C24" s="15">
        <f>3.5*Notes!B54</f>
        <v>37.449999999999996</v>
      </c>
      <c r="D24" s="15">
        <f t="shared" si="0"/>
        <v>1.2483333333333333</v>
      </c>
      <c r="E24" s="15">
        <f t="shared" si="1"/>
        <v>0.10402777777777777</v>
      </c>
      <c r="F24" s="15"/>
      <c r="G24" s="15"/>
    </row>
    <row r="25" spans="1:7" ht="15">
      <c r="A25">
        <v>1272</v>
      </c>
      <c r="B25" s="15">
        <v>30</v>
      </c>
      <c r="C25" s="15">
        <f>3.5*Notes!B55</f>
        <v>37.449999999999996</v>
      </c>
      <c r="D25" s="15">
        <f t="shared" si="0"/>
        <v>1.2483333333333333</v>
      </c>
      <c r="E25" s="15">
        <f t="shared" si="1"/>
        <v>0.10402777777777777</v>
      </c>
      <c r="F25" s="15"/>
      <c r="G25" s="15"/>
    </row>
    <row r="26" spans="1:7" ht="15">
      <c r="A26">
        <v>1273</v>
      </c>
      <c r="B26" s="23">
        <v>30</v>
      </c>
      <c r="C26" s="15">
        <f>3.5*Notes!B56</f>
        <v>37.449999999999996</v>
      </c>
      <c r="D26" s="15">
        <f t="shared" si="0"/>
        <v>1.2483333333333333</v>
      </c>
      <c r="E26" s="15">
        <f t="shared" si="1"/>
        <v>0.10402777777777777</v>
      </c>
      <c r="F26" s="15"/>
      <c r="G26" s="15"/>
    </row>
    <row r="27" spans="1:7" ht="15">
      <c r="A27">
        <v>1274</v>
      </c>
      <c r="B27" s="15">
        <v>29</v>
      </c>
      <c r="C27" s="15">
        <f>3.5*Notes!B57</f>
        <v>37.449999999999996</v>
      </c>
      <c r="D27" s="15">
        <f t="shared" si="0"/>
        <v>1.2913793103448274</v>
      </c>
      <c r="E27" s="15">
        <f t="shared" si="1"/>
        <v>0.10761494252873562</v>
      </c>
      <c r="F27" s="15"/>
      <c r="G27" s="15"/>
    </row>
    <row r="28" spans="1:7" ht="15">
      <c r="A28">
        <v>1275</v>
      </c>
      <c r="B28" s="15">
        <v>30</v>
      </c>
      <c r="C28" s="15">
        <f>3.5*Notes!B58</f>
        <v>37.449999999999996</v>
      </c>
      <c r="D28" s="15">
        <f t="shared" si="0"/>
        <v>1.2483333333333333</v>
      </c>
      <c r="E28" s="15">
        <f t="shared" si="1"/>
        <v>0.10402777777777777</v>
      </c>
      <c r="F28" s="15"/>
      <c r="G28" s="15"/>
    </row>
    <row r="29" spans="1:7" ht="15">
      <c r="A29">
        <v>1276</v>
      </c>
      <c r="B29" s="15">
        <v>30</v>
      </c>
      <c r="C29" s="15">
        <f>3.5*Notes!B59</f>
        <v>37.449999999999996</v>
      </c>
      <c r="D29" s="15">
        <f t="shared" si="0"/>
        <v>1.2483333333333333</v>
      </c>
      <c r="E29" s="15">
        <f t="shared" si="1"/>
        <v>0.10402777777777777</v>
      </c>
      <c r="F29" s="15"/>
      <c r="G29" s="15"/>
    </row>
    <row r="30" spans="1:7" ht="15">
      <c r="A30">
        <v>1277</v>
      </c>
      <c r="B30" s="15">
        <v>33</v>
      </c>
      <c r="C30" s="15">
        <f>3.5*Notes!B60</f>
        <v>37.449999999999996</v>
      </c>
      <c r="D30" s="15">
        <f t="shared" si="0"/>
        <v>1.1348484848484848</v>
      </c>
      <c r="E30" s="15">
        <f t="shared" si="1"/>
        <v>0.09457070707070707</v>
      </c>
      <c r="F30" s="15"/>
      <c r="G30" s="15"/>
    </row>
    <row r="31" spans="1:7" ht="15">
      <c r="A31">
        <v>1278</v>
      </c>
      <c r="B31" s="23">
        <v>33</v>
      </c>
      <c r="C31" s="15">
        <f>3.5*Notes!B61</f>
        <v>37.449999999999996</v>
      </c>
      <c r="D31" s="15">
        <f t="shared" si="0"/>
        <v>1.1348484848484848</v>
      </c>
      <c r="E31" s="15">
        <f t="shared" si="1"/>
        <v>0.09457070707070707</v>
      </c>
      <c r="F31" s="15"/>
      <c r="G31" s="15"/>
    </row>
    <row r="32" spans="1:7" ht="15">
      <c r="A32">
        <v>1279</v>
      </c>
      <c r="B32" s="23">
        <v>33</v>
      </c>
      <c r="C32" s="15">
        <f>3.5*Notes!B62</f>
        <v>37.449999999999996</v>
      </c>
      <c r="D32" s="15">
        <f t="shared" si="0"/>
        <v>1.1348484848484848</v>
      </c>
      <c r="E32" s="15">
        <f t="shared" si="1"/>
        <v>0.09457070707070707</v>
      </c>
      <c r="F32" s="15"/>
      <c r="G32" s="15"/>
    </row>
    <row r="33" spans="1:7" ht="15">
      <c r="A33">
        <v>1280</v>
      </c>
      <c r="B33" s="15">
        <v>33</v>
      </c>
      <c r="C33" s="15">
        <f>3.5*Notes!B63</f>
        <v>37.449999999999996</v>
      </c>
      <c r="D33" s="15">
        <f t="shared" si="0"/>
        <v>1.1348484848484848</v>
      </c>
      <c r="E33" s="15">
        <f t="shared" si="1"/>
        <v>0.09457070707070707</v>
      </c>
      <c r="F33" s="15"/>
      <c r="G33" s="15"/>
    </row>
    <row r="34" spans="1:7" ht="15">
      <c r="A34">
        <v>1281</v>
      </c>
      <c r="B34" s="15">
        <v>35.5</v>
      </c>
      <c r="C34" s="15">
        <f>3.5*Notes!B64</f>
        <v>37.449999999999996</v>
      </c>
      <c r="D34" s="15">
        <f t="shared" si="0"/>
        <v>1.0549295774647887</v>
      </c>
      <c r="E34" s="15">
        <f t="shared" si="1"/>
        <v>0.08791079812206572</v>
      </c>
      <c r="F34" s="15"/>
      <c r="G34" s="15"/>
    </row>
    <row r="35" spans="1:7" ht="15">
      <c r="A35">
        <v>1282</v>
      </c>
      <c r="B35" s="15">
        <v>32</v>
      </c>
      <c r="C35" s="15">
        <f>3.5*Notes!B65</f>
        <v>37.449999999999996</v>
      </c>
      <c r="D35" s="15">
        <f t="shared" si="0"/>
        <v>1.1703124999999999</v>
      </c>
      <c r="E35" s="15">
        <f t="shared" si="1"/>
        <v>0.09752604166666666</v>
      </c>
      <c r="F35" s="15"/>
      <c r="G35" s="15"/>
    </row>
    <row r="36" spans="1:7" ht="15">
      <c r="A36">
        <v>1283</v>
      </c>
      <c r="B36" s="15">
        <v>33</v>
      </c>
      <c r="C36" s="15">
        <f>3.5*Notes!B66</f>
        <v>37.449999999999996</v>
      </c>
      <c r="D36" s="15">
        <f t="shared" si="0"/>
        <v>1.1348484848484848</v>
      </c>
      <c r="E36" s="15">
        <f t="shared" si="1"/>
        <v>0.09457070707070707</v>
      </c>
      <c r="F36" s="15"/>
      <c r="G36" s="15"/>
    </row>
    <row r="37" spans="1:7" ht="15">
      <c r="A37">
        <v>1284</v>
      </c>
      <c r="B37" s="23">
        <v>33</v>
      </c>
      <c r="C37" s="15">
        <f>3.5*Notes!B67</f>
        <v>37.1</v>
      </c>
      <c r="D37" s="15">
        <f t="shared" si="0"/>
        <v>1.1242424242424243</v>
      </c>
      <c r="E37" s="15">
        <f t="shared" si="1"/>
        <v>0.0936868686868687</v>
      </c>
      <c r="F37" s="15"/>
      <c r="G37" s="15"/>
    </row>
    <row r="38" spans="1:7" ht="15">
      <c r="A38">
        <v>1285</v>
      </c>
      <c r="B38" s="23">
        <v>33</v>
      </c>
      <c r="C38" s="15">
        <f>3.5*Notes!B68</f>
        <v>37.1</v>
      </c>
      <c r="D38" s="15">
        <f t="shared" si="0"/>
        <v>1.1242424242424243</v>
      </c>
      <c r="E38" s="15">
        <f t="shared" si="1"/>
        <v>0.0936868686868687</v>
      </c>
      <c r="F38" s="15"/>
      <c r="G38" s="15"/>
    </row>
    <row r="39" spans="1:7" ht="15">
      <c r="A39">
        <v>1286</v>
      </c>
      <c r="B39" s="15">
        <v>35</v>
      </c>
      <c r="C39" s="15">
        <f>3.5*Notes!B69</f>
        <v>37.1</v>
      </c>
      <c r="D39" s="15">
        <f t="shared" si="0"/>
        <v>1.06</v>
      </c>
      <c r="E39" s="15">
        <f t="shared" si="1"/>
        <v>0.08833333333333333</v>
      </c>
      <c r="F39" s="15"/>
      <c r="G39" s="15"/>
    </row>
    <row r="40" spans="1:7" ht="15">
      <c r="A40">
        <v>1287</v>
      </c>
      <c r="B40" s="23">
        <v>35</v>
      </c>
      <c r="C40" s="15">
        <f>3.5*Notes!B70</f>
        <v>37.1</v>
      </c>
      <c r="D40" s="15">
        <f t="shared" si="0"/>
        <v>1.06</v>
      </c>
      <c r="E40" s="15">
        <f t="shared" si="1"/>
        <v>0.08833333333333333</v>
      </c>
      <c r="F40" s="15"/>
      <c r="G40" s="15"/>
    </row>
    <row r="41" spans="1:7" ht="15">
      <c r="A41">
        <v>1288</v>
      </c>
      <c r="B41" s="23">
        <v>35</v>
      </c>
      <c r="C41" s="15">
        <f>3.5*Notes!B71</f>
        <v>37.1</v>
      </c>
      <c r="D41" s="15">
        <f t="shared" si="0"/>
        <v>1.06</v>
      </c>
      <c r="E41" s="15">
        <f t="shared" si="1"/>
        <v>0.08833333333333333</v>
      </c>
      <c r="F41" s="15"/>
      <c r="G41" s="15"/>
    </row>
    <row r="42" spans="1:7" ht="15">
      <c r="A42">
        <v>1289</v>
      </c>
      <c r="B42" s="23">
        <v>35</v>
      </c>
      <c r="C42" s="15">
        <f>3.5*Notes!B72</f>
        <v>37.1</v>
      </c>
      <c r="D42" s="15">
        <f t="shared" si="0"/>
        <v>1.06</v>
      </c>
      <c r="E42" s="15">
        <f t="shared" si="1"/>
        <v>0.08833333333333333</v>
      </c>
      <c r="F42" s="15"/>
      <c r="G42" s="15"/>
    </row>
    <row r="43" spans="1:7" ht="15">
      <c r="A43">
        <v>1290</v>
      </c>
      <c r="B43" s="23">
        <v>35</v>
      </c>
      <c r="C43" s="15">
        <f>3.5*Notes!B73</f>
        <v>37.1</v>
      </c>
      <c r="D43" s="15">
        <f t="shared" si="0"/>
        <v>1.06</v>
      </c>
      <c r="E43" s="15">
        <f t="shared" si="1"/>
        <v>0.08833333333333333</v>
      </c>
      <c r="F43" s="15"/>
      <c r="G43" s="15"/>
    </row>
    <row r="44" spans="1:7" ht="15">
      <c r="A44">
        <v>1291</v>
      </c>
      <c r="B44" s="15">
        <f>37+8/12</f>
        <v>37.666666666666664</v>
      </c>
      <c r="C44" s="15">
        <f>3.5*Notes!B74</f>
        <v>37.1</v>
      </c>
      <c r="D44" s="15">
        <f t="shared" si="0"/>
        <v>0.9849557522123895</v>
      </c>
      <c r="E44" s="15">
        <f t="shared" si="1"/>
        <v>0.08207964601769913</v>
      </c>
      <c r="F44" s="15"/>
      <c r="G44" s="15"/>
    </row>
    <row r="45" spans="1:7" ht="15">
      <c r="A45">
        <v>1292</v>
      </c>
      <c r="B45" s="15">
        <f>38+2/12</f>
        <v>38.166666666666664</v>
      </c>
      <c r="C45" s="15">
        <f>3.5*Notes!B75</f>
        <v>37.1</v>
      </c>
      <c r="D45" s="15">
        <f t="shared" si="0"/>
        <v>0.972052401746725</v>
      </c>
      <c r="E45" s="15">
        <f t="shared" si="1"/>
        <v>0.08100436681222709</v>
      </c>
      <c r="F45" s="15"/>
      <c r="G45" s="15"/>
    </row>
    <row r="46" spans="1:7" ht="15">
      <c r="A46">
        <v>1293</v>
      </c>
      <c r="B46" s="15">
        <v>37</v>
      </c>
      <c r="C46" s="15">
        <f>3.5*Notes!B76</f>
        <v>37.1</v>
      </c>
      <c r="D46" s="15">
        <f t="shared" si="0"/>
        <v>1.0027027027027027</v>
      </c>
      <c r="E46" s="15">
        <f t="shared" si="1"/>
        <v>0.08355855855855855</v>
      </c>
      <c r="F46" s="15"/>
      <c r="G46" s="15"/>
    </row>
    <row r="47" spans="1:7" ht="15">
      <c r="A47">
        <v>1294</v>
      </c>
      <c r="B47" s="23">
        <v>37</v>
      </c>
      <c r="C47" s="15">
        <f>3.5*Notes!B77</f>
        <v>37.1</v>
      </c>
      <c r="D47" s="15">
        <f t="shared" si="0"/>
        <v>1.0027027027027027</v>
      </c>
      <c r="E47" s="15">
        <f t="shared" si="1"/>
        <v>0.08355855855855855</v>
      </c>
      <c r="F47" s="15"/>
      <c r="G47" s="15"/>
    </row>
    <row r="48" spans="1:7" ht="15">
      <c r="A48">
        <v>1295</v>
      </c>
      <c r="B48" s="23">
        <v>37</v>
      </c>
      <c r="C48" s="15">
        <f>3.5*Notes!B78</f>
        <v>37.1</v>
      </c>
      <c r="D48" s="15">
        <f t="shared" si="0"/>
        <v>1.0027027027027027</v>
      </c>
      <c r="E48" s="15">
        <f t="shared" si="1"/>
        <v>0.08355855855855855</v>
      </c>
      <c r="F48" s="15"/>
      <c r="G48" s="15"/>
    </row>
    <row r="49" spans="1:7" ht="15">
      <c r="A49">
        <v>1296</v>
      </c>
      <c r="B49" s="15">
        <v>40</v>
      </c>
      <c r="C49" s="15">
        <f>3.5*Notes!B79</f>
        <v>35</v>
      </c>
      <c r="D49" s="15">
        <f t="shared" si="0"/>
        <v>0.875</v>
      </c>
      <c r="E49" s="15">
        <f t="shared" si="1"/>
        <v>0.07291666666666667</v>
      </c>
      <c r="F49" s="15"/>
      <c r="G49" s="15"/>
    </row>
    <row r="50" spans="1:7" ht="15">
      <c r="A50">
        <v>1298</v>
      </c>
      <c r="B50" s="15">
        <f>45+11/12</f>
        <v>45.916666666666664</v>
      </c>
      <c r="C50" s="15">
        <f>3.5*Notes!B80</f>
        <v>35</v>
      </c>
      <c r="D50" s="15">
        <f t="shared" si="0"/>
        <v>0.7622504537205083</v>
      </c>
      <c r="E50" s="15">
        <f t="shared" si="1"/>
        <v>0.06352087114337569</v>
      </c>
      <c r="F50" s="15"/>
      <c r="G50" s="15"/>
    </row>
    <row r="51" spans="1:7" ht="15">
      <c r="A51">
        <v>1299</v>
      </c>
      <c r="B51" s="23">
        <f>45+11/12</f>
        <v>45.916666666666664</v>
      </c>
      <c r="C51" s="15">
        <f>3.5*Notes!B81</f>
        <v>35</v>
      </c>
      <c r="D51" s="15">
        <f t="shared" si="0"/>
        <v>0.7622504537205083</v>
      </c>
      <c r="E51" s="15">
        <f t="shared" si="1"/>
        <v>0.06352087114337569</v>
      </c>
      <c r="F51" s="15"/>
      <c r="G51" s="15"/>
    </row>
    <row r="52" spans="1:7" ht="15">
      <c r="A52">
        <v>1300</v>
      </c>
      <c r="B52" s="15">
        <v>46</v>
      </c>
      <c r="C52" s="15">
        <f>3.5*Notes!B82</f>
        <v>35</v>
      </c>
      <c r="D52" s="15">
        <f t="shared" si="0"/>
        <v>0.7608695652173914</v>
      </c>
      <c r="E52" s="15">
        <f t="shared" si="1"/>
        <v>0.06340579710144928</v>
      </c>
      <c r="F52" s="15"/>
      <c r="G52" s="15"/>
    </row>
    <row r="53" spans="1:7" ht="15">
      <c r="A53">
        <v>1301</v>
      </c>
      <c r="B53" s="15">
        <v>37</v>
      </c>
      <c r="C53" s="15">
        <f>3.5*Notes!B83</f>
        <v>35</v>
      </c>
      <c r="D53" s="15">
        <f t="shared" si="0"/>
        <v>0.9459459459459459</v>
      </c>
      <c r="E53" s="15">
        <f t="shared" si="1"/>
        <v>0.07882882882882883</v>
      </c>
      <c r="F53" s="15"/>
      <c r="G53" s="15"/>
    </row>
    <row r="54" spans="1:7" ht="15">
      <c r="A54">
        <v>1302</v>
      </c>
      <c r="B54" s="15">
        <v>51</v>
      </c>
      <c r="C54" s="15">
        <f>3.5*Notes!B84</f>
        <v>37.800000000000004</v>
      </c>
      <c r="D54" s="15">
        <f t="shared" si="0"/>
        <v>0.7411764705882353</v>
      </c>
      <c r="E54" s="15">
        <f t="shared" si="1"/>
        <v>0.061764705882352944</v>
      </c>
      <c r="F54" s="15"/>
      <c r="G54" s="15"/>
    </row>
    <row r="55" spans="1:7" ht="15">
      <c r="A55">
        <v>1303</v>
      </c>
      <c r="B55" s="15">
        <v>52</v>
      </c>
      <c r="C55" s="15">
        <f>3.5*Notes!B85</f>
        <v>37.800000000000004</v>
      </c>
      <c r="D55" s="15">
        <f t="shared" si="0"/>
        <v>0.726923076923077</v>
      </c>
      <c r="E55" s="15">
        <f t="shared" si="1"/>
        <v>0.060576923076923084</v>
      </c>
      <c r="F55" s="15"/>
      <c r="G55" s="15"/>
    </row>
    <row r="56" spans="1:7" ht="15">
      <c r="A56">
        <v>1304</v>
      </c>
      <c r="B56" s="23">
        <v>52</v>
      </c>
      <c r="C56" s="15">
        <f>3.5*Notes!B86</f>
        <v>37.800000000000004</v>
      </c>
      <c r="D56" s="15">
        <f t="shared" si="0"/>
        <v>0.726923076923077</v>
      </c>
      <c r="E56" s="15">
        <f t="shared" si="1"/>
        <v>0.060576923076923084</v>
      </c>
      <c r="F56" s="15"/>
      <c r="G56" s="15"/>
    </row>
    <row r="57" spans="1:7" ht="15">
      <c r="A57">
        <v>1305</v>
      </c>
      <c r="B57" s="15">
        <f>58+8/12</f>
        <v>58.666666666666664</v>
      </c>
      <c r="C57" s="15">
        <f>3.5*Notes!B87</f>
        <v>37.800000000000004</v>
      </c>
      <c r="D57" s="15">
        <f t="shared" si="0"/>
        <v>0.6443181818181819</v>
      </c>
      <c r="E57" s="15">
        <f t="shared" si="1"/>
        <v>0.05369318181818183</v>
      </c>
      <c r="F57" s="15"/>
      <c r="G57" s="15"/>
    </row>
    <row r="58" spans="1:7" ht="15">
      <c r="A58">
        <v>1306</v>
      </c>
      <c r="B58" s="23">
        <f>58+8/12</f>
        <v>58.666666666666664</v>
      </c>
      <c r="C58" s="15">
        <f>3.5*Notes!B88</f>
        <v>37.800000000000004</v>
      </c>
      <c r="D58" s="15">
        <f t="shared" si="0"/>
        <v>0.6443181818181819</v>
      </c>
      <c r="E58" s="15">
        <f t="shared" si="1"/>
        <v>0.05369318181818183</v>
      </c>
      <c r="F58" s="15"/>
      <c r="G58" s="15"/>
    </row>
    <row r="59" spans="1:7" ht="15">
      <c r="A59">
        <v>1307</v>
      </c>
      <c r="B59" s="23">
        <f>58+8/12</f>
        <v>58.666666666666664</v>
      </c>
      <c r="C59" s="15">
        <f>3.5*Notes!B89</f>
        <v>37.800000000000004</v>
      </c>
      <c r="D59" s="15">
        <f t="shared" si="0"/>
        <v>0.6443181818181819</v>
      </c>
      <c r="E59" s="15">
        <f t="shared" si="1"/>
        <v>0.05369318181818183</v>
      </c>
      <c r="F59" s="15"/>
      <c r="G59" s="15"/>
    </row>
    <row r="60" spans="1:7" ht="15">
      <c r="A60">
        <v>1308</v>
      </c>
      <c r="B60" s="15">
        <v>53</v>
      </c>
      <c r="C60" s="15">
        <f>3.5*Notes!B90</f>
        <v>37.800000000000004</v>
      </c>
      <c r="D60" s="15">
        <f t="shared" si="0"/>
        <v>0.7132075471698114</v>
      </c>
      <c r="E60" s="15">
        <f t="shared" si="1"/>
        <v>0.05943396226415095</v>
      </c>
      <c r="F60" s="15"/>
      <c r="G60" s="15"/>
    </row>
    <row r="61" spans="1:7" ht="15">
      <c r="A61">
        <v>1309</v>
      </c>
      <c r="B61" s="23">
        <v>53</v>
      </c>
      <c r="C61" s="15">
        <f>3.5*Notes!B91</f>
        <v>37.800000000000004</v>
      </c>
      <c r="D61" s="15">
        <f t="shared" si="0"/>
        <v>0.7132075471698114</v>
      </c>
      <c r="E61" s="15">
        <f t="shared" si="1"/>
        <v>0.05943396226415095</v>
      </c>
      <c r="F61" s="15"/>
      <c r="G61" s="15"/>
    </row>
    <row r="62" spans="1:7" ht="15">
      <c r="A62">
        <v>1310</v>
      </c>
      <c r="B62" s="23">
        <v>53</v>
      </c>
      <c r="C62" s="15">
        <f>3.5*Notes!B92</f>
        <v>37.800000000000004</v>
      </c>
      <c r="D62" s="15">
        <f t="shared" si="0"/>
        <v>0.7132075471698114</v>
      </c>
      <c r="E62" s="15">
        <f t="shared" si="1"/>
        <v>0.05943396226415095</v>
      </c>
      <c r="F62" s="15"/>
      <c r="G62" s="15"/>
    </row>
    <row r="63" spans="1:7" ht="15">
      <c r="A63">
        <v>1311</v>
      </c>
      <c r="B63" s="23">
        <v>53</v>
      </c>
      <c r="C63" s="15">
        <f>3.5*Notes!B93</f>
        <v>37.800000000000004</v>
      </c>
      <c r="D63" s="15">
        <f t="shared" si="0"/>
        <v>0.7132075471698114</v>
      </c>
      <c r="E63" s="15">
        <f t="shared" si="1"/>
        <v>0.05943396226415095</v>
      </c>
      <c r="F63" s="15"/>
      <c r="G63" s="15"/>
    </row>
    <row r="64" spans="1:7" ht="15">
      <c r="A64">
        <v>1312</v>
      </c>
      <c r="B64" s="23">
        <v>53</v>
      </c>
      <c r="C64" s="15">
        <f>3.5*Notes!B94</f>
        <v>37.800000000000004</v>
      </c>
      <c r="D64" s="15">
        <f t="shared" si="0"/>
        <v>0.7132075471698114</v>
      </c>
      <c r="E64" s="15">
        <f t="shared" si="1"/>
        <v>0.05943396226415095</v>
      </c>
      <c r="F64" s="15"/>
      <c r="G64" s="15"/>
    </row>
    <row r="65" spans="1:7" ht="15">
      <c r="A65">
        <v>1313</v>
      </c>
      <c r="B65" s="15">
        <v>57.5</v>
      </c>
      <c r="C65" s="15">
        <f>3.5*Notes!B95</f>
        <v>37.800000000000004</v>
      </c>
      <c r="D65" s="15">
        <f t="shared" si="0"/>
        <v>0.6573913043478261</v>
      </c>
      <c r="E65" s="15">
        <f t="shared" si="1"/>
        <v>0.05478260869565218</v>
      </c>
      <c r="F65" s="15"/>
      <c r="G65" s="15"/>
    </row>
    <row r="66" spans="1:7" ht="15">
      <c r="A66">
        <v>1314</v>
      </c>
      <c r="B66" s="23">
        <v>57.5</v>
      </c>
      <c r="C66" s="15">
        <f>3.5*Notes!B96</f>
        <v>37.800000000000004</v>
      </c>
      <c r="D66" s="15">
        <f t="shared" si="0"/>
        <v>0.6573913043478261</v>
      </c>
      <c r="E66" s="15">
        <f t="shared" si="1"/>
        <v>0.05478260869565218</v>
      </c>
      <c r="F66" s="15"/>
      <c r="G66" s="15"/>
    </row>
    <row r="67" spans="1:7" ht="15">
      <c r="A67">
        <v>1315</v>
      </c>
      <c r="B67" s="15">
        <v>58</v>
      </c>
      <c r="C67" s="15">
        <f>3.5*Notes!B97</f>
        <v>37.800000000000004</v>
      </c>
      <c r="D67" s="15">
        <f t="shared" si="0"/>
        <v>0.6517241379310346</v>
      </c>
      <c r="E67" s="15">
        <f t="shared" si="1"/>
        <v>0.05431034482758621</v>
      </c>
      <c r="F67" s="15"/>
      <c r="G67" s="15"/>
    </row>
    <row r="68" spans="1:7" ht="15">
      <c r="A68">
        <v>1316</v>
      </c>
      <c r="B68" s="15">
        <v>57</v>
      </c>
      <c r="C68" s="15">
        <f>3.5*Notes!B98</f>
        <v>37.800000000000004</v>
      </c>
      <c r="D68" s="15">
        <f t="shared" si="0"/>
        <v>0.6631578947368422</v>
      </c>
      <c r="E68" s="15">
        <f t="shared" si="1"/>
        <v>0.05526315789473685</v>
      </c>
      <c r="F68" s="15"/>
      <c r="G68" s="15"/>
    </row>
    <row r="69" spans="1:7" ht="15">
      <c r="A69">
        <v>1317</v>
      </c>
      <c r="B69" s="15">
        <v>56</v>
      </c>
      <c r="C69" s="15">
        <f>3.5*Notes!B99</f>
        <v>37.800000000000004</v>
      </c>
      <c r="D69" s="15">
        <f t="shared" si="0"/>
        <v>0.675</v>
      </c>
      <c r="E69" s="15">
        <f t="shared" si="1"/>
        <v>0.05625</v>
      </c>
      <c r="F69" s="15"/>
      <c r="G69" s="15"/>
    </row>
    <row r="70" spans="1:7" ht="15">
      <c r="A70">
        <v>1318</v>
      </c>
      <c r="B70" s="15">
        <v>61</v>
      </c>
      <c r="C70" s="15">
        <f>3.5*Notes!B100</f>
        <v>37.800000000000004</v>
      </c>
      <c r="D70" s="15">
        <f aca="true" t="shared" si="2" ref="D70:D133">+C70/B70</f>
        <v>0.619672131147541</v>
      </c>
      <c r="E70" s="15">
        <f aca="true" t="shared" si="3" ref="E70:E133">+D70/12</f>
        <v>0.051639344262295085</v>
      </c>
      <c r="F70" s="15"/>
      <c r="G70" s="15"/>
    </row>
    <row r="71" spans="1:7" ht="15">
      <c r="A71">
        <v>1319</v>
      </c>
      <c r="B71" s="15">
        <v>64</v>
      </c>
      <c r="C71" s="15">
        <f>3.5*Notes!B101</f>
        <v>37.800000000000004</v>
      </c>
      <c r="D71" s="15">
        <f t="shared" si="2"/>
        <v>0.5906250000000001</v>
      </c>
      <c r="E71" s="15">
        <f t="shared" si="3"/>
        <v>0.049218750000000006</v>
      </c>
      <c r="F71" s="15"/>
      <c r="G71" s="15"/>
    </row>
    <row r="72" spans="1:7" ht="15">
      <c r="A72">
        <v>1320</v>
      </c>
      <c r="B72" s="15">
        <v>65</v>
      </c>
      <c r="C72" s="15">
        <f>3.5*Notes!B102</f>
        <v>37.800000000000004</v>
      </c>
      <c r="D72" s="15">
        <f t="shared" si="2"/>
        <v>0.5815384615384616</v>
      </c>
      <c r="E72" s="15">
        <f t="shared" si="3"/>
        <v>0.048461538461538466</v>
      </c>
      <c r="F72" s="15"/>
      <c r="G72" s="15"/>
    </row>
    <row r="73" spans="1:7" ht="15">
      <c r="A73">
        <v>1321</v>
      </c>
      <c r="B73" s="15">
        <v>65.5</v>
      </c>
      <c r="C73" s="15">
        <f>3.5*Notes!B103</f>
        <v>37.800000000000004</v>
      </c>
      <c r="D73" s="15">
        <f t="shared" si="2"/>
        <v>0.5770992366412214</v>
      </c>
      <c r="E73" s="15">
        <f t="shared" si="3"/>
        <v>0.04809160305343512</v>
      </c>
      <c r="F73" s="15"/>
      <c r="G73" s="15"/>
    </row>
    <row r="74" spans="1:7" ht="15">
      <c r="A74">
        <v>1322</v>
      </c>
      <c r="B74" s="15">
        <v>66</v>
      </c>
      <c r="C74" s="15">
        <f>3.5*Notes!B104</f>
        <v>37.800000000000004</v>
      </c>
      <c r="D74" s="15">
        <f t="shared" si="2"/>
        <v>0.5727272727272728</v>
      </c>
      <c r="E74" s="15">
        <f t="shared" si="3"/>
        <v>0.04772727272727273</v>
      </c>
      <c r="F74" s="15"/>
      <c r="G74" s="15"/>
    </row>
    <row r="75" spans="1:7" ht="15">
      <c r="A75">
        <v>1323</v>
      </c>
      <c r="B75" s="15">
        <v>66</v>
      </c>
      <c r="C75" s="15">
        <f>3.5*Notes!B105</f>
        <v>37.800000000000004</v>
      </c>
      <c r="D75" s="15">
        <f t="shared" si="2"/>
        <v>0.5727272727272728</v>
      </c>
      <c r="E75" s="15">
        <f t="shared" si="3"/>
        <v>0.04772727272727273</v>
      </c>
      <c r="F75" s="15"/>
      <c r="G75" s="15"/>
    </row>
    <row r="76" spans="1:7" ht="15">
      <c r="A76">
        <v>1324</v>
      </c>
      <c r="B76" s="15">
        <v>66</v>
      </c>
      <c r="C76" s="15">
        <f>3.5*Notes!B106</f>
        <v>48.125</v>
      </c>
      <c r="D76" s="15">
        <f t="shared" si="2"/>
        <v>0.7291666666666666</v>
      </c>
      <c r="E76" s="15">
        <f t="shared" si="3"/>
        <v>0.06076388888888889</v>
      </c>
      <c r="F76" s="15"/>
      <c r="G76" s="15"/>
    </row>
    <row r="77" spans="1:7" ht="15">
      <c r="A77">
        <v>1325</v>
      </c>
      <c r="B77" s="15">
        <v>66</v>
      </c>
      <c r="C77" s="15">
        <f>3.5*Notes!B107</f>
        <v>48.125</v>
      </c>
      <c r="D77" s="15">
        <f t="shared" si="2"/>
        <v>0.7291666666666666</v>
      </c>
      <c r="E77" s="15">
        <f t="shared" si="3"/>
        <v>0.06076388888888889</v>
      </c>
      <c r="F77" s="15"/>
      <c r="G77" s="15"/>
    </row>
    <row r="78" spans="1:7" ht="15">
      <c r="A78">
        <v>1326</v>
      </c>
      <c r="B78" s="15">
        <v>67</v>
      </c>
      <c r="C78" s="15">
        <f>3.5*Notes!B108</f>
        <v>48.125</v>
      </c>
      <c r="D78" s="15">
        <f t="shared" si="2"/>
        <v>0.7182835820895522</v>
      </c>
      <c r="E78" s="15">
        <f t="shared" si="3"/>
        <v>0.059856965174129355</v>
      </c>
      <c r="F78" s="15"/>
      <c r="G78" s="15"/>
    </row>
    <row r="79" spans="1:7" ht="15">
      <c r="A79">
        <v>1327</v>
      </c>
      <c r="B79" s="15">
        <v>66</v>
      </c>
      <c r="C79" s="15">
        <f>3.5*Notes!B109</f>
        <v>48.125</v>
      </c>
      <c r="D79" s="15">
        <f t="shared" si="2"/>
        <v>0.7291666666666666</v>
      </c>
      <c r="E79" s="15">
        <f t="shared" si="3"/>
        <v>0.06076388888888889</v>
      </c>
      <c r="F79" s="15"/>
      <c r="G79" s="15"/>
    </row>
    <row r="80" spans="1:7" ht="15">
      <c r="A80">
        <v>1328</v>
      </c>
      <c r="B80" s="15">
        <v>66</v>
      </c>
      <c r="C80" s="15">
        <f>3.5*Notes!B110</f>
        <v>50.4</v>
      </c>
      <c r="D80" s="15">
        <f t="shared" si="2"/>
        <v>0.7636363636363637</v>
      </c>
      <c r="E80" s="15">
        <f t="shared" si="3"/>
        <v>0.06363636363636364</v>
      </c>
      <c r="F80" s="15"/>
      <c r="G80" s="15"/>
    </row>
    <row r="81" spans="1:7" ht="15">
      <c r="A81">
        <v>1329</v>
      </c>
      <c r="B81" s="15">
        <v>66</v>
      </c>
      <c r="C81" s="15">
        <f>3.5*Notes!B111</f>
        <v>50.4</v>
      </c>
      <c r="D81" s="15">
        <f t="shared" si="2"/>
        <v>0.7636363636363637</v>
      </c>
      <c r="E81" s="15">
        <f t="shared" si="3"/>
        <v>0.06363636363636364</v>
      </c>
      <c r="F81" s="15"/>
      <c r="G81" s="15"/>
    </row>
    <row r="82" spans="1:7" ht="15">
      <c r="A82">
        <v>1330</v>
      </c>
      <c r="B82" s="15">
        <v>65</v>
      </c>
      <c r="C82" s="15">
        <f>3.5*Notes!B112</f>
        <v>50.4</v>
      </c>
      <c r="D82" s="15">
        <f t="shared" si="2"/>
        <v>0.7753846153846153</v>
      </c>
      <c r="E82" s="15">
        <f t="shared" si="3"/>
        <v>0.06461538461538462</v>
      </c>
      <c r="F82" s="15"/>
      <c r="G82" s="15"/>
    </row>
    <row r="83" spans="1:7" ht="15">
      <c r="A83">
        <v>1331</v>
      </c>
      <c r="B83" s="15">
        <v>60</v>
      </c>
      <c r="C83" s="15">
        <f>3.5*Notes!B113</f>
        <v>50.4</v>
      </c>
      <c r="D83" s="15">
        <f t="shared" si="2"/>
        <v>0.84</v>
      </c>
      <c r="E83" s="15">
        <f t="shared" si="3"/>
        <v>0.06999999999999999</v>
      </c>
      <c r="F83" s="15"/>
      <c r="G83" s="15"/>
    </row>
    <row r="84" spans="1:7" ht="15">
      <c r="A84">
        <v>1332</v>
      </c>
      <c r="B84" s="15">
        <v>60</v>
      </c>
      <c r="C84" s="15">
        <f>3.5*Notes!B114</f>
        <v>50.4</v>
      </c>
      <c r="D84" s="15">
        <f t="shared" si="2"/>
        <v>0.84</v>
      </c>
      <c r="E84" s="15">
        <f t="shared" si="3"/>
        <v>0.06999999999999999</v>
      </c>
      <c r="F84" s="15"/>
      <c r="G84" s="15"/>
    </row>
    <row r="85" spans="1:7" ht="15">
      <c r="A85">
        <v>1333</v>
      </c>
      <c r="B85" s="15">
        <v>59</v>
      </c>
      <c r="C85" s="15">
        <f>3.5*Notes!B115</f>
        <v>50.4</v>
      </c>
      <c r="D85" s="15">
        <f t="shared" si="2"/>
        <v>0.8542372881355932</v>
      </c>
      <c r="E85" s="15">
        <f t="shared" si="3"/>
        <v>0.0711864406779661</v>
      </c>
      <c r="F85" s="15"/>
      <c r="G85" s="15"/>
    </row>
    <row r="86" spans="1:7" ht="15">
      <c r="A86">
        <v>1334</v>
      </c>
      <c r="B86" s="15">
        <v>59.5</v>
      </c>
      <c r="C86" s="15">
        <f>3.5*Notes!B116</f>
        <v>50.4</v>
      </c>
      <c r="D86" s="15">
        <f t="shared" si="2"/>
        <v>0.8470588235294118</v>
      </c>
      <c r="E86" s="15">
        <f t="shared" si="3"/>
        <v>0.07058823529411765</v>
      </c>
      <c r="F86" s="15"/>
      <c r="G86" s="15"/>
    </row>
    <row r="87" spans="1:7" ht="15">
      <c r="A87">
        <v>1335</v>
      </c>
      <c r="B87" s="15">
        <f>50+8/12</f>
        <v>50.666666666666664</v>
      </c>
      <c r="C87" s="15">
        <f>3.5*Notes!B117</f>
        <v>50.4</v>
      </c>
      <c r="D87" s="15">
        <f t="shared" si="2"/>
        <v>0.9947368421052631</v>
      </c>
      <c r="E87" s="15">
        <f t="shared" si="3"/>
        <v>0.08289473684210526</v>
      </c>
      <c r="F87" s="15"/>
      <c r="G87" s="15"/>
    </row>
    <row r="88" spans="1:7" ht="15">
      <c r="A88">
        <v>1336</v>
      </c>
      <c r="B88" s="15">
        <v>61</v>
      </c>
      <c r="C88" s="15">
        <f>3.5*Notes!B118</f>
        <v>50.4</v>
      </c>
      <c r="D88" s="15">
        <f t="shared" si="2"/>
        <v>0.8262295081967213</v>
      </c>
      <c r="E88" s="15">
        <f t="shared" si="3"/>
        <v>0.06885245901639343</v>
      </c>
      <c r="F88" s="15"/>
      <c r="G88" s="15"/>
    </row>
    <row r="89" spans="1:7" ht="15">
      <c r="A89">
        <v>1337</v>
      </c>
      <c r="B89" s="15">
        <v>62</v>
      </c>
      <c r="C89" s="15">
        <f>3.5*Notes!B119</f>
        <v>44.800000000000004</v>
      </c>
      <c r="D89" s="15">
        <f t="shared" si="2"/>
        <v>0.7225806451612904</v>
      </c>
      <c r="E89" s="15">
        <f t="shared" si="3"/>
        <v>0.060215053763440864</v>
      </c>
      <c r="F89" s="15"/>
      <c r="G89" s="15"/>
    </row>
    <row r="90" spans="1:7" ht="15">
      <c r="A90">
        <v>1338</v>
      </c>
      <c r="B90" s="15">
        <v>62</v>
      </c>
      <c r="C90" s="15">
        <f>3.5*Notes!B120</f>
        <v>44.800000000000004</v>
      </c>
      <c r="D90" s="15">
        <f t="shared" si="2"/>
        <v>0.7225806451612904</v>
      </c>
      <c r="E90" s="15">
        <f t="shared" si="3"/>
        <v>0.060215053763440864</v>
      </c>
      <c r="F90" s="15"/>
      <c r="G90" s="15"/>
    </row>
    <row r="91" spans="1:7" ht="15">
      <c r="A91">
        <v>1339</v>
      </c>
      <c r="B91" s="15">
        <v>62</v>
      </c>
      <c r="C91" s="15">
        <f>3.5*Notes!B121</f>
        <v>39.9</v>
      </c>
      <c r="D91" s="15">
        <f t="shared" si="2"/>
        <v>0.6435483870967742</v>
      </c>
      <c r="E91" s="15">
        <f t="shared" si="3"/>
        <v>0.053629032258064514</v>
      </c>
      <c r="F91" s="15"/>
      <c r="G91" s="15"/>
    </row>
    <row r="92" spans="1:7" ht="15">
      <c r="A92">
        <v>1340</v>
      </c>
      <c r="B92" s="23">
        <v>62</v>
      </c>
      <c r="C92" s="15">
        <f>3.5*Notes!B122</f>
        <v>39.9</v>
      </c>
      <c r="D92" s="15">
        <f t="shared" si="2"/>
        <v>0.6435483870967742</v>
      </c>
      <c r="E92" s="15">
        <f t="shared" si="3"/>
        <v>0.053629032258064514</v>
      </c>
      <c r="F92" s="15"/>
      <c r="G92" s="15"/>
    </row>
    <row r="93" spans="1:7" ht="15">
      <c r="A93">
        <v>1341</v>
      </c>
      <c r="B93" s="15">
        <v>64</v>
      </c>
      <c r="C93" s="15">
        <f>3.5*Notes!B123</f>
        <v>39.9</v>
      </c>
      <c r="D93" s="15">
        <f t="shared" si="2"/>
        <v>0.6234375</v>
      </c>
      <c r="E93" s="15">
        <f t="shared" si="3"/>
        <v>0.051953124999999996</v>
      </c>
      <c r="F93" s="15"/>
      <c r="G93" s="15"/>
    </row>
    <row r="94" spans="1:7" ht="15">
      <c r="A94">
        <v>1342</v>
      </c>
      <c r="B94" s="15">
        <f>65+8/12</f>
        <v>65.66666666666667</v>
      </c>
      <c r="C94" s="15">
        <f>3.5*Notes!B124</f>
        <v>39.9</v>
      </c>
      <c r="D94" s="15">
        <f t="shared" si="2"/>
        <v>0.6076142131979695</v>
      </c>
      <c r="E94" s="15">
        <f t="shared" si="3"/>
        <v>0.05063451776649746</v>
      </c>
      <c r="F94" s="15"/>
      <c r="G94" s="15"/>
    </row>
    <row r="95" spans="1:7" ht="15">
      <c r="A95">
        <v>1343</v>
      </c>
      <c r="B95" s="15">
        <v>65.5</v>
      </c>
      <c r="C95" s="15">
        <f>3.5*Notes!B125</f>
        <v>39.9</v>
      </c>
      <c r="D95" s="15">
        <f t="shared" si="2"/>
        <v>0.6091603053435114</v>
      </c>
      <c r="E95" s="15">
        <f t="shared" si="3"/>
        <v>0.05076335877862595</v>
      </c>
      <c r="F95" s="15"/>
      <c r="G95" s="15"/>
    </row>
    <row r="96" spans="1:7" ht="15">
      <c r="A96">
        <v>1344</v>
      </c>
      <c r="B96" s="15">
        <v>65.5</v>
      </c>
      <c r="C96" s="15">
        <f>3.5*Notes!B126</f>
        <v>39.9</v>
      </c>
      <c r="D96" s="15">
        <f t="shared" si="2"/>
        <v>0.6091603053435114</v>
      </c>
      <c r="E96" s="15">
        <f t="shared" si="3"/>
        <v>0.05076335877862595</v>
      </c>
      <c r="F96" s="15"/>
      <c r="G96" s="15"/>
    </row>
    <row r="97" spans="1:7" ht="15">
      <c r="A97">
        <v>1345</v>
      </c>
      <c r="B97" s="15">
        <v>62</v>
      </c>
      <c r="C97" s="15">
        <f>3.5*Notes!B127</f>
        <v>38.5</v>
      </c>
      <c r="D97" s="15">
        <f t="shared" si="2"/>
        <v>0.6209677419354839</v>
      </c>
      <c r="E97" s="15">
        <f t="shared" si="3"/>
        <v>0.05174731182795699</v>
      </c>
      <c r="F97" s="15"/>
      <c r="G97" s="15"/>
    </row>
    <row r="98" spans="1:7" ht="15">
      <c r="A98">
        <v>1346</v>
      </c>
      <c r="B98" s="15">
        <v>62</v>
      </c>
      <c r="C98" s="15">
        <f>3.5*Notes!B128</f>
        <v>38.5</v>
      </c>
      <c r="D98" s="15">
        <f t="shared" si="2"/>
        <v>0.6209677419354839</v>
      </c>
      <c r="E98" s="15">
        <f t="shared" si="3"/>
        <v>0.05174731182795699</v>
      </c>
      <c r="F98" s="15"/>
      <c r="G98" s="15"/>
    </row>
    <row r="99" spans="1:7" ht="15">
      <c r="A99">
        <v>1347</v>
      </c>
      <c r="B99" s="15">
        <v>60</v>
      </c>
      <c r="C99" s="15">
        <f>3.5*Notes!B129</f>
        <v>36.4</v>
      </c>
      <c r="D99" s="15">
        <f t="shared" si="2"/>
        <v>0.6066666666666667</v>
      </c>
      <c r="E99" s="15">
        <f t="shared" si="3"/>
        <v>0.050555555555555555</v>
      </c>
      <c r="F99" s="15"/>
      <c r="G99" s="15"/>
    </row>
    <row r="100" spans="1:7" ht="15">
      <c r="A100">
        <v>1348</v>
      </c>
      <c r="B100" s="15">
        <v>63</v>
      </c>
      <c r="C100" s="15">
        <f>3.5*Notes!B130</f>
        <v>36.4</v>
      </c>
      <c r="D100" s="15">
        <f t="shared" si="2"/>
        <v>0.5777777777777777</v>
      </c>
      <c r="E100" s="15">
        <f t="shared" si="3"/>
        <v>0.04814814814814814</v>
      </c>
      <c r="F100" s="15"/>
      <c r="G100" s="15"/>
    </row>
    <row r="101" spans="1:7" ht="15">
      <c r="A101">
        <v>1349</v>
      </c>
      <c r="B101" s="23">
        <v>63</v>
      </c>
      <c r="C101" s="15">
        <f>3.5*Notes!B131</f>
        <v>36.4</v>
      </c>
      <c r="D101" s="15">
        <f t="shared" si="2"/>
        <v>0.5777777777777777</v>
      </c>
      <c r="E101" s="15">
        <f t="shared" si="3"/>
        <v>0.04814814814814814</v>
      </c>
      <c r="F101" s="15"/>
      <c r="G101" s="15"/>
    </row>
    <row r="102" spans="1:7" ht="15">
      <c r="A102">
        <v>1350</v>
      </c>
      <c r="B102" s="23">
        <v>63</v>
      </c>
      <c r="C102" s="15">
        <f>3.5*Notes!B132</f>
        <v>32.9</v>
      </c>
      <c r="D102" s="15">
        <f t="shared" si="2"/>
        <v>0.5222222222222223</v>
      </c>
      <c r="E102" s="15">
        <f t="shared" si="3"/>
        <v>0.04351851851851852</v>
      </c>
      <c r="F102" s="15"/>
      <c r="G102" s="15"/>
    </row>
    <row r="103" spans="1:7" ht="15">
      <c r="A103">
        <v>1351</v>
      </c>
      <c r="B103" s="15">
        <f>68+9/12</f>
        <v>68.75</v>
      </c>
      <c r="C103" s="15">
        <f>3.5*Notes!B133</f>
        <v>32.9</v>
      </c>
      <c r="D103" s="15">
        <f t="shared" si="2"/>
        <v>0.47854545454545455</v>
      </c>
      <c r="E103" s="15">
        <f t="shared" si="3"/>
        <v>0.03987878787878788</v>
      </c>
      <c r="F103" s="15"/>
      <c r="G103" s="15"/>
    </row>
    <row r="104" spans="1:7" ht="15">
      <c r="A104">
        <v>1352</v>
      </c>
      <c r="B104" s="15">
        <v>68</v>
      </c>
      <c r="C104" s="15">
        <f>3.5*Notes!B134</f>
        <v>32.9</v>
      </c>
      <c r="D104" s="15">
        <f t="shared" si="2"/>
        <v>0.4838235294117647</v>
      </c>
      <c r="E104" s="15">
        <f t="shared" si="3"/>
        <v>0.040318627450980395</v>
      </c>
      <c r="F104" s="15"/>
      <c r="G104" s="15"/>
    </row>
    <row r="105" spans="1:7" ht="15">
      <c r="A105">
        <v>1353</v>
      </c>
      <c r="B105" s="15">
        <v>68</v>
      </c>
      <c r="C105" s="15">
        <f>3.5*Notes!B135</f>
        <v>32.9</v>
      </c>
      <c r="D105" s="15">
        <f t="shared" si="2"/>
        <v>0.4838235294117647</v>
      </c>
      <c r="E105" s="15">
        <f t="shared" si="3"/>
        <v>0.040318627450980395</v>
      </c>
      <c r="F105" s="15"/>
      <c r="G105" s="15"/>
    </row>
    <row r="106" spans="1:7" ht="15">
      <c r="A106">
        <v>1354</v>
      </c>
      <c r="B106" s="15">
        <f>69+10/12</f>
        <v>69.83333333333333</v>
      </c>
      <c r="C106" s="15">
        <f>3.5*Notes!B136</f>
        <v>32.9</v>
      </c>
      <c r="D106" s="15">
        <f t="shared" si="2"/>
        <v>0.4711217183770883</v>
      </c>
      <c r="E106" s="15">
        <f t="shared" si="3"/>
        <v>0.039260143198090694</v>
      </c>
      <c r="F106" s="15"/>
      <c r="G106" s="15"/>
    </row>
    <row r="107" spans="1:7" ht="15">
      <c r="A107">
        <v>1355</v>
      </c>
      <c r="B107" s="15">
        <v>69</v>
      </c>
      <c r="C107" s="15">
        <f>3.5*Notes!B137</f>
        <v>32.9</v>
      </c>
      <c r="D107" s="15">
        <f t="shared" si="2"/>
        <v>0.47681159420289854</v>
      </c>
      <c r="E107" s="15">
        <f t="shared" si="3"/>
        <v>0.03973429951690821</v>
      </c>
      <c r="F107" s="15"/>
      <c r="G107" s="15"/>
    </row>
    <row r="108" spans="1:7" ht="15">
      <c r="A108">
        <v>1356</v>
      </c>
      <c r="B108" s="23">
        <v>69</v>
      </c>
      <c r="C108" s="15">
        <f>3.5*Notes!B138</f>
        <v>32.9</v>
      </c>
      <c r="D108" s="15">
        <f t="shared" si="2"/>
        <v>0.47681159420289854</v>
      </c>
      <c r="E108" s="15">
        <f t="shared" si="3"/>
        <v>0.03973429951690821</v>
      </c>
      <c r="F108" s="15"/>
      <c r="G108" s="15"/>
    </row>
    <row r="109" spans="1:7" ht="15">
      <c r="A109">
        <v>1357</v>
      </c>
      <c r="B109" s="23">
        <v>69</v>
      </c>
      <c r="C109" s="15">
        <f>3.5*Notes!B139</f>
        <v>32.9</v>
      </c>
      <c r="D109" s="15">
        <f t="shared" si="2"/>
        <v>0.47681159420289854</v>
      </c>
      <c r="E109" s="15">
        <f t="shared" si="3"/>
        <v>0.03973429951690821</v>
      </c>
      <c r="F109" s="15"/>
      <c r="G109" s="15"/>
    </row>
    <row r="110" spans="1:7" ht="15">
      <c r="A110">
        <v>1358</v>
      </c>
      <c r="B110" s="15">
        <v>70</v>
      </c>
      <c r="C110" s="15">
        <f>3.5*Notes!B140</f>
        <v>32.9</v>
      </c>
      <c r="D110" s="15">
        <f t="shared" si="2"/>
        <v>0.47</v>
      </c>
      <c r="E110" s="15">
        <f t="shared" si="3"/>
        <v>0.03916666666666666</v>
      </c>
      <c r="F110" s="15"/>
      <c r="G110" s="15"/>
    </row>
    <row r="111" spans="1:7" ht="15">
      <c r="A111">
        <v>1359</v>
      </c>
      <c r="B111" s="23">
        <v>70</v>
      </c>
      <c r="C111" s="15">
        <f>3.5*Notes!B141</f>
        <v>32.9</v>
      </c>
      <c r="D111" s="15">
        <f t="shared" si="2"/>
        <v>0.47</v>
      </c>
      <c r="E111" s="15">
        <f t="shared" si="3"/>
        <v>0.03916666666666666</v>
      </c>
      <c r="F111" s="15"/>
      <c r="G111" s="15"/>
    </row>
    <row r="112" spans="1:7" ht="15">
      <c r="A112">
        <v>1360</v>
      </c>
      <c r="B112" s="23">
        <v>70</v>
      </c>
      <c r="C112" s="15">
        <f>3.5*Notes!B142</f>
        <v>32.9</v>
      </c>
      <c r="D112" s="15">
        <f t="shared" si="2"/>
        <v>0.47</v>
      </c>
      <c r="E112" s="15">
        <f t="shared" si="3"/>
        <v>0.03916666666666666</v>
      </c>
      <c r="F112" s="15"/>
      <c r="G112" s="15"/>
    </row>
    <row r="113" spans="1:7" ht="15">
      <c r="A113">
        <v>1361</v>
      </c>
      <c r="B113" s="15">
        <v>68</v>
      </c>
      <c r="C113" s="15">
        <f>3.5*Notes!B143</f>
        <v>32.9</v>
      </c>
      <c r="D113" s="15">
        <f t="shared" si="2"/>
        <v>0.4838235294117647</v>
      </c>
      <c r="E113" s="15">
        <f t="shared" si="3"/>
        <v>0.040318627450980395</v>
      </c>
      <c r="F113" s="15"/>
      <c r="G113" s="15"/>
    </row>
    <row r="114" spans="1:7" ht="15">
      <c r="A114">
        <v>1362</v>
      </c>
      <c r="B114" s="23">
        <v>68</v>
      </c>
      <c r="C114" s="15">
        <f>3.5*Notes!B144</f>
        <v>32.9</v>
      </c>
      <c r="D114" s="15">
        <f t="shared" si="2"/>
        <v>0.4838235294117647</v>
      </c>
      <c r="E114" s="15">
        <f t="shared" si="3"/>
        <v>0.040318627450980395</v>
      </c>
      <c r="F114" s="15"/>
      <c r="G114" s="15"/>
    </row>
    <row r="115" spans="1:7" ht="15">
      <c r="A115">
        <v>1363</v>
      </c>
      <c r="B115" s="23">
        <v>68</v>
      </c>
      <c r="C115" s="15">
        <f>3.5*Notes!B145</f>
        <v>32.9</v>
      </c>
      <c r="D115" s="15">
        <f t="shared" si="2"/>
        <v>0.4838235294117647</v>
      </c>
      <c r="E115" s="15">
        <f t="shared" si="3"/>
        <v>0.040318627450980395</v>
      </c>
      <c r="F115" s="15"/>
      <c r="G115" s="15"/>
    </row>
    <row r="116" spans="1:7" ht="15">
      <c r="A116">
        <v>1364</v>
      </c>
      <c r="B116" s="23">
        <v>68</v>
      </c>
      <c r="C116" s="15">
        <f>3.5*Notes!B146</f>
        <v>32.9</v>
      </c>
      <c r="D116" s="15">
        <f t="shared" si="2"/>
        <v>0.4838235294117647</v>
      </c>
      <c r="E116" s="15">
        <f t="shared" si="3"/>
        <v>0.040318627450980395</v>
      </c>
      <c r="F116" s="15"/>
      <c r="G116" s="15"/>
    </row>
    <row r="117" spans="1:7" ht="15">
      <c r="A117">
        <v>1365</v>
      </c>
      <c r="B117" s="23">
        <v>68</v>
      </c>
      <c r="C117" s="15">
        <f>3.5*Notes!B147</f>
        <v>32.9</v>
      </c>
      <c r="D117" s="15">
        <f t="shared" si="2"/>
        <v>0.4838235294117647</v>
      </c>
      <c r="E117" s="15">
        <f t="shared" si="3"/>
        <v>0.040318627450980395</v>
      </c>
      <c r="F117" s="15"/>
      <c r="G117" s="15"/>
    </row>
    <row r="118" spans="1:7" ht="15">
      <c r="A118">
        <v>1366</v>
      </c>
      <c r="B118" s="23">
        <v>68</v>
      </c>
      <c r="C118" s="15">
        <f>3.5*Notes!B148</f>
        <v>32.9</v>
      </c>
      <c r="D118" s="15">
        <f t="shared" si="2"/>
        <v>0.4838235294117647</v>
      </c>
      <c r="E118" s="15">
        <f t="shared" si="3"/>
        <v>0.040318627450980395</v>
      </c>
      <c r="F118" s="15"/>
      <c r="G118" s="15"/>
    </row>
    <row r="119" spans="1:7" ht="15">
      <c r="A119">
        <v>1367</v>
      </c>
      <c r="B119" s="23">
        <v>68</v>
      </c>
      <c r="C119" s="15">
        <f>3.5*Notes!B149</f>
        <v>32.9</v>
      </c>
      <c r="D119" s="15">
        <f t="shared" si="2"/>
        <v>0.4838235294117647</v>
      </c>
      <c r="E119" s="15">
        <f t="shared" si="3"/>
        <v>0.040318627450980395</v>
      </c>
      <c r="F119" s="15"/>
      <c r="G119" s="15"/>
    </row>
    <row r="120" spans="1:7" ht="15">
      <c r="A120">
        <v>1368</v>
      </c>
      <c r="B120" s="23">
        <v>68</v>
      </c>
      <c r="C120" s="15">
        <f>3.5*Notes!B150</f>
        <v>32.9</v>
      </c>
      <c r="D120" s="15">
        <f t="shared" si="2"/>
        <v>0.4838235294117647</v>
      </c>
      <c r="E120" s="15">
        <f t="shared" si="3"/>
        <v>0.040318627450980395</v>
      </c>
      <c r="F120" s="15"/>
      <c r="G120" s="15"/>
    </row>
    <row r="121" spans="1:7" ht="15">
      <c r="A121">
        <v>1369</v>
      </c>
      <c r="B121" s="23">
        <v>68</v>
      </c>
      <c r="C121" s="15">
        <f>3.5*Notes!B151</f>
        <v>32.9</v>
      </c>
      <c r="D121" s="15">
        <f t="shared" si="2"/>
        <v>0.4838235294117647</v>
      </c>
      <c r="E121" s="15">
        <f t="shared" si="3"/>
        <v>0.040318627450980395</v>
      </c>
      <c r="F121" s="15"/>
      <c r="G121" s="15"/>
    </row>
    <row r="122" spans="1:7" ht="15">
      <c r="A122">
        <v>1370</v>
      </c>
      <c r="B122" s="23">
        <f>68+3/12</f>
        <v>68.25</v>
      </c>
      <c r="C122" s="15">
        <f>3.5*Notes!B152</f>
        <v>32.9</v>
      </c>
      <c r="D122" s="15">
        <f t="shared" si="2"/>
        <v>0.482051282051282</v>
      </c>
      <c r="E122" s="15">
        <f t="shared" si="3"/>
        <v>0.04017094017094017</v>
      </c>
      <c r="F122" s="15"/>
      <c r="G122" s="15"/>
    </row>
    <row r="123" spans="1:7" ht="15">
      <c r="A123">
        <v>1371</v>
      </c>
      <c r="B123" s="23">
        <f aca="true" t="shared" si="4" ref="B123:B129">68+3/12</f>
        <v>68.25</v>
      </c>
      <c r="C123" s="15">
        <f>3.5*Notes!B153</f>
        <v>32.9</v>
      </c>
      <c r="D123" s="15">
        <f t="shared" si="2"/>
        <v>0.482051282051282</v>
      </c>
      <c r="E123" s="15">
        <f t="shared" si="3"/>
        <v>0.04017094017094017</v>
      </c>
      <c r="F123" s="15"/>
      <c r="G123" s="15"/>
    </row>
    <row r="124" spans="1:7" ht="15">
      <c r="A124">
        <v>1372</v>
      </c>
      <c r="B124" s="23">
        <f t="shared" si="4"/>
        <v>68.25</v>
      </c>
      <c r="C124" s="15">
        <f>3.5*Notes!B154</f>
        <v>32.9</v>
      </c>
      <c r="D124" s="15">
        <f t="shared" si="2"/>
        <v>0.482051282051282</v>
      </c>
      <c r="E124" s="15">
        <f t="shared" si="3"/>
        <v>0.04017094017094017</v>
      </c>
      <c r="F124" s="15"/>
      <c r="G124" s="15"/>
    </row>
    <row r="125" spans="1:7" ht="15">
      <c r="A125">
        <v>1373</v>
      </c>
      <c r="B125" s="23">
        <f t="shared" si="4"/>
        <v>68.25</v>
      </c>
      <c r="C125" s="15">
        <f>3.5*Notes!B155</f>
        <v>32.9</v>
      </c>
      <c r="D125" s="15">
        <f t="shared" si="2"/>
        <v>0.482051282051282</v>
      </c>
      <c r="E125" s="15">
        <f t="shared" si="3"/>
        <v>0.04017094017094017</v>
      </c>
      <c r="F125" s="15"/>
      <c r="G125" s="15"/>
    </row>
    <row r="126" spans="1:7" ht="15">
      <c r="A126">
        <v>1374</v>
      </c>
      <c r="B126" s="23">
        <f t="shared" si="4"/>
        <v>68.25</v>
      </c>
      <c r="C126" s="15">
        <f>3.5*Notes!B156</f>
        <v>32.9</v>
      </c>
      <c r="D126" s="15">
        <f t="shared" si="2"/>
        <v>0.482051282051282</v>
      </c>
      <c r="E126" s="15">
        <f t="shared" si="3"/>
        <v>0.04017094017094017</v>
      </c>
      <c r="F126" s="15"/>
      <c r="G126" s="15"/>
    </row>
    <row r="127" spans="1:7" ht="15">
      <c r="A127">
        <v>1375</v>
      </c>
      <c r="B127" s="23">
        <f t="shared" si="4"/>
        <v>68.25</v>
      </c>
      <c r="C127" s="15">
        <f>3.5*Notes!B157</f>
        <v>37.449999999999996</v>
      </c>
      <c r="D127" s="15">
        <f t="shared" si="2"/>
        <v>0.5487179487179487</v>
      </c>
      <c r="E127" s="15">
        <f t="shared" si="3"/>
        <v>0.045726495726495724</v>
      </c>
      <c r="F127" s="15"/>
      <c r="G127" s="15"/>
    </row>
    <row r="128" spans="1:7" ht="15">
      <c r="A128">
        <v>1376</v>
      </c>
      <c r="B128" s="23">
        <f t="shared" si="4"/>
        <v>68.25</v>
      </c>
      <c r="C128" s="15">
        <f>3.5*Notes!B158</f>
        <v>37.449999999999996</v>
      </c>
      <c r="D128" s="15">
        <f t="shared" si="2"/>
        <v>0.5487179487179487</v>
      </c>
      <c r="E128" s="15">
        <f t="shared" si="3"/>
        <v>0.045726495726495724</v>
      </c>
      <c r="F128" s="15"/>
      <c r="G128" s="15"/>
    </row>
    <row r="129" spans="1:7" ht="15">
      <c r="A129">
        <v>1377</v>
      </c>
      <c r="B129" s="23">
        <f t="shared" si="4"/>
        <v>68.25</v>
      </c>
      <c r="C129" s="15">
        <f>3.5*Notes!B159</f>
        <v>37.449999999999996</v>
      </c>
      <c r="D129" s="15">
        <f t="shared" si="2"/>
        <v>0.5487179487179487</v>
      </c>
      <c r="E129" s="15">
        <f t="shared" si="3"/>
        <v>0.045726495726495724</v>
      </c>
      <c r="F129" s="15"/>
      <c r="G129" s="15"/>
    </row>
    <row r="130" spans="1:7" ht="15">
      <c r="A130">
        <v>1378</v>
      </c>
      <c r="B130" s="15">
        <v>68</v>
      </c>
      <c r="C130" s="15">
        <f>3.5*Notes!B160</f>
        <v>37.449999999999996</v>
      </c>
      <c r="D130" s="15">
        <f t="shared" si="2"/>
        <v>0.550735294117647</v>
      </c>
      <c r="E130" s="15">
        <f t="shared" si="3"/>
        <v>0.04589460784313725</v>
      </c>
      <c r="F130" s="15"/>
      <c r="G130" s="15"/>
    </row>
    <row r="131" spans="1:7" ht="15">
      <c r="A131">
        <v>1379</v>
      </c>
      <c r="B131" s="15">
        <v>70</v>
      </c>
      <c r="C131" s="15">
        <f>3.5*Notes!B161</f>
        <v>35.699999999999996</v>
      </c>
      <c r="D131" s="15">
        <f t="shared" si="2"/>
        <v>0.5099999999999999</v>
      </c>
      <c r="E131" s="15">
        <f t="shared" si="3"/>
        <v>0.04249999999999999</v>
      </c>
      <c r="F131" s="15"/>
      <c r="G131" s="15"/>
    </row>
    <row r="132" spans="1:7" ht="15">
      <c r="A132">
        <v>1380</v>
      </c>
      <c r="B132" s="15">
        <v>70</v>
      </c>
      <c r="C132" s="15">
        <f>3.5*Notes!B162</f>
        <v>39.9</v>
      </c>
      <c r="D132" s="15">
        <f t="shared" si="2"/>
        <v>0.57</v>
      </c>
      <c r="E132" s="15">
        <f t="shared" si="3"/>
        <v>0.047499999999999994</v>
      </c>
      <c r="F132" s="15"/>
      <c r="G132" s="15"/>
    </row>
    <row r="133" spans="1:7" ht="15">
      <c r="A133">
        <v>1381</v>
      </c>
      <c r="B133" s="23">
        <v>72</v>
      </c>
      <c r="C133" s="15">
        <f>3.5*Notes!B163</f>
        <v>39.9</v>
      </c>
      <c r="D133" s="15">
        <f t="shared" si="2"/>
        <v>0.5541666666666667</v>
      </c>
      <c r="E133" s="15">
        <f t="shared" si="3"/>
        <v>0.04618055555555556</v>
      </c>
      <c r="F133" s="15"/>
      <c r="G133" s="15"/>
    </row>
    <row r="134" spans="1:7" ht="15">
      <c r="A134">
        <v>1382</v>
      </c>
      <c r="B134" s="23">
        <v>72</v>
      </c>
      <c r="C134" s="15">
        <f>3.5*Notes!B164</f>
        <v>39.9</v>
      </c>
      <c r="D134" s="15">
        <f aca="true" t="shared" si="5" ref="D134:D197">+C134/B134</f>
        <v>0.5541666666666667</v>
      </c>
      <c r="E134" s="15">
        <f aca="true" t="shared" si="6" ref="E134:E197">+D134/12</f>
        <v>0.04618055555555556</v>
      </c>
      <c r="F134" s="15"/>
      <c r="G134" s="15"/>
    </row>
    <row r="135" spans="1:7" ht="15">
      <c r="A135">
        <v>1383</v>
      </c>
      <c r="B135" s="23">
        <v>72</v>
      </c>
      <c r="C135" s="15">
        <f>3.5*Notes!B165</f>
        <v>39.9</v>
      </c>
      <c r="D135" s="15">
        <f t="shared" si="5"/>
        <v>0.5541666666666667</v>
      </c>
      <c r="E135" s="15">
        <f t="shared" si="6"/>
        <v>0.04618055555555556</v>
      </c>
      <c r="F135" s="15"/>
      <c r="G135" s="15"/>
    </row>
    <row r="136" spans="1:7" ht="15">
      <c r="A136">
        <v>1384</v>
      </c>
      <c r="B136" s="23">
        <v>72</v>
      </c>
      <c r="C136" s="15">
        <f>3.5*Notes!B166</f>
        <v>39.9</v>
      </c>
      <c r="D136" s="15">
        <f t="shared" si="5"/>
        <v>0.5541666666666667</v>
      </c>
      <c r="E136" s="15">
        <f t="shared" si="6"/>
        <v>0.04618055555555556</v>
      </c>
      <c r="F136" s="15"/>
      <c r="G136" s="15"/>
    </row>
    <row r="137" spans="1:7" ht="15">
      <c r="A137">
        <v>1385</v>
      </c>
      <c r="B137" s="23">
        <v>72</v>
      </c>
      <c r="C137" s="15">
        <f>3.5*Notes!B167</f>
        <v>39.9</v>
      </c>
      <c r="D137" s="15">
        <f t="shared" si="5"/>
        <v>0.5541666666666667</v>
      </c>
      <c r="E137" s="15">
        <f t="shared" si="6"/>
        <v>0.04618055555555556</v>
      </c>
      <c r="F137" s="15"/>
      <c r="G137" s="15"/>
    </row>
    <row r="138" spans="1:7" ht="15">
      <c r="A138">
        <v>1386</v>
      </c>
      <c r="B138" s="15">
        <v>73</v>
      </c>
      <c r="C138" s="15">
        <f>3.5*Notes!B168</f>
        <v>39.9</v>
      </c>
      <c r="D138" s="15">
        <f t="shared" si="5"/>
        <v>0.5465753424657535</v>
      </c>
      <c r="E138" s="15">
        <f t="shared" si="6"/>
        <v>0.04554794520547945</v>
      </c>
      <c r="F138" s="15"/>
      <c r="G138" s="15"/>
    </row>
    <row r="139" spans="1:7" ht="15">
      <c r="A139">
        <v>1387</v>
      </c>
      <c r="B139" s="23">
        <v>73</v>
      </c>
      <c r="C139" s="15">
        <f>3.5*Notes!B169</f>
        <v>39.9</v>
      </c>
      <c r="D139" s="15">
        <f t="shared" si="5"/>
        <v>0.5465753424657535</v>
      </c>
      <c r="E139" s="15">
        <f t="shared" si="6"/>
        <v>0.04554794520547945</v>
      </c>
      <c r="F139" s="15"/>
      <c r="G139" s="15"/>
    </row>
    <row r="140" spans="1:7" ht="15">
      <c r="A140">
        <v>1388</v>
      </c>
      <c r="B140" s="23">
        <v>73</v>
      </c>
      <c r="C140" s="15">
        <f>3.5*Notes!B170</f>
        <v>39.9</v>
      </c>
      <c r="D140" s="15">
        <f t="shared" si="5"/>
        <v>0.5465753424657535</v>
      </c>
      <c r="E140" s="15">
        <f t="shared" si="6"/>
        <v>0.04554794520547945</v>
      </c>
      <c r="F140" s="15"/>
      <c r="G140" s="15"/>
    </row>
    <row r="141" spans="1:7" ht="15">
      <c r="A141">
        <v>1389</v>
      </c>
      <c r="B141" s="23">
        <v>73</v>
      </c>
      <c r="C141" s="15">
        <f>3.5*Notes!B171</f>
        <v>39.9</v>
      </c>
      <c r="D141" s="15">
        <f t="shared" si="5"/>
        <v>0.5465753424657535</v>
      </c>
      <c r="E141" s="15">
        <f t="shared" si="6"/>
        <v>0.04554794520547945</v>
      </c>
      <c r="F141" s="15"/>
      <c r="G141" s="15"/>
    </row>
    <row r="142" spans="1:7" ht="15">
      <c r="A142">
        <v>1390</v>
      </c>
      <c r="B142" s="23">
        <v>73</v>
      </c>
      <c r="C142" s="15">
        <f>3.5*Notes!B172</f>
        <v>39.9</v>
      </c>
      <c r="D142" s="15">
        <f t="shared" si="5"/>
        <v>0.5465753424657535</v>
      </c>
      <c r="E142" s="15">
        <f t="shared" si="6"/>
        <v>0.04554794520547945</v>
      </c>
      <c r="F142" s="15"/>
      <c r="G142" s="15"/>
    </row>
    <row r="143" spans="1:7" ht="15">
      <c r="A143">
        <v>1391</v>
      </c>
      <c r="B143" s="23">
        <v>73</v>
      </c>
      <c r="C143" s="15">
        <f>3.5*Notes!B173</f>
        <v>39.9</v>
      </c>
      <c r="D143" s="15">
        <f t="shared" si="5"/>
        <v>0.5465753424657535</v>
      </c>
      <c r="E143" s="15">
        <f t="shared" si="6"/>
        <v>0.04554794520547945</v>
      </c>
      <c r="F143" s="15"/>
      <c r="G143" s="15"/>
    </row>
    <row r="144" spans="1:7" ht="15">
      <c r="A144">
        <v>1392</v>
      </c>
      <c r="B144" s="23">
        <v>73</v>
      </c>
      <c r="C144" s="15">
        <f>3.5*Notes!B174</f>
        <v>39.9</v>
      </c>
      <c r="D144" s="15">
        <f t="shared" si="5"/>
        <v>0.5465753424657535</v>
      </c>
      <c r="E144" s="15">
        <f t="shared" si="6"/>
        <v>0.04554794520547945</v>
      </c>
      <c r="F144" s="15"/>
      <c r="G144" s="15"/>
    </row>
    <row r="145" spans="1:7" ht="15">
      <c r="A145">
        <v>1393</v>
      </c>
      <c r="B145" s="15">
        <v>76</v>
      </c>
      <c r="C145" s="15">
        <f>3.5*Notes!B175</f>
        <v>39.9</v>
      </c>
      <c r="D145" s="15">
        <f t="shared" si="5"/>
        <v>0.525</v>
      </c>
      <c r="E145" s="15">
        <f t="shared" si="6"/>
        <v>0.043750000000000004</v>
      </c>
      <c r="F145" s="15"/>
      <c r="G145" s="15"/>
    </row>
    <row r="146" spans="1:7" ht="15">
      <c r="A146">
        <v>1394</v>
      </c>
      <c r="B146" s="15">
        <v>76</v>
      </c>
      <c r="C146" s="15">
        <f>3.5*Notes!B176</f>
        <v>39.9</v>
      </c>
      <c r="D146" s="15">
        <f t="shared" si="5"/>
        <v>0.525</v>
      </c>
      <c r="E146" s="15">
        <f t="shared" si="6"/>
        <v>0.043750000000000004</v>
      </c>
      <c r="F146" s="15"/>
      <c r="G146" s="15"/>
    </row>
    <row r="147" spans="1:7" ht="15">
      <c r="A147">
        <v>1395</v>
      </c>
      <c r="B147" s="15">
        <v>77</v>
      </c>
      <c r="C147" s="15">
        <f>3.5*Notes!B177</f>
        <v>39.9</v>
      </c>
      <c r="D147" s="15">
        <f t="shared" si="5"/>
        <v>0.5181818181818182</v>
      </c>
      <c r="E147" s="15">
        <f t="shared" si="6"/>
        <v>0.04318181818181818</v>
      </c>
      <c r="F147" s="15"/>
      <c r="G147" s="15"/>
    </row>
    <row r="148" spans="1:7" ht="15">
      <c r="A148">
        <v>1396</v>
      </c>
      <c r="B148" s="15">
        <v>77</v>
      </c>
      <c r="C148" s="15">
        <f>3.5*Notes!B178</f>
        <v>39.9</v>
      </c>
      <c r="D148" s="15">
        <f t="shared" si="5"/>
        <v>0.5181818181818182</v>
      </c>
      <c r="E148" s="15">
        <f t="shared" si="6"/>
        <v>0.04318181818181818</v>
      </c>
      <c r="F148" s="15"/>
      <c r="G148" s="15"/>
    </row>
    <row r="149" spans="1:7" ht="15">
      <c r="A149">
        <v>1397</v>
      </c>
      <c r="B149" s="15">
        <v>78</v>
      </c>
      <c r="C149" s="15">
        <f>3.5*Notes!B179</f>
        <v>39.9</v>
      </c>
      <c r="D149" s="15">
        <f t="shared" si="5"/>
        <v>0.5115384615384615</v>
      </c>
      <c r="E149" s="15">
        <f t="shared" si="6"/>
        <v>0.04262820512820512</v>
      </c>
      <c r="F149" s="15"/>
      <c r="G149" s="15"/>
    </row>
    <row r="150" spans="1:7" ht="15">
      <c r="A150">
        <v>1398</v>
      </c>
      <c r="B150" s="15">
        <v>77</v>
      </c>
      <c r="C150" s="15">
        <f>3.5*Notes!B180</f>
        <v>39.9</v>
      </c>
      <c r="D150" s="15">
        <f t="shared" si="5"/>
        <v>0.5181818181818182</v>
      </c>
      <c r="E150" s="15">
        <f t="shared" si="6"/>
        <v>0.04318181818181818</v>
      </c>
      <c r="F150" s="15"/>
      <c r="G150" s="15"/>
    </row>
    <row r="151" spans="1:7" ht="15">
      <c r="A151">
        <v>1399</v>
      </c>
      <c r="B151" s="15">
        <v>77</v>
      </c>
      <c r="C151" s="15">
        <f>3.5*Notes!B181</f>
        <v>39.550000000000004</v>
      </c>
      <c r="D151" s="15">
        <f t="shared" si="5"/>
        <v>0.5136363636363637</v>
      </c>
      <c r="E151" s="15">
        <f t="shared" si="6"/>
        <v>0.04280303030303031</v>
      </c>
      <c r="F151" s="15"/>
      <c r="G151" s="15"/>
    </row>
    <row r="152" spans="1:7" ht="15">
      <c r="A152">
        <v>1400</v>
      </c>
      <c r="B152" s="15">
        <v>77</v>
      </c>
      <c r="C152" s="15">
        <f>3.5*Notes!B182</f>
        <v>36.75</v>
      </c>
      <c r="D152" s="15">
        <f t="shared" si="5"/>
        <v>0.4772727272727273</v>
      </c>
      <c r="E152" s="15">
        <f t="shared" si="6"/>
        <v>0.03977272727272727</v>
      </c>
      <c r="F152" s="15"/>
      <c r="G152" s="15"/>
    </row>
    <row r="153" spans="1:7" ht="15">
      <c r="A153">
        <v>1401</v>
      </c>
      <c r="B153" s="15">
        <v>76</v>
      </c>
      <c r="C153" s="15">
        <f>3.5*Notes!B183</f>
        <v>36.75</v>
      </c>
      <c r="D153" s="15">
        <f t="shared" si="5"/>
        <v>0.48355263157894735</v>
      </c>
      <c r="E153" s="15">
        <f t="shared" si="6"/>
        <v>0.04029605263157895</v>
      </c>
      <c r="F153" s="15"/>
      <c r="G153" s="15"/>
    </row>
    <row r="154" spans="1:7" ht="15">
      <c r="A154">
        <v>1402</v>
      </c>
      <c r="B154" s="15">
        <v>76</v>
      </c>
      <c r="C154" s="15">
        <f>3.5*Notes!B184</f>
        <v>39.199999999999996</v>
      </c>
      <c r="D154" s="15">
        <f t="shared" si="5"/>
        <v>0.5157894736842105</v>
      </c>
      <c r="E154" s="15">
        <f t="shared" si="6"/>
        <v>0.04298245614035087</v>
      </c>
      <c r="F154" s="15"/>
      <c r="G154" s="15"/>
    </row>
    <row r="155" spans="1:7" ht="15">
      <c r="A155">
        <v>1403</v>
      </c>
      <c r="B155" s="15">
        <v>77</v>
      </c>
      <c r="C155" s="15">
        <f>3.5*Notes!B185</f>
        <v>39.199999999999996</v>
      </c>
      <c r="D155" s="15">
        <f t="shared" si="5"/>
        <v>0.509090909090909</v>
      </c>
      <c r="E155" s="15">
        <f t="shared" si="6"/>
        <v>0.04242424242424242</v>
      </c>
      <c r="F155" s="15"/>
      <c r="G155" s="15"/>
    </row>
    <row r="156" spans="1:7" ht="15">
      <c r="A156">
        <v>1404</v>
      </c>
      <c r="B156" s="15">
        <v>76</v>
      </c>
      <c r="C156" s="15">
        <f>3.5*Notes!B186</f>
        <v>39.199999999999996</v>
      </c>
      <c r="D156" s="15">
        <f t="shared" si="5"/>
        <v>0.5157894736842105</v>
      </c>
      <c r="E156" s="15">
        <f t="shared" si="6"/>
        <v>0.04298245614035087</v>
      </c>
      <c r="F156" s="15"/>
      <c r="G156" s="15"/>
    </row>
    <row r="157" spans="1:7" ht="15">
      <c r="A157">
        <v>1405</v>
      </c>
      <c r="B157" s="15">
        <v>77</v>
      </c>
      <c r="C157" s="15">
        <f>3.5*Notes!B187</f>
        <v>39.199999999999996</v>
      </c>
      <c r="D157" s="15">
        <f t="shared" si="5"/>
        <v>0.509090909090909</v>
      </c>
      <c r="E157" s="15">
        <f t="shared" si="6"/>
        <v>0.04242424242424242</v>
      </c>
      <c r="F157" s="15"/>
      <c r="G157" s="15"/>
    </row>
    <row r="158" spans="1:7" ht="15">
      <c r="A158">
        <v>1406</v>
      </c>
      <c r="B158" s="15">
        <v>77</v>
      </c>
      <c r="C158" s="15">
        <f>3.5*Notes!B188</f>
        <v>39.199999999999996</v>
      </c>
      <c r="D158" s="15">
        <f t="shared" si="5"/>
        <v>0.509090909090909</v>
      </c>
      <c r="E158" s="15">
        <f t="shared" si="6"/>
        <v>0.04242424242424242</v>
      </c>
      <c r="F158" s="15"/>
      <c r="G158" s="15"/>
    </row>
    <row r="159" spans="1:7" ht="15">
      <c r="A159">
        <v>1407</v>
      </c>
      <c r="B159" s="15">
        <v>78</v>
      </c>
      <c r="C159" s="15">
        <f>3.5*Notes!B189</f>
        <v>39.199999999999996</v>
      </c>
      <c r="D159" s="15">
        <f t="shared" si="5"/>
        <v>0.5025641025641026</v>
      </c>
      <c r="E159" s="15">
        <f t="shared" si="6"/>
        <v>0.04188034188034188</v>
      </c>
      <c r="F159" s="15"/>
      <c r="G159" s="15"/>
    </row>
    <row r="160" spans="1:7" ht="15">
      <c r="A160">
        <v>1408</v>
      </c>
      <c r="B160" s="15">
        <v>78</v>
      </c>
      <c r="C160" s="15">
        <f>3.5*Notes!B190</f>
        <v>39.199999999999996</v>
      </c>
      <c r="D160" s="15">
        <f t="shared" si="5"/>
        <v>0.5025641025641026</v>
      </c>
      <c r="E160" s="15">
        <f t="shared" si="6"/>
        <v>0.04188034188034188</v>
      </c>
      <c r="F160" s="15"/>
      <c r="G160" s="15"/>
    </row>
    <row r="161" spans="1:7" ht="15">
      <c r="A161">
        <v>1409</v>
      </c>
      <c r="B161" s="15">
        <v>78</v>
      </c>
      <c r="C161" s="15">
        <f>3.5*Notes!B191</f>
        <v>39.199999999999996</v>
      </c>
      <c r="D161" s="15">
        <f t="shared" si="5"/>
        <v>0.5025641025641026</v>
      </c>
      <c r="E161" s="15">
        <f t="shared" si="6"/>
        <v>0.04188034188034188</v>
      </c>
      <c r="F161" s="15"/>
      <c r="G161" s="15"/>
    </row>
    <row r="162" spans="1:7" ht="15">
      <c r="A162">
        <v>1410</v>
      </c>
      <c r="B162" s="15">
        <v>80</v>
      </c>
      <c r="C162" s="15">
        <f>3.5*Notes!B192</f>
        <v>39.199999999999996</v>
      </c>
      <c r="D162" s="15">
        <f t="shared" si="5"/>
        <v>0.48999999999999994</v>
      </c>
      <c r="E162" s="15">
        <f t="shared" si="6"/>
        <v>0.040833333333333326</v>
      </c>
      <c r="F162" s="15"/>
      <c r="G162" s="15"/>
    </row>
    <row r="163" spans="1:7" ht="15">
      <c r="A163">
        <v>1411</v>
      </c>
      <c r="B163" s="15">
        <v>80</v>
      </c>
      <c r="C163" s="15">
        <f>3.5*Notes!B193</f>
        <v>39.199999999999996</v>
      </c>
      <c r="D163" s="15">
        <f t="shared" si="5"/>
        <v>0.48999999999999994</v>
      </c>
      <c r="E163" s="15">
        <f t="shared" si="6"/>
        <v>0.040833333333333326</v>
      </c>
      <c r="F163" s="15"/>
      <c r="G163" s="15"/>
    </row>
    <row r="164" spans="1:7" ht="15">
      <c r="A164">
        <v>1412</v>
      </c>
      <c r="B164" s="15">
        <v>80</v>
      </c>
      <c r="C164" s="15">
        <f>3.5*Notes!B194</f>
        <v>43.75</v>
      </c>
      <c r="D164" s="15">
        <f t="shared" si="5"/>
        <v>0.546875</v>
      </c>
      <c r="E164" s="15">
        <f t="shared" si="6"/>
        <v>0.045572916666666664</v>
      </c>
      <c r="F164" s="15"/>
      <c r="G164" s="15"/>
    </row>
    <row r="165" spans="1:7" ht="15">
      <c r="A165">
        <v>1413</v>
      </c>
      <c r="B165" s="15">
        <v>80</v>
      </c>
      <c r="C165" s="15">
        <f>3.5*Notes!B195</f>
        <v>43.75</v>
      </c>
      <c r="D165" s="15">
        <f t="shared" si="5"/>
        <v>0.546875</v>
      </c>
      <c r="E165" s="15">
        <f t="shared" si="6"/>
        <v>0.045572916666666664</v>
      </c>
      <c r="F165" s="15"/>
      <c r="G165" s="15"/>
    </row>
    <row r="166" spans="1:7" ht="15">
      <c r="A166">
        <v>1414</v>
      </c>
      <c r="B166" s="15">
        <v>81</v>
      </c>
      <c r="C166" s="15">
        <f>3.5*Notes!B196</f>
        <v>43.75</v>
      </c>
      <c r="D166" s="15">
        <f t="shared" si="5"/>
        <v>0.5401234567901234</v>
      </c>
      <c r="E166" s="15">
        <f t="shared" si="6"/>
        <v>0.04501028806584362</v>
      </c>
      <c r="F166" s="15"/>
      <c r="G166" s="15"/>
    </row>
    <row r="167" spans="1:7" ht="15">
      <c r="A167">
        <v>1415</v>
      </c>
      <c r="B167" s="15">
        <v>81</v>
      </c>
      <c r="C167" s="15">
        <f>3.5*Notes!B197</f>
        <v>43.75</v>
      </c>
      <c r="D167" s="15">
        <f t="shared" si="5"/>
        <v>0.5401234567901234</v>
      </c>
      <c r="E167" s="15">
        <f t="shared" si="6"/>
        <v>0.04501028806584362</v>
      </c>
      <c r="F167" s="15"/>
      <c r="G167" s="15"/>
    </row>
    <row r="168" spans="1:7" ht="15">
      <c r="A168">
        <v>1416</v>
      </c>
      <c r="B168" s="15">
        <v>80</v>
      </c>
      <c r="C168" s="15">
        <f>3.5*Notes!B198</f>
        <v>43.75</v>
      </c>
      <c r="D168" s="15">
        <f t="shared" si="5"/>
        <v>0.546875</v>
      </c>
      <c r="E168" s="15">
        <f t="shared" si="6"/>
        <v>0.045572916666666664</v>
      </c>
      <c r="F168" s="15"/>
      <c r="G168" s="15"/>
    </row>
    <row r="169" spans="1:7" ht="15">
      <c r="A169">
        <v>1417</v>
      </c>
      <c r="B169" s="15">
        <v>81</v>
      </c>
      <c r="C169" s="15">
        <f>3.5*Notes!B199</f>
        <v>35.35</v>
      </c>
      <c r="D169" s="15">
        <f t="shared" si="5"/>
        <v>0.4364197530864198</v>
      </c>
      <c r="E169" s="15">
        <f t="shared" si="6"/>
        <v>0.03636831275720165</v>
      </c>
      <c r="F169" s="15"/>
      <c r="G169" s="15"/>
    </row>
    <row r="170" spans="1:7" ht="15">
      <c r="A170">
        <v>1418</v>
      </c>
      <c r="B170" s="15">
        <v>81</v>
      </c>
      <c r="C170" s="15">
        <f>3.5*Notes!B200</f>
        <v>35.35</v>
      </c>
      <c r="D170" s="15">
        <f t="shared" si="5"/>
        <v>0.4364197530864198</v>
      </c>
      <c r="E170" s="15">
        <f t="shared" si="6"/>
        <v>0.03636831275720165</v>
      </c>
      <c r="F170" s="15"/>
      <c r="G170" s="15"/>
    </row>
    <row r="171" spans="1:7" ht="15">
      <c r="A171">
        <v>1419</v>
      </c>
      <c r="B171" s="15">
        <v>80</v>
      </c>
      <c r="C171" s="15">
        <f>3.5*Notes!B201</f>
        <v>35.35</v>
      </c>
      <c r="D171" s="15">
        <f t="shared" si="5"/>
        <v>0.441875</v>
      </c>
      <c r="E171" s="15">
        <f t="shared" si="6"/>
        <v>0.03682291666666667</v>
      </c>
      <c r="F171" s="15"/>
      <c r="G171" s="15"/>
    </row>
    <row r="172" spans="1:7" ht="15">
      <c r="A172">
        <v>1420</v>
      </c>
      <c r="B172" s="15">
        <v>80</v>
      </c>
      <c r="C172" s="15">
        <f>3.5*Notes!B202</f>
        <v>35.35</v>
      </c>
      <c r="D172" s="15">
        <f t="shared" si="5"/>
        <v>0.441875</v>
      </c>
      <c r="E172" s="15">
        <f t="shared" si="6"/>
        <v>0.03682291666666667</v>
      </c>
      <c r="F172" s="15"/>
      <c r="G172" s="15"/>
    </row>
    <row r="173" spans="1:7" ht="15">
      <c r="A173">
        <v>1421</v>
      </c>
      <c r="B173" s="15">
        <v>81</v>
      </c>
      <c r="C173" s="15">
        <f>3.5*Notes!B203</f>
        <v>35.35</v>
      </c>
      <c r="D173" s="15">
        <f t="shared" si="5"/>
        <v>0.4364197530864198</v>
      </c>
      <c r="E173" s="15">
        <f t="shared" si="6"/>
        <v>0.03636831275720165</v>
      </c>
      <c r="F173" s="15"/>
      <c r="G173" s="15"/>
    </row>
    <row r="174" spans="1:7" ht="15">
      <c r="A174">
        <v>1422</v>
      </c>
      <c r="B174" s="15">
        <v>80</v>
      </c>
      <c r="C174" s="15">
        <f>3.5*Notes!B204</f>
        <v>37.1</v>
      </c>
      <c r="D174" s="15">
        <f t="shared" si="5"/>
        <v>0.46375</v>
      </c>
      <c r="E174" s="15">
        <f t="shared" si="6"/>
        <v>0.03864583333333333</v>
      </c>
      <c r="F174" s="15"/>
      <c r="G174" s="15"/>
    </row>
    <row r="175" spans="1:7" ht="15">
      <c r="A175">
        <v>1423</v>
      </c>
      <c r="B175" s="15">
        <v>81</v>
      </c>
      <c r="C175" s="15">
        <f>3.5*Notes!B205</f>
        <v>37.1</v>
      </c>
      <c r="D175" s="15">
        <f t="shared" si="5"/>
        <v>0.4580246913580247</v>
      </c>
      <c r="E175" s="15">
        <f t="shared" si="6"/>
        <v>0.03816872427983539</v>
      </c>
      <c r="F175" s="15"/>
      <c r="G175" s="15"/>
    </row>
    <row r="176" spans="1:7" ht="15">
      <c r="A176">
        <v>1424</v>
      </c>
      <c r="B176" s="15">
        <v>81</v>
      </c>
      <c r="C176" s="15">
        <f>3.5*Notes!B206</f>
        <v>37.1</v>
      </c>
      <c r="D176" s="15">
        <f t="shared" si="5"/>
        <v>0.4580246913580247</v>
      </c>
      <c r="E176" s="15">
        <f t="shared" si="6"/>
        <v>0.03816872427983539</v>
      </c>
      <c r="F176" s="15"/>
      <c r="G176" s="15"/>
    </row>
    <row r="177" spans="1:7" ht="15">
      <c r="A177">
        <v>1425</v>
      </c>
      <c r="B177" s="15">
        <v>79</v>
      </c>
      <c r="C177" s="15">
        <f>3.5*Notes!B207</f>
        <v>37.1</v>
      </c>
      <c r="D177" s="15">
        <f t="shared" si="5"/>
        <v>0.46962025316455697</v>
      </c>
      <c r="E177" s="15">
        <f t="shared" si="6"/>
        <v>0.03913502109704641</v>
      </c>
      <c r="F177" s="15"/>
      <c r="G177" s="15"/>
    </row>
    <row r="178" spans="1:7" ht="15">
      <c r="A178">
        <v>1426</v>
      </c>
      <c r="B178" s="15">
        <v>82</v>
      </c>
      <c r="C178" s="15">
        <f>3.5*Notes!B208</f>
        <v>37.1</v>
      </c>
      <c r="D178" s="15">
        <f t="shared" si="5"/>
        <v>0.4524390243902439</v>
      </c>
      <c r="E178" s="15">
        <f t="shared" si="6"/>
        <v>0.037703252032520326</v>
      </c>
      <c r="F178" s="15"/>
      <c r="G178" s="15"/>
    </row>
    <row r="179" spans="1:7" ht="15">
      <c r="A179">
        <v>1427</v>
      </c>
      <c r="B179" s="15">
        <v>83</v>
      </c>
      <c r="C179" s="15">
        <f>3.5*Notes!B209</f>
        <v>37.1</v>
      </c>
      <c r="D179" s="15">
        <f t="shared" si="5"/>
        <v>0.44698795180722894</v>
      </c>
      <c r="E179" s="15">
        <f t="shared" si="6"/>
        <v>0.037248995983935745</v>
      </c>
      <c r="F179" s="15"/>
      <c r="G179" s="15"/>
    </row>
    <row r="180" spans="1:7" ht="15">
      <c r="A180">
        <v>1428</v>
      </c>
      <c r="B180" s="15">
        <v>83</v>
      </c>
      <c r="C180" s="15">
        <f>3.5*Notes!B210</f>
        <v>37.1</v>
      </c>
      <c r="D180" s="15">
        <f t="shared" si="5"/>
        <v>0.44698795180722894</v>
      </c>
      <c r="E180" s="15">
        <f t="shared" si="6"/>
        <v>0.037248995983935745</v>
      </c>
      <c r="F180" s="15"/>
      <c r="G180" s="15"/>
    </row>
    <row r="181" spans="1:7" ht="15">
      <c r="A181">
        <v>1429</v>
      </c>
      <c r="B181" s="15">
        <v>83</v>
      </c>
      <c r="C181" s="15">
        <f>3.5*Notes!B211</f>
        <v>37.1</v>
      </c>
      <c r="D181" s="15">
        <f t="shared" si="5"/>
        <v>0.44698795180722894</v>
      </c>
      <c r="E181" s="15">
        <f t="shared" si="6"/>
        <v>0.037248995983935745</v>
      </c>
      <c r="F181" s="15"/>
      <c r="G181" s="15"/>
    </row>
    <row r="182" spans="1:7" ht="15">
      <c r="A182">
        <v>1430</v>
      </c>
      <c r="B182" s="15">
        <v>83</v>
      </c>
      <c r="C182" s="15">
        <f>3.5*Notes!B212</f>
        <v>37.1</v>
      </c>
      <c r="D182" s="15">
        <f t="shared" si="5"/>
        <v>0.44698795180722894</v>
      </c>
      <c r="E182" s="15">
        <f t="shared" si="6"/>
        <v>0.037248995983935745</v>
      </c>
      <c r="F182" s="15"/>
      <c r="G182" s="15"/>
    </row>
    <row r="183" spans="1:7" ht="15">
      <c r="A183">
        <v>1431</v>
      </c>
      <c r="B183" s="15">
        <v>83</v>
      </c>
      <c r="C183" s="15">
        <f>3.5*Notes!B213</f>
        <v>37.1</v>
      </c>
      <c r="D183" s="15">
        <f t="shared" si="5"/>
        <v>0.44698795180722894</v>
      </c>
      <c r="E183" s="15">
        <f t="shared" si="6"/>
        <v>0.037248995983935745</v>
      </c>
      <c r="F183" s="15"/>
      <c r="G183" s="15"/>
    </row>
    <row r="184" spans="1:7" ht="15">
      <c r="A184">
        <v>1432</v>
      </c>
      <c r="B184" s="15">
        <v>80</v>
      </c>
      <c r="C184" s="15">
        <f>3.5*Notes!B214</f>
        <v>37.1</v>
      </c>
      <c r="D184" s="15">
        <f t="shared" si="5"/>
        <v>0.46375</v>
      </c>
      <c r="E184" s="15">
        <f t="shared" si="6"/>
        <v>0.03864583333333333</v>
      </c>
      <c r="F184" s="15"/>
      <c r="G184" s="15"/>
    </row>
    <row r="185" spans="1:7" ht="15">
      <c r="A185">
        <v>1433</v>
      </c>
      <c r="B185" s="23">
        <v>80</v>
      </c>
      <c r="C185" s="15">
        <f>3.5*Notes!B215</f>
        <v>37.1</v>
      </c>
      <c r="D185" s="15">
        <f t="shared" si="5"/>
        <v>0.46375</v>
      </c>
      <c r="E185" s="15">
        <f t="shared" si="6"/>
        <v>0.03864583333333333</v>
      </c>
      <c r="F185" s="15"/>
      <c r="G185" s="15"/>
    </row>
    <row r="186" spans="1:7" ht="15">
      <c r="A186">
        <v>1434</v>
      </c>
      <c r="B186" s="23">
        <v>80</v>
      </c>
      <c r="C186" s="15">
        <f>3.5*Notes!B216</f>
        <v>37.1</v>
      </c>
      <c r="D186" s="15">
        <f t="shared" si="5"/>
        <v>0.46375</v>
      </c>
      <c r="E186" s="15">
        <f t="shared" si="6"/>
        <v>0.03864583333333333</v>
      </c>
      <c r="F186" s="15"/>
      <c r="G186" s="15"/>
    </row>
    <row r="187" spans="1:7" ht="15">
      <c r="A187">
        <v>1435</v>
      </c>
      <c r="B187" s="23">
        <v>80</v>
      </c>
      <c r="C187" s="15">
        <f>3.5*Notes!B217</f>
        <v>37.1</v>
      </c>
      <c r="D187" s="15">
        <f t="shared" si="5"/>
        <v>0.46375</v>
      </c>
      <c r="E187" s="15">
        <f t="shared" si="6"/>
        <v>0.03864583333333333</v>
      </c>
      <c r="F187" s="15"/>
      <c r="G187" s="15"/>
    </row>
    <row r="188" spans="1:7" ht="15">
      <c r="A188">
        <v>1436</v>
      </c>
      <c r="B188" s="23">
        <v>80</v>
      </c>
      <c r="C188" s="15">
        <f>3.5*Notes!B218</f>
        <v>37.1</v>
      </c>
      <c r="D188" s="15">
        <f t="shared" si="5"/>
        <v>0.46375</v>
      </c>
      <c r="E188" s="15">
        <f t="shared" si="6"/>
        <v>0.03864583333333333</v>
      </c>
      <c r="F188" s="15"/>
      <c r="G188" s="15"/>
    </row>
    <row r="189" spans="1:7" ht="15">
      <c r="A189">
        <v>1437</v>
      </c>
      <c r="B189" s="23">
        <v>80</v>
      </c>
      <c r="C189" s="15">
        <f>3.5*Notes!B219</f>
        <v>37.1</v>
      </c>
      <c r="D189" s="15">
        <f t="shared" si="5"/>
        <v>0.46375</v>
      </c>
      <c r="E189" s="15">
        <f t="shared" si="6"/>
        <v>0.03864583333333333</v>
      </c>
      <c r="F189" s="15"/>
      <c r="G189" s="15"/>
    </row>
    <row r="190" spans="1:7" ht="15">
      <c r="A190">
        <v>1438</v>
      </c>
      <c r="B190" s="23">
        <v>80</v>
      </c>
      <c r="C190" s="15">
        <f>3.5*Notes!B220</f>
        <v>37.1</v>
      </c>
      <c r="D190" s="15">
        <f t="shared" si="5"/>
        <v>0.46375</v>
      </c>
      <c r="E190" s="15">
        <f t="shared" si="6"/>
        <v>0.03864583333333333</v>
      </c>
      <c r="F190" s="15"/>
      <c r="G190" s="15"/>
    </row>
    <row r="191" spans="1:7" ht="15">
      <c r="A191">
        <v>1439</v>
      </c>
      <c r="B191" s="23">
        <v>80</v>
      </c>
      <c r="C191" s="15">
        <f>3.5*Notes!B221</f>
        <v>37.1</v>
      </c>
      <c r="D191" s="15">
        <f t="shared" si="5"/>
        <v>0.46375</v>
      </c>
      <c r="E191" s="15">
        <f t="shared" si="6"/>
        <v>0.03864583333333333</v>
      </c>
      <c r="F191" s="15"/>
      <c r="G191" s="15"/>
    </row>
    <row r="192" spans="1:7" ht="15">
      <c r="A192">
        <v>1440</v>
      </c>
      <c r="B192" s="23">
        <v>80</v>
      </c>
      <c r="C192" s="15">
        <f>3.5*Notes!B222</f>
        <v>37.1</v>
      </c>
      <c r="D192" s="15">
        <f t="shared" si="5"/>
        <v>0.46375</v>
      </c>
      <c r="E192" s="15">
        <f t="shared" si="6"/>
        <v>0.03864583333333333</v>
      </c>
      <c r="F192" s="15"/>
      <c r="G192" s="15"/>
    </row>
    <row r="193" spans="1:7" ht="15">
      <c r="A193">
        <v>1441</v>
      </c>
      <c r="B193" s="15">
        <v>95</v>
      </c>
      <c r="C193" s="15">
        <f>3.5*Notes!B223</f>
        <v>37.1</v>
      </c>
      <c r="D193" s="15">
        <f t="shared" si="5"/>
        <v>0.3905263157894737</v>
      </c>
      <c r="E193" s="15">
        <f t="shared" si="6"/>
        <v>0.03254385964912281</v>
      </c>
      <c r="F193" s="15"/>
      <c r="G193" s="15"/>
    </row>
    <row r="194" spans="1:7" ht="15">
      <c r="A194">
        <v>1442</v>
      </c>
      <c r="B194" s="15">
        <v>81</v>
      </c>
      <c r="C194" s="15">
        <f>3.5*Notes!B224</f>
        <v>37.1</v>
      </c>
      <c r="D194" s="15">
        <f t="shared" si="5"/>
        <v>0.4580246913580247</v>
      </c>
      <c r="E194" s="15">
        <f t="shared" si="6"/>
        <v>0.03816872427983539</v>
      </c>
      <c r="F194" s="15"/>
      <c r="G194" s="15"/>
    </row>
    <row r="195" spans="1:7" ht="15">
      <c r="A195">
        <v>1443</v>
      </c>
      <c r="B195" s="15">
        <v>95</v>
      </c>
      <c r="C195" s="15">
        <f>3.5*Notes!B225</f>
        <v>42.35</v>
      </c>
      <c r="D195" s="15">
        <f t="shared" si="5"/>
        <v>0.44578947368421057</v>
      </c>
      <c r="E195" s="15">
        <f t="shared" si="6"/>
        <v>0.03714912280701755</v>
      </c>
      <c r="F195" s="15"/>
      <c r="G195" s="15"/>
    </row>
    <row r="196" spans="1:7" ht="15">
      <c r="A196">
        <v>1444</v>
      </c>
      <c r="B196" s="15">
        <v>83</v>
      </c>
      <c r="C196" s="15">
        <f>3.5*Notes!B226</f>
        <v>42.35</v>
      </c>
      <c r="D196" s="15">
        <f t="shared" si="5"/>
        <v>0.5102409638554217</v>
      </c>
      <c r="E196" s="15">
        <f t="shared" si="6"/>
        <v>0.042520080321285146</v>
      </c>
      <c r="F196" s="15"/>
      <c r="G196" s="15"/>
    </row>
    <row r="197" spans="1:7" ht="15">
      <c r="A197">
        <v>1445</v>
      </c>
      <c r="B197" s="15">
        <v>97</v>
      </c>
      <c r="C197" s="15">
        <f>3.5*Notes!B227</f>
        <v>42.35</v>
      </c>
      <c r="D197" s="15">
        <f t="shared" si="5"/>
        <v>0.4365979381443299</v>
      </c>
      <c r="E197" s="15">
        <f t="shared" si="6"/>
        <v>0.036383161512027494</v>
      </c>
      <c r="F197" s="15"/>
      <c r="G197" s="15"/>
    </row>
    <row r="198" spans="1:7" ht="15">
      <c r="A198">
        <v>1446</v>
      </c>
      <c r="B198" s="15">
        <v>97</v>
      </c>
      <c r="C198" s="15">
        <f>3.5*Notes!B228</f>
        <v>42.35</v>
      </c>
      <c r="D198" s="15">
        <f aca="true" t="shared" si="7" ref="D198:D261">+C198/B198</f>
        <v>0.4365979381443299</v>
      </c>
      <c r="E198" s="15">
        <f aca="true" t="shared" si="8" ref="E198:E261">+D198/12</f>
        <v>0.036383161512027494</v>
      </c>
      <c r="F198" s="15"/>
      <c r="G198" s="15"/>
    </row>
    <row r="199" spans="1:7" ht="15">
      <c r="A199">
        <v>1447</v>
      </c>
      <c r="B199" s="23">
        <v>97</v>
      </c>
      <c r="C199" s="15">
        <f>3.5*Notes!B229</f>
        <v>42.35</v>
      </c>
      <c r="D199" s="15">
        <f t="shared" si="7"/>
        <v>0.4365979381443299</v>
      </c>
      <c r="E199" s="15">
        <f t="shared" si="8"/>
        <v>0.036383161512027494</v>
      </c>
      <c r="F199" s="15"/>
      <c r="G199" s="15"/>
    </row>
    <row r="200" spans="1:7" ht="15">
      <c r="A200">
        <v>1448</v>
      </c>
      <c r="B200" s="15">
        <v>96</v>
      </c>
      <c r="C200" s="15">
        <f>3.5*Notes!B230</f>
        <v>42.35</v>
      </c>
      <c r="D200" s="15">
        <f t="shared" si="7"/>
        <v>0.44114583333333335</v>
      </c>
      <c r="E200" s="15">
        <f t="shared" si="8"/>
        <v>0.03676215277777778</v>
      </c>
      <c r="F200" s="15"/>
      <c r="G200" s="15"/>
    </row>
    <row r="201" spans="1:7" ht="15">
      <c r="A201">
        <v>1449</v>
      </c>
      <c r="B201" s="15">
        <v>96</v>
      </c>
      <c r="C201" s="15">
        <f>3.5*Notes!B231</f>
        <v>42.35</v>
      </c>
      <c r="D201" s="15">
        <f t="shared" si="7"/>
        <v>0.44114583333333335</v>
      </c>
      <c r="E201" s="15">
        <f t="shared" si="8"/>
        <v>0.03676215277777778</v>
      </c>
      <c r="F201" s="15"/>
      <c r="G201" s="15"/>
    </row>
    <row r="202" spans="1:7" ht="15">
      <c r="A202">
        <v>1450</v>
      </c>
      <c r="B202" s="23">
        <v>96</v>
      </c>
      <c r="C202" s="15">
        <f>3.5*Notes!B232</f>
        <v>42.35</v>
      </c>
      <c r="D202" s="15">
        <f t="shared" si="7"/>
        <v>0.44114583333333335</v>
      </c>
      <c r="E202" s="15">
        <f t="shared" si="8"/>
        <v>0.03676215277777778</v>
      </c>
      <c r="F202" s="15"/>
      <c r="G202" s="15"/>
    </row>
    <row r="203" spans="1:7" ht="15">
      <c r="A203">
        <v>1451</v>
      </c>
      <c r="B203" s="15">
        <v>96</v>
      </c>
      <c r="C203" s="15">
        <f>3.5*Notes!B233</f>
        <v>42.35</v>
      </c>
      <c r="D203" s="15">
        <f t="shared" si="7"/>
        <v>0.44114583333333335</v>
      </c>
      <c r="E203" s="15">
        <f t="shared" si="8"/>
        <v>0.03676215277777778</v>
      </c>
      <c r="F203" s="15"/>
      <c r="G203" s="15"/>
    </row>
    <row r="204" spans="1:7" ht="15">
      <c r="A204">
        <v>1452</v>
      </c>
      <c r="B204" s="15">
        <v>96</v>
      </c>
      <c r="C204" s="15">
        <f>3.5*Notes!B234</f>
        <v>42.35</v>
      </c>
      <c r="D204" s="15">
        <f t="shared" si="7"/>
        <v>0.44114583333333335</v>
      </c>
      <c r="E204" s="15">
        <f t="shared" si="8"/>
        <v>0.03676215277777778</v>
      </c>
      <c r="F204" s="15"/>
      <c r="G204" s="15"/>
    </row>
    <row r="205" spans="1:7" ht="15">
      <c r="A205">
        <v>1453</v>
      </c>
      <c r="B205" s="15">
        <v>99</v>
      </c>
      <c r="C205" s="15">
        <f>3.5*Notes!B235</f>
        <v>42.35</v>
      </c>
      <c r="D205" s="15">
        <f t="shared" si="7"/>
        <v>0.4277777777777778</v>
      </c>
      <c r="E205" s="15">
        <f t="shared" si="8"/>
        <v>0.03564814814814815</v>
      </c>
      <c r="F205" s="15"/>
      <c r="G205" s="15"/>
    </row>
    <row r="206" spans="1:7" ht="15">
      <c r="A206">
        <v>1454</v>
      </c>
      <c r="B206" s="15">
        <f>101+10/12</f>
        <v>101.83333333333333</v>
      </c>
      <c r="C206" s="15">
        <f>3.5*Notes!B236</f>
        <v>42.35</v>
      </c>
      <c r="D206" s="15">
        <f t="shared" si="7"/>
        <v>0.41587561374795423</v>
      </c>
      <c r="E206" s="15">
        <f t="shared" si="8"/>
        <v>0.03465630114566285</v>
      </c>
      <c r="F206" s="15"/>
      <c r="G206" s="15"/>
    </row>
    <row r="207" spans="1:7" ht="15">
      <c r="A207">
        <v>1455</v>
      </c>
      <c r="B207" s="23">
        <f>101+10/12</f>
        <v>101.83333333333333</v>
      </c>
      <c r="C207" s="15">
        <f>3.5*Notes!B237</f>
        <v>42.35</v>
      </c>
      <c r="D207" s="15">
        <f t="shared" si="7"/>
        <v>0.41587561374795423</v>
      </c>
      <c r="E207" s="15">
        <f t="shared" si="8"/>
        <v>0.03465630114566285</v>
      </c>
      <c r="F207" s="15"/>
      <c r="G207" s="15"/>
    </row>
    <row r="208" spans="1:7" ht="15">
      <c r="A208">
        <v>1456</v>
      </c>
      <c r="B208" s="23">
        <f>101+10/12</f>
        <v>101.83333333333333</v>
      </c>
      <c r="C208" s="15">
        <f>3.5*Notes!B238</f>
        <v>42.35</v>
      </c>
      <c r="D208" s="15">
        <f t="shared" si="7"/>
        <v>0.41587561374795423</v>
      </c>
      <c r="E208" s="15">
        <f t="shared" si="8"/>
        <v>0.03465630114566285</v>
      </c>
      <c r="F208" s="15"/>
      <c r="G208" s="15"/>
    </row>
    <row r="209" spans="1:7" ht="15">
      <c r="A209">
        <v>1457</v>
      </c>
      <c r="B209" s="15">
        <v>108</v>
      </c>
      <c r="C209" s="15">
        <f>3.5*Notes!B239</f>
        <v>42.35</v>
      </c>
      <c r="D209" s="15">
        <f t="shared" si="7"/>
        <v>0.39212962962962966</v>
      </c>
      <c r="E209" s="15">
        <f t="shared" si="8"/>
        <v>0.032677469135802474</v>
      </c>
      <c r="F209" s="15"/>
      <c r="G209" s="15"/>
    </row>
    <row r="210" spans="1:7" ht="15">
      <c r="A210">
        <v>1458</v>
      </c>
      <c r="B210" s="15">
        <v>108</v>
      </c>
      <c r="C210" s="15">
        <f>3.5*Notes!B240</f>
        <v>42.35</v>
      </c>
      <c r="D210" s="15">
        <f t="shared" si="7"/>
        <v>0.39212962962962966</v>
      </c>
      <c r="E210" s="15">
        <f t="shared" si="8"/>
        <v>0.032677469135802474</v>
      </c>
      <c r="F210" s="15"/>
      <c r="G210" s="15"/>
    </row>
    <row r="211" spans="1:7" ht="15">
      <c r="A211">
        <v>1459</v>
      </c>
      <c r="B211" s="15">
        <v>108</v>
      </c>
      <c r="C211" s="15">
        <f>3.5*Notes!B241</f>
        <v>42.35</v>
      </c>
      <c r="D211" s="15">
        <f t="shared" si="7"/>
        <v>0.39212962962962966</v>
      </c>
      <c r="E211" s="15">
        <f t="shared" si="8"/>
        <v>0.032677469135802474</v>
      </c>
      <c r="F211" s="15"/>
      <c r="G211" s="15"/>
    </row>
    <row r="212" spans="1:7" ht="15">
      <c r="A212">
        <v>1460</v>
      </c>
      <c r="B212" s="15">
        <v>108</v>
      </c>
      <c r="C212" s="15">
        <f>3.5*Notes!B242</f>
        <v>42.35</v>
      </c>
      <c r="D212" s="15">
        <f t="shared" si="7"/>
        <v>0.39212962962962966</v>
      </c>
      <c r="E212" s="15">
        <f t="shared" si="8"/>
        <v>0.032677469135802474</v>
      </c>
      <c r="F212" s="15"/>
      <c r="G212" s="15"/>
    </row>
    <row r="213" spans="1:7" ht="15">
      <c r="A213">
        <v>1461</v>
      </c>
      <c r="B213" s="23">
        <v>108</v>
      </c>
      <c r="C213" s="15">
        <f>3.5*Notes!B243</f>
        <v>39.199999999999996</v>
      </c>
      <c r="D213" s="15">
        <f t="shared" si="7"/>
        <v>0.36296296296296293</v>
      </c>
      <c r="E213" s="15">
        <f t="shared" si="8"/>
        <v>0.03024691358024691</v>
      </c>
      <c r="F213" s="15"/>
      <c r="G213" s="15"/>
    </row>
    <row r="214" spans="1:7" ht="15">
      <c r="A214">
        <v>1462</v>
      </c>
      <c r="B214" s="15">
        <v>109</v>
      </c>
      <c r="C214" s="15">
        <f>3.5*Notes!B244</f>
        <v>39.199999999999996</v>
      </c>
      <c r="D214" s="15">
        <f t="shared" si="7"/>
        <v>0.35963302752293574</v>
      </c>
      <c r="E214" s="15">
        <f t="shared" si="8"/>
        <v>0.029969418960244645</v>
      </c>
      <c r="F214" s="15"/>
      <c r="G214" s="15"/>
    </row>
    <row r="215" spans="1:7" ht="15">
      <c r="A215">
        <v>1463</v>
      </c>
      <c r="B215" s="15">
        <v>110</v>
      </c>
      <c r="C215" s="15">
        <f>3.5*Notes!B245</f>
        <v>39.199999999999996</v>
      </c>
      <c r="D215" s="15">
        <f t="shared" si="7"/>
        <v>0.3563636363636363</v>
      </c>
      <c r="E215" s="15">
        <f t="shared" si="8"/>
        <v>0.029696969696969694</v>
      </c>
      <c r="F215" s="15"/>
      <c r="G215" s="15"/>
    </row>
    <row r="216" spans="1:7" ht="15">
      <c r="A216">
        <v>1464</v>
      </c>
      <c r="B216" s="15">
        <v>112</v>
      </c>
      <c r="C216" s="15">
        <f>3.5*Notes!B246</f>
        <v>39.9</v>
      </c>
      <c r="D216" s="15">
        <f t="shared" si="7"/>
        <v>0.35625</v>
      </c>
      <c r="E216" s="15">
        <f t="shared" si="8"/>
        <v>0.029687500000000002</v>
      </c>
      <c r="F216" s="15"/>
      <c r="G216" s="15"/>
    </row>
    <row r="217" spans="1:7" ht="15">
      <c r="A217">
        <v>1465</v>
      </c>
      <c r="B217" s="15">
        <v>112</v>
      </c>
      <c r="C217" s="15">
        <f>3.5*Notes!B247</f>
        <v>39.9</v>
      </c>
      <c r="D217" s="15">
        <f t="shared" si="7"/>
        <v>0.35625</v>
      </c>
      <c r="E217" s="15">
        <f t="shared" si="8"/>
        <v>0.029687500000000002</v>
      </c>
      <c r="F217" s="15"/>
      <c r="G217" s="15"/>
    </row>
    <row r="218" spans="1:7" ht="15">
      <c r="A218">
        <v>1466</v>
      </c>
      <c r="B218" s="15">
        <v>112</v>
      </c>
      <c r="C218" s="15">
        <f>3.5*Notes!B248</f>
        <v>39.9</v>
      </c>
      <c r="D218" s="15">
        <f t="shared" si="7"/>
        <v>0.35625</v>
      </c>
      <c r="E218" s="15">
        <f t="shared" si="8"/>
        <v>0.029687500000000002</v>
      </c>
      <c r="F218" s="15"/>
      <c r="G218" s="15"/>
    </row>
    <row r="219" spans="1:7" ht="15">
      <c r="A219">
        <v>1467</v>
      </c>
      <c r="B219" s="15">
        <v>114</v>
      </c>
      <c r="C219" s="15">
        <f>3.5*Notes!B249</f>
        <v>39.9</v>
      </c>
      <c r="D219" s="15">
        <f t="shared" si="7"/>
        <v>0.35</v>
      </c>
      <c r="E219" s="15">
        <f t="shared" si="8"/>
        <v>0.029166666666666664</v>
      </c>
      <c r="F219" s="15"/>
      <c r="G219" s="15"/>
    </row>
    <row r="220" spans="1:7" ht="15">
      <c r="A220">
        <v>1468</v>
      </c>
      <c r="B220" s="15">
        <v>114</v>
      </c>
      <c r="C220" s="15">
        <f>3.5*Notes!B250</f>
        <v>39.9</v>
      </c>
      <c r="D220" s="15">
        <f t="shared" si="7"/>
        <v>0.35</v>
      </c>
      <c r="E220" s="15">
        <f t="shared" si="8"/>
        <v>0.029166666666666664</v>
      </c>
      <c r="F220" s="15"/>
      <c r="G220" s="15"/>
    </row>
    <row r="221" spans="1:7" ht="15">
      <c r="A221">
        <v>1469</v>
      </c>
      <c r="B221" s="15">
        <v>114</v>
      </c>
      <c r="C221" s="15">
        <f>3.5*Notes!B251</f>
        <v>39.9</v>
      </c>
      <c r="D221" s="15">
        <f t="shared" si="7"/>
        <v>0.35</v>
      </c>
      <c r="E221" s="15">
        <f t="shared" si="8"/>
        <v>0.029166666666666664</v>
      </c>
      <c r="F221" s="15"/>
      <c r="G221" s="15"/>
    </row>
    <row r="222" spans="1:7" ht="15">
      <c r="A222">
        <v>1470</v>
      </c>
      <c r="B222" s="15">
        <v>114</v>
      </c>
      <c r="C222" s="15">
        <f>3.5*Notes!B252</f>
        <v>39.9</v>
      </c>
      <c r="D222" s="15">
        <f t="shared" si="7"/>
        <v>0.35</v>
      </c>
      <c r="E222" s="15">
        <f t="shared" si="8"/>
        <v>0.029166666666666664</v>
      </c>
      <c r="F222" s="15"/>
      <c r="G222" s="15"/>
    </row>
    <row r="223" spans="1:7" ht="15">
      <c r="A223">
        <v>1471</v>
      </c>
      <c r="B223" s="15">
        <v>110</v>
      </c>
      <c r="C223" s="15">
        <f>3.5*Notes!B253</f>
        <v>36.75</v>
      </c>
      <c r="D223" s="15">
        <f t="shared" si="7"/>
        <v>0.3340909090909091</v>
      </c>
      <c r="E223" s="15">
        <f t="shared" si="8"/>
        <v>0.027840909090909093</v>
      </c>
      <c r="F223" s="15"/>
      <c r="G223" s="15"/>
    </row>
    <row r="224" spans="1:7" ht="15">
      <c r="A224">
        <v>1472</v>
      </c>
      <c r="B224" s="15">
        <v>110</v>
      </c>
      <c r="C224" s="15">
        <f>3.5*Notes!B254</f>
        <v>37.449999999999996</v>
      </c>
      <c r="D224" s="15">
        <f t="shared" si="7"/>
        <v>0.3404545454545454</v>
      </c>
      <c r="E224" s="15">
        <f t="shared" si="8"/>
        <v>0.028371212121212117</v>
      </c>
      <c r="F224" s="15"/>
      <c r="G224" s="15"/>
    </row>
    <row r="225" spans="1:7" ht="15">
      <c r="A225">
        <v>1473</v>
      </c>
      <c r="B225" s="15">
        <v>110</v>
      </c>
      <c r="C225" s="15">
        <f>3.5*Notes!B255</f>
        <v>37.449999999999996</v>
      </c>
      <c r="D225" s="15">
        <f t="shared" si="7"/>
        <v>0.3404545454545454</v>
      </c>
      <c r="E225" s="15">
        <f t="shared" si="8"/>
        <v>0.028371212121212117</v>
      </c>
      <c r="F225" s="15"/>
      <c r="G225" s="15"/>
    </row>
    <row r="226" spans="1:7" ht="15">
      <c r="A226">
        <v>1474</v>
      </c>
      <c r="B226" s="15">
        <v>112</v>
      </c>
      <c r="C226" s="15">
        <f>3.5*Notes!B256</f>
        <v>38.15</v>
      </c>
      <c r="D226" s="15">
        <f t="shared" si="7"/>
        <v>0.340625</v>
      </c>
      <c r="E226" s="15">
        <f t="shared" si="8"/>
        <v>0.028385416666666666</v>
      </c>
      <c r="F226" s="15"/>
      <c r="G226" s="15"/>
    </row>
    <row r="227" spans="1:7" ht="15">
      <c r="A227">
        <v>1475</v>
      </c>
      <c r="B227" s="15">
        <v>112</v>
      </c>
      <c r="C227" s="15">
        <f>3.5*Notes!B257</f>
        <v>36.75</v>
      </c>
      <c r="D227" s="15">
        <f t="shared" si="7"/>
        <v>0.328125</v>
      </c>
      <c r="E227" s="15">
        <f t="shared" si="8"/>
        <v>0.02734375</v>
      </c>
      <c r="F227" s="15"/>
      <c r="G227" s="15"/>
    </row>
    <row r="228" spans="1:7" ht="15">
      <c r="A228">
        <v>1476</v>
      </c>
      <c r="B228" s="15">
        <v>114</v>
      </c>
      <c r="C228" s="15">
        <f>3.5*Notes!B258</f>
        <v>36.75</v>
      </c>
      <c r="D228" s="15">
        <f t="shared" si="7"/>
        <v>0.3223684210526316</v>
      </c>
      <c r="E228" s="15">
        <f t="shared" si="8"/>
        <v>0.0268640350877193</v>
      </c>
      <c r="F228" s="15"/>
      <c r="G228" s="15"/>
    </row>
    <row r="229" spans="1:7" ht="15">
      <c r="A229">
        <v>1477</v>
      </c>
      <c r="B229" s="15">
        <v>114</v>
      </c>
      <c r="C229" s="15">
        <f>3.5*Notes!B259</f>
        <v>36.75</v>
      </c>
      <c r="D229" s="15">
        <f t="shared" si="7"/>
        <v>0.3223684210526316</v>
      </c>
      <c r="E229" s="15">
        <f t="shared" si="8"/>
        <v>0.0268640350877193</v>
      </c>
      <c r="F229" s="15"/>
      <c r="G229" s="15"/>
    </row>
    <row r="230" spans="1:7" ht="15">
      <c r="A230">
        <v>1478</v>
      </c>
      <c r="B230" s="15">
        <v>115</v>
      </c>
      <c r="C230" s="15">
        <f>3.5*Notes!B260</f>
        <v>36.75</v>
      </c>
      <c r="D230" s="15">
        <f t="shared" si="7"/>
        <v>0.31956521739130433</v>
      </c>
      <c r="E230" s="15">
        <f t="shared" si="8"/>
        <v>0.026630434782608695</v>
      </c>
      <c r="F230" s="15"/>
      <c r="G230" s="15"/>
    </row>
    <row r="231" spans="1:7" ht="15">
      <c r="A231">
        <v>1479</v>
      </c>
      <c r="B231" s="15">
        <v>116</v>
      </c>
      <c r="C231" s="15">
        <f>3.5*Notes!B261</f>
        <v>36.75</v>
      </c>
      <c r="D231" s="15">
        <f t="shared" si="7"/>
        <v>0.3168103448275862</v>
      </c>
      <c r="E231" s="15">
        <f t="shared" si="8"/>
        <v>0.026400862068965514</v>
      </c>
      <c r="F231" s="15"/>
      <c r="G231" s="15"/>
    </row>
    <row r="232" spans="1:7" ht="15">
      <c r="A232">
        <v>1480</v>
      </c>
      <c r="B232" s="15">
        <v>117</v>
      </c>
      <c r="C232" s="15">
        <f>3.5*Notes!B262</f>
        <v>37.800000000000004</v>
      </c>
      <c r="D232" s="15">
        <f t="shared" si="7"/>
        <v>0.3230769230769231</v>
      </c>
      <c r="E232" s="15">
        <f t="shared" si="8"/>
        <v>0.026923076923076925</v>
      </c>
      <c r="F232" s="15"/>
      <c r="G232" s="15"/>
    </row>
    <row r="233" spans="1:7" ht="15">
      <c r="A233">
        <v>1481</v>
      </c>
      <c r="B233" s="15">
        <v>120</v>
      </c>
      <c r="C233" s="15">
        <f>3.5*Notes!B263</f>
        <v>37.800000000000004</v>
      </c>
      <c r="D233" s="15">
        <f t="shared" si="7"/>
        <v>0.31500000000000006</v>
      </c>
      <c r="E233" s="15">
        <f t="shared" si="8"/>
        <v>0.026250000000000006</v>
      </c>
      <c r="F233" s="15"/>
      <c r="G233" s="15"/>
    </row>
    <row r="234" spans="1:7" ht="15">
      <c r="A234">
        <v>1482</v>
      </c>
      <c r="B234" s="15">
        <v>120</v>
      </c>
      <c r="C234" s="15">
        <f>3.5*Notes!B264</f>
        <v>37.800000000000004</v>
      </c>
      <c r="D234" s="15">
        <f t="shared" si="7"/>
        <v>0.31500000000000006</v>
      </c>
      <c r="E234" s="15">
        <f t="shared" si="8"/>
        <v>0.026250000000000006</v>
      </c>
      <c r="F234" s="15"/>
      <c r="G234" s="15"/>
    </row>
    <row r="235" spans="1:7" ht="15">
      <c r="A235">
        <v>1483</v>
      </c>
      <c r="B235" s="15">
        <v>120</v>
      </c>
      <c r="C235" s="15">
        <f>3.5*Notes!B265</f>
        <v>37.800000000000004</v>
      </c>
      <c r="D235" s="15">
        <f t="shared" si="7"/>
        <v>0.31500000000000006</v>
      </c>
      <c r="E235" s="15">
        <f t="shared" si="8"/>
        <v>0.026250000000000006</v>
      </c>
      <c r="F235" s="15"/>
      <c r="G235" s="15"/>
    </row>
    <row r="236" spans="1:7" ht="15">
      <c r="A236">
        <v>1484</v>
      </c>
      <c r="B236" s="15">
        <v>123</v>
      </c>
      <c r="C236" s="15">
        <f>3.5*Notes!B266</f>
        <v>37.800000000000004</v>
      </c>
      <c r="D236" s="15">
        <f t="shared" si="7"/>
        <v>0.30731707317073176</v>
      </c>
      <c r="E236" s="15">
        <f t="shared" si="8"/>
        <v>0.02560975609756098</v>
      </c>
      <c r="F236" s="15"/>
      <c r="G236" s="15"/>
    </row>
    <row r="237" spans="1:7" ht="15">
      <c r="A237">
        <v>1485</v>
      </c>
      <c r="B237" s="15">
        <v>123</v>
      </c>
      <c r="C237" s="15">
        <f>3.5*Notes!B267</f>
        <v>36.4</v>
      </c>
      <c r="D237" s="15">
        <f t="shared" si="7"/>
        <v>0.29593495934959346</v>
      </c>
      <c r="E237" s="15">
        <f t="shared" si="8"/>
        <v>0.02466124661246612</v>
      </c>
      <c r="F237" s="15"/>
      <c r="G237" s="15"/>
    </row>
    <row r="238" spans="1:7" ht="15">
      <c r="A238">
        <v>1486</v>
      </c>
      <c r="B238" s="15">
        <v>125</v>
      </c>
      <c r="C238" s="15">
        <f>3.5*Notes!B268</f>
        <v>36.4</v>
      </c>
      <c r="D238" s="15">
        <f t="shared" si="7"/>
        <v>0.2912</v>
      </c>
      <c r="E238" s="15">
        <f t="shared" si="8"/>
        <v>0.02426666666666667</v>
      </c>
      <c r="F238" s="15"/>
      <c r="G238" s="15"/>
    </row>
    <row r="239" spans="1:7" ht="15">
      <c r="A239">
        <v>1487</v>
      </c>
      <c r="B239" s="15">
        <v>126</v>
      </c>
      <c r="C239" s="15">
        <f>3.5*Notes!B269</f>
        <v>36.4</v>
      </c>
      <c r="D239" s="15">
        <f t="shared" si="7"/>
        <v>0.28888888888888886</v>
      </c>
      <c r="E239" s="15">
        <f t="shared" si="8"/>
        <v>0.02407407407407407</v>
      </c>
      <c r="F239" s="15"/>
      <c r="G239" s="15"/>
    </row>
    <row r="240" spans="1:7" ht="15">
      <c r="A240">
        <v>1488</v>
      </c>
      <c r="B240" s="15">
        <v>127</v>
      </c>
      <c r="C240" s="15">
        <f>3.5*Notes!B270</f>
        <v>36.4</v>
      </c>
      <c r="D240" s="15">
        <f t="shared" si="7"/>
        <v>0.2866141732283464</v>
      </c>
      <c r="E240" s="15">
        <f t="shared" si="8"/>
        <v>0.023884514435695534</v>
      </c>
      <c r="F240" s="15"/>
      <c r="G240" s="15"/>
    </row>
    <row r="241" spans="1:7" ht="15">
      <c r="A241">
        <v>1489</v>
      </c>
      <c r="B241" s="15">
        <v>129</v>
      </c>
      <c r="C241" s="15">
        <f>3.5*Notes!B271</f>
        <v>36.4</v>
      </c>
      <c r="D241" s="15">
        <f t="shared" si="7"/>
        <v>0.2821705426356589</v>
      </c>
      <c r="E241" s="15">
        <f t="shared" si="8"/>
        <v>0.023514211886304908</v>
      </c>
      <c r="F241" s="15"/>
      <c r="G241" s="15"/>
    </row>
    <row r="242" spans="1:7" ht="15">
      <c r="A242">
        <v>1490</v>
      </c>
      <c r="B242" s="15">
        <v>130</v>
      </c>
      <c r="C242" s="15">
        <f>3.5*Notes!B272</f>
        <v>36.4</v>
      </c>
      <c r="D242" s="15">
        <f t="shared" si="7"/>
        <v>0.27999999999999997</v>
      </c>
      <c r="E242" s="15">
        <f t="shared" si="8"/>
        <v>0.02333333333333333</v>
      </c>
      <c r="F242" s="15"/>
      <c r="G242" s="15"/>
    </row>
    <row r="243" spans="1:7" ht="15">
      <c r="A243">
        <v>1491</v>
      </c>
      <c r="B243" s="15">
        <v>130</v>
      </c>
      <c r="C243" s="15">
        <f>3.5*Notes!B273</f>
        <v>36.4</v>
      </c>
      <c r="D243" s="15">
        <f t="shared" si="7"/>
        <v>0.27999999999999997</v>
      </c>
      <c r="E243" s="15">
        <f t="shared" si="8"/>
        <v>0.02333333333333333</v>
      </c>
      <c r="F243" s="15"/>
      <c r="G243" s="15"/>
    </row>
    <row r="244" spans="1:7" ht="15">
      <c r="A244">
        <v>1492</v>
      </c>
      <c r="B244" s="15">
        <v>130</v>
      </c>
      <c r="C244" s="15">
        <f>3.5*Notes!B274</f>
        <v>36.4</v>
      </c>
      <c r="D244" s="15">
        <f t="shared" si="7"/>
        <v>0.27999999999999997</v>
      </c>
      <c r="E244" s="15">
        <f t="shared" si="8"/>
        <v>0.02333333333333333</v>
      </c>
      <c r="F244" s="15"/>
      <c r="G244" s="15"/>
    </row>
    <row r="245" spans="1:7" ht="15">
      <c r="A245">
        <v>1493</v>
      </c>
      <c r="B245" s="15">
        <v>131</v>
      </c>
      <c r="C245" s="15">
        <f>3.5*Notes!B275</f>
        <v>36.4</v>
      </c>
      <c r="D245" s="15">
        <f t="shared" si="7"/>
        <v>0.2778625954198473</v>
      </c>
      <c r="E245" s="15">
        <f t="shared" si="8"/>
        <v>0.023155216284987276</v>
      </c>
      <c r="F245" s="15"/>
      <c r="G245" s="15"/>
    </row>
    <row r="246" spans="1:7" ht="15">
      <c r="A246">
        <v>1494</v>
      </c>
      <c r="B246" s="15">
        <v>132</v>
      </c>
      <c r="C246" s="15">
        <f>3.5*Notes!B276</f>
        <v>36.4</v>
      </c>
      <c r="D246" s="15">
        <f t="shared" si="7"/>
        <v>0.27575757575757576</v>
      </c>
      <c r="E246" s="15">
        <f t="shared" si="8"/>
        <v>0.02297979797979798</v>
      </c>
      <c r="F246" s="15"/>
      <c r="G246" s="15"/>
    </row>
    <row r="247" spans="1:7" ht="15">
      <c r="A247">
        <v>1495</v>
      </c>
      <c r="B247" s="15">
        <v>133</v>
      </c>
      <c r="C247" s="15">
        <f>3.5*Notes!B277</f>
        <v>36.4</v>
      </c>
      <c r="D247" s="15">
        <f t="shared" si="7"/>
        <v>0.27368421052631575</v>
      </c>
      <c r="E247" s="15">
        <f t="shared" si="8"/>
        <v>0.022807017543859647</v>
      </c>
      <c r="F247" s="15"/>
      <c r="G247" s="15"/>
    </row>
    <row r="248" spans="1:7" ht="15">
      <c r="A248">
        <v>1496</v>
      </c>
      <c r="B248" s="15">
        <v>134</v>
      </c>
      <c r="C248" s="15">
        <f>3.5*Notes!B278</f>
        <v>36.4</v>
      </c>
      <c r="D248" s="15">
        <f t="shared" si="7"/>
        <v>0.2716417910447761</v>
      </c>
      <c r="E248" s="15">
        <f t="shared" si="8"/>
        <v>0.02263681592039801</v>
      </c>
      <c r="F248" s="15"/>
      <c r="G248" s="15"/>
    </row>
    <row r="249" spans="1:7" ht="15">
      <c r="A249">
        <v>1497</v>
      </c>
      <c r="B249" s="15">
        <v>134</v>
      </c>
      <c r="C249" s="15">
        <f>3.5*Notes!B279</f>
        <v>36.4</v>
      </c>
      <c r="D249" s="15">
        <f t="shared" si="7"/>
        <v>0.2716417910447761</v>
      </c>
      <c r="E249" s="15">
        <f t="shared" si="8"/>
        <v>0.02263681592039801</v>
      </c>
      <c r="F249" s="15"/>
      <c r="G249" s="15"/>
    </row>
    <row r="250" spans="1:7" ht="15">
      <c r="A250">
        <v>1498</v>
      </c>
      <c r="B250" s="15">
        <v>135</v>
      </c>
      <c r="C250" s="15">
        <f>3.5*Notes!B280</f>
        <v>36.4</v>
      </c>
      <c r="D250" s="15">
        <f t="shared" si="7"/>
        <v>0.2696296296296296</v>
      </c>
      <c r="E250" s="15">
        <f t="shared" si="8"/>
        <v>0.022469135802469134</v>
      </c>
      <c r="F250" s="15"/>
      <c r="G250" s="15"/>
    </row>
    <row r="251" spans="1:7" ht="15">
      <c r="A251">
        <v>1499</v>
      </c>
      <c r="B251" s="15">
        <v>137</v>
      </c>
      <c r="C251" s="15">
        <f>3.5*Notes!B281</f>
        <v>36.4</v>
      </c>
      <c r="D251" s="15">
        <f t="shared" si="7"/>
        <v>0.2656934306569343</v>
      </c>
      <c r="E251" s="15">
        <f t="shared" si="8"/>
        <v>0.022141119221411192</v>
      </c>
      <c r="F251" s="15"/>
      <c r="G251" s="15"/>
    </row>
    <row r="252" spans="1:7" ht="15">
      <c r="A252">
        <v>1500</v>
      </c>
      <c r="B252" s="15">
        <v>140</v>
      </c>
      <c r="C252" s="15">
        <f>3.5*Notes!B282</f>
        <v>36.4</v>
      </c>
      <c r="D252" s="15">
        <f t="shared" si="7"/>
        <v>0.26</v>
      </c>
      <c r="E252" s="15">
        <f t="shared" si="8"/>
        <v>0.021666666666666667</v>
      </c>
      <c r="F252" s="15"/>
      <c r="G252" s="15"/>
    </row>
    <row r="253" spans="1:7" ht="15">
      <c r="A253">
        <v>1501</v>
      </c>
      <c r="B253" s="15">
        <v>130</v>
      </c>
      <c r="C253" s="15">
        <f>3.5*Notes!B283</f>
        <v>36.4</v>
      </c>
      <c r="D253" s="15">
        <f t="shared" si="7"/>
        <v>0.27999999999999997</v>
      </c>
      <c r="E253" s="15">
        <f t="shared" si="8"/>
        <v>0.02333333333333333</v>
      </c>
      <c r="F253" s="15"/>
      <c r="G253" s="15"/>
    </row>
    <row r="254" spans="1:7" ht="15">
      <c r="A254">
        <v>1502</v>
      </c>
      <c r="B254" s="15">
        <v>140</v>
      </c>
      <c r="C254" s="15">
        <f>3.5*Notes!B284</f>
        <v>36.4</v>
      </c>
      <c r="D254" s="15">
        <f t="shared" si="7"/>
        <v>0.26</v>
      </c>
      <c r="E254" s="15">
        <f t="shared" si="8"/>
        <v>0.021666666666666667</v>
      </c>
      <c r="F254" s="15"/>
      <c r="G254" s="15"/>
    </row>
    <row r="255" spans="1:7" ht="15">
      <c r="A255">
        <v>1503</v>
      </c>
      <c r="B255" s="15">
        <v>140</v>
      </c>
      <c r="C255" s="15">
        <f>3.5*Notes!B285</f>
        <v>37.800000000000004</v>
      </c>
      <c r="D255" s="15">
        <f t="shared" si="7"/>
        <v>0.27</v>
      </c>
      <c r="E255" s="15">
        <f t="shared" si="8"/>
        <v>0.022500000000000003</v>
      </c>
      <c r="F255" s="15"/>
      <c r="G255" s="15"/>
    </row>
    <row r="256" spans="1:7" ht="15">
      <c r="A256">
        <v>1504</v>
      </c>
      <c r="B256" s="15">
        <v>140</v>
      </c>
      <c r="C256" s="15">
        <f>3.5*Notes!B$286</f>
        <v>37.800000000000004</v>
      </c>
      <c r="D256" s="15">
        <f t="shared" si="7"/>
        <v>0.27</v>
      </c>
      <c r="E256" s="15">
        <f t="shared" si="8"/>
        <v>0.022500000000000003</v>
      </c>
      <c r="F256" s="15"/>
      <c r="G256" s="15"/>
    </row>
    <row r="257" spans="1:7" ht="15">
      <c r="A257">
        <v>1505</v>
      </c>
      <c r="B257" s="15">
        <v>140</v>
      </c>
      <c r="C257" s="15">
        <f>3.5*Notes!B$286</f>
        <v>37.800000000000004</v>
      </c>
      <c r="D257" s="15">
        <f t="shared" si="7"/>
        <v>0.27</v>
      </c>
      <c r="E257" s="15">
        <f t="shared" si="8"/>
        <v>0.022500000000000003</v>
      </c>
      <c r="F257" s="15"/>
      <c r="G257" s="15"/>
    </row>
    <row r="258" spans="1:7" ht="15">
      <c r="A258">
        <v>1506</v>
      </c>
      <c r="B258" s="15">
        <v>140</v>
      </c>
      <c r="C258" s="15">
        <f>3.5*Notes!B$286</f>
        <v>37.800000000000004</v>
      </c>
      <c r="D258" s="15">
        <f t="shared" si="7"/>
        <v>0.27</v>
      </c>
      <c r="E258" s="15">
        <f t="shared" si="8"/>
        <v>0.022500000000000003</v>
      </c>
      <c r="F258" s="15"/>
      <c r="G258" s="15"/>
    </row>
    <row r="259" spans="1:7" ht="15">
      <c r="A259">
        <v>1507</v>
      </c>
      <c r="B259" s="15">
        <v>140</v>
      </c>
      <c r="C259" s="15">
        <f>3.5*Notes!B$286</f>
        <v>37.800000000000004</v>
      </c>
      <c r="D259" s="15">
        <f t="shared" si="7"/>
        <v>0.27</v>
      </c>
      <c r="E259" s="15">
        <f t="shared" si="8"/>
        <v>0.022500000000000003</v>
      </c>
      <c r="F259" s="15"/>
      <c r="G259" s="15"/>
    </row>
    <row r="260" spans="1:7" ht="15">
      <c r="A260">
        <v>1508</v>
      </c>
      <c r="B260" s="15">
        <v>140</v>
      </c>
      <c r="C260" s="15">
        <f>3.5*Notes!B$286</f>
        <v>37.800000000000004</v>
      </c>
      <c r="D260" s="15">
        <f t="shared" si="7"/>
        <v>0.27</v>
      </c>
      <c r="E260" s="15">
        <f t="shared" si="8"/>
        <v>0.022500000000000003</v>
      </c>
      <c r="F260" s="15"/>
      <c r="G260" s="15"/>
    </row>
    <row r="261" spans="1:7" ht="15">
      <c r="A261">
        <v>1509</v>
      </c>
      <c r="B261" s="15">
        <v>140</v>
      </c>
      <c r="C261" s="15">
        <f>3.5*Notes!B$286</f>
        <v>37.800000000000004</v>
      </c>
      <c r="D261" s="15">
        <f t="shared" si="7"/>
        <v>0.27</v>
      </c>
      <c r="E261" s="15">
        <f t="shared" si="8"/>
        <v>0.022500000000000003</v>
      </c>
      <c r="F261" s="15"/>
      <c r="G261" s="15"/>
    </row>
    <row r="262" spans="1:7" ht="15">
      <c r="A262">
        <v>1510</v>
      </c>
      <c r="B262" s="15">
        <v>140</v>
      </c>
      <c r="C262" s="15">
        <f>3.5*Notes!B$286</f>
        <v>37.800000000000004</v>
      </c>
      <c r="D262" s="15">
        <f aca="true" t="shared" si="9" ref="D262:D285">+C262/B262</f>
        <v>0.27</v>
      </c>
      <c r="E262" s="15">
        <f aca="true" t="shared" si="10" ref="E262:E286">+D262/12</f>
        <v>0.022500000000000003</v>
      </c>
      <c r="F262" s="15"/>
      <c r="G262" s="15"/>
    </row>
    <row r="263" spans="1:7" ht="15">
      <c r="A263">
        <v>1511</v>
      </c>
      <c r="B263" s="15">
        <v>140</v>
      </c>
      <c r="C263" s="15">
        <f>3.5*Notes!B$286</f>
        <v>37.800000000000004</v>
      </c>
      <c r="D263" s="15">
        <f t="shared" si="9"/>
        <v>0.27</v>
      </c>
      <c r="E263" s="15">
        <f t="shared" si="10"/>
        <v>0.022500000000000003</v>
      </c>
      <c r="F263" s="15"/>
      <c r="G263" s="15"/>
    </row>
    <row r="264" spans="1:7" ht="15">
      <c r="A264">
        <v>1512</v>
      </c>
      <c r="B264" s="15">
        <v>140</v>
      </c>
      <c r="C264" s="15">
        <f>3.5*Notes!B$286</f>
        <v>37.800000000000004</v>
      </c>
      <c r="D264" s="15">
        <f t="shared" si="9"/>
        <v>0.27</v>
      </c>
      <c r="E264" s="15">
        <f t="shared" si="10"/>
        <v>0.022500000000000003</v>
      </c>
      <c r="F264" s="15"/>
      <c r="G264" s="15"/>
    </row>
    <row r="265" spans="1:7" ht="15">
      <c r="A265">
        <v>1513</v>
      </c>
      <c r="B265" s="15">
        <v>140</v>
      </c>
      <c r="C265" s="15">
        <f>3.5*Notes!B$286</f>
        <v>37.800000000000004</v>
      </c>
      <c r="D265" s="15">
        <f t="shared" si="9"/>
        <v>0.27</v>
      </c>
      <c r="E265" s="15">
        <f t="shared" si="10"/>
        <v>0.022500000000000003</v>
      </c>
      <c r="F265" s="15"/>
      <c r="G265" s="15"/>
    </row>
    <row r="266" spans="1:7" ht="15">
      <c r="A266">
        <v>1514</v>
      </c>
      <c r="B266" s="15">
        <v>140</v>
      </c>
      <c r="C266" s="15">
        <f>3.5*Notes!B$286</f>
        <v>37.800000000000004</v>
      </c>
      <c r="D266" s="15">
        <f t="shared" si="9"/>
        <v>0.27</v>
      </c>
      <c r="E266" s="15">
        <f t="shared" si="10"/>
        <v>0.022500000000000003</v>
      </c>
      <c r="F266" s="15"/>
      <c r="G266" s="15"/>
    </row>
    <row r="267" spans="1:7" ht="15">
      <c r="A267">
        <v>1515</v>
      </c>
      <c r="B267" s="15">
        <v>140</v>
      </c>
      <c r="C267" s="15">
        <f>3.5*Notes!B$286</f>
        <v>37.800000000000004</v>
      </c>
      <c r="D267" s="15">
        <f t="shared" si="9"/>
        <v>0.27</v>
      </c>
      <c r="E267" s="15">
        <f t="shared" si="10"/>
        <v>0.022500000000000003</v>
      </c>
      <c r="F267" s="15"/>
      <c r="G267" s="15"/>
    </row>
    <row r="268" spans="1:7" ht="15">
      <c r="A268">
        <v>1516</v>
      </c>
      <c r="B268" s="15">
        <v>140</v>
      </c>
      <c r="C268" s="15">
        <f>3.5*Notes!B$286</f>
        <v>37.800000000000004</v>
      </c>
      <c r="D268" s="15">
        <f t="shared" si="9"/>
        <v>0.27</v>
      </c>
      <c r="E268" s="15">
        <f t="shared" si="10"/>
        <v>0.022500000000000003</v>
      </c>
      <c r="F268" s="15"/>
      <c r="G268" s="15"/>
    </row>
    <row r="269" spans="1:7" ht="15">
      <c r="A269">
        <v>1517</v>
      </c>
      <c r="B269" s="15">
        <v>140</v>
      </c>
      <c r="C269" s="15">
        <f>3.5*Notes!B$286</f>
        <v>37.800000000000004</v>
      </c>
      <c r="D269" s="15">
        <f t="shared" si="9"/>
        <v>0.27</v>
      </c>
      <c r="E269" s="15">
        <f t="shared" si="10"/>
        <v>0.022500000000000003</v>
      </c>
      <c r="F269" s="15"/>
      <c r="G269" s="15"/>
    </row>
    <row r="270" spans="1:7" ht="15">
      <c r="A270">
        <v>1518</v>
      </c>
      <c r="B270" s="15">
        <v>140</v>
      </c>
      <c r="C270" s="15">
        <f>3.5*Notes!B$286</f>
        <v>37.800000000000004</v>
      </c>
      <c r="D270" s="15">
        <f t="shared" si="9"/>
        <v>0.27</v>
      </c>
      <c r="E270" s="15">
        <f t="shared" si="10"/>
        <v>0.022500000000000003</v>
      </c>
      <c r="F270" s="15"/>
      <c r="G270" s="15"/>
    </row>
    <row r="271" spans="1:7" ht="15">
      <c r="A271">
        <v>1519</v>
      </c>
      <c r="B271" s="15">
        <v>140</v>
      </c>
      <c r="C271" s="15">
        <f>3.5*Notes!B$286</f>
        <v>37.800000000000004</v>
      </c>
      <c r="D271" s="15">
        <f t="shared" si="9"/>
        <v>0.27</v>
      </c>
      <c r="E271" s="15">
        <f t="shared" si="10"/>
        <v>0.022500000000000003</v>
      </c>
      <c r="F271" s="15"/>
      <c r="G271" s="15"/>
    </row>
    <row r="272" spans="1:7" ht="15">
      <c r="A272">
        <v>1520</v>
      </c>
      <c r="B272" s="15">
        <v>140</v>
      </c>
      <c r="C272" s="15">
        <f>3.5*Notes!B$286</f>
        <v>37.800000000000004</v>
      </c>
      <c r="D272" s="15">
        <f t="shared" si="9"/>
        <v>0.27</v>
      </c>
      <c r="E272" s="15">
        <f t="shared" si="10"/>
        <v>0.022500000000000003</v>
      </c>
      <c r="F272" s="15"/>
      <c r="G272" s="15"/>
    </row>
    <row r="273" spans="1:7" ht="15">
      <c r="A273">
        <v>1521</v>
      </c>
      <c r="B273" s="15">
        <v>140</v>
      </c>
      <c r="C273" s="15">
        <f>3.5*Notes!B$286</f>
        <v>37.800000000000004</v>
      </c>
      <c r="D273" s="15">
        <f t="shared" si="9"/>
        <v>0.27</v>
      </c>
      <c r="E273" s="15">
        <f t="shared" si="10"/>
        <v>0.022500000000000003</v>
      </c>
      <c r="F273" s="15"/>
      <c r="G273" s="15"/>
    </row>
    <row r="274" spans="1:7" ht="15">
      <c r="A274">
        <v>1522</v>
      </c>
      <c r="B274" s="15">
        <v>140</v>
      </c>
      <c r="C274" s="15">
        <f>3.5*Notes!B$286</f>
        <v>37.800000000000004</v>
      </c>
      <c r="D274" s="15">
        <f t="shared" si="9"/>
        <v>0.27</v>
      </c>
      <c r="E274" s="15">
        <f t="shared" si="10"/>
        <v>0.022500000000000003</v>
      </c>
      <c r="F274" s="15"/>
      <c r="G274" s="15"/>
    </row>
    <row r="275" spans="1:7" ht="15">
      <c r="A275">
        <v>1523</v>
      </c>
      <c r="B275" s="15">
        <v>140</v>
      </c>
      <c r="C275" s="15">
        <f>3.5*Notes!B$286</f>
        <v>37.800000000000004</v>
      </c>
      <c r="D275" s="15">
        <f t="shared" si="9"/>
        <v>0.27</v>
      </c>
      <c r="E275" s="15">
        <f t="shared" si="10"/>
        <v>0.022500000000000003</v>
      </c>
      <c r="F275" s="15"/>
      <c r="G275" s="15"/>
    </row>
    <row r="276" spans="1:7" ht="15">
      <c r="A276">
        <v>1524</v>
      </c>
      <c r="B276" s="15">
        <v>140</v>
      </c>
      <c r="C276" s="15">
        <f>3.5*Notes!B$286</f>
        <v>37.800000000000004</v>
      </c>
      <c r="D276" s="15">
        <f t="shared" si="9"/>
        <v>0.27</v>
      </c>
      <c r="E276" s="15">
        <f t="shared" si="10"/>
        <v>0.022500000000000003</v>
      </c>
      <c r="F276" s="15"/>
      <c r="G276" s="15"/>
    </row>
    <row r="277" spans="1:7" ht="15">
      <c r="A277">
        <v>1525</v>
      </c>
      <c r="B277" s="15">
        <v>140</v>
      </c>
      <c r="C277" s="15">
        <f>3.5*Notes!B$286</f>
        <v>37.800000000000004</v>
      </c>
      <c r="D277" s="15">
        <f t="shared" si="9"/>
        <v>0.27</v>
      </c>
      <c r="E277" s="15">
        <f t="shared" si="10"/>
        <v>0.022500000000000003</v>
      </c>
      <c r="F277" s="15"/>
      <c r="G277" s="15"/>
    </row>
    <row r="278" spans="1:7" ht="15">
      <c r="A278">
        <v>1526</v>
      </c>
      <c r="B278" s="15">
        <v>140</v>
      </c>
      <c r="C278" s="15">
        <f>3.5*Notes!B$286</f>
        <v>37.800000000000004</v>
      </c>
      <c r="D278" s="15">
        <f t="shared" si="9"/>
        <v>0.27</v>
      </c>
      <c r="E278" s="15">
        <f t="shared" si="10"/>
        <v>0.022500000000000003</v>
      </c>
      <c r="F278" s="15"/>
      <c r="G278" s="15"/>
    </row>
    <row r="279" spans="1:7" ht="15">
      <c r="A279">
        <v>1527</v>
      </c>
      <c r="B279" s="15">
        <v>140</v>
      </c>
      <c r="C279" s="15">
        <f>3.5*Notes!B$286</f>
        <v>37.800000000000004</v>
      </c>
      <c r="D279" s="15">
        <f t="shared" si="9"/>
        <v>0.27</v>
      </c>
      <c r="E279" s="15">
        <f t="shared" si="10"/>
        <v>0.022500000000000003</v>
      </c>
      <c r="F279" s="15"/>
      <c r="G279" s="15"/>
    </row>
    <row r="280" spans="1:7" ht="15">
      <c r="A280">
        <v>1528</v>
      </c>
      <c r="B280" s="15">
        <v>140</v>
      </c>
      <c r="C280" s="15">
        <f>3.5*Notes!B$286</f>
        <v>37.800000000000004</v>
      </c>
      <c r="D280" s="15">
        <f t="shared" si="9"/>
        <v>0.27</v>
      </c>
      <c r="E280" s="15">
        <f t="shared" si="10"/>
        <v>0.022500000000000003</v>
      </c>
      <c r="F280" s="15"/>
      <c r="G280" s="15"/>
    </row>
    <row r="281" spans="1:7" ht="15">
      <c r="A281">
        <v>1529</v>
      </c>
      <c r="B281" s="15">
        <v>140</v>
      </c>
      <c r="C281" s="15">
        <f>3.5*Notes!B$286</f>
        <v>37.800000000000004</v>
      </c>
      <c r="D281" s="15">
        <f t="shared" si="9"/>
        <v>0.27</v>
      </c>
      <c r="E281" s="15">
        <f t="shared" si="10"/>
        <v>0.022500000000000003</v>
      </c>
      <c r="F281" s="15"/>
      <c r="G281" s="15"/>
    </row>
    <row r="282" spans="1:7" ht="15">
      <c r="A282">
        <v>1530</v>
      </c>
      <c r="B282" s="15">
        <v>140</v>
      </c>
      <c r="C282" s="15">
        <f>3.5*Notes!B$286</f>
        <v>37.800000000000004</v>
      </c>
      <c r="D282" s="15">
        <f t="shared" si="9"/>
        <v>0.27</v>
      </c>
      <c r="E282" s="15">
        <f t="shared" si="10"/>
        <v>0.022500000000000003</v>
      </c>
      <c r="F282" s="15"/>
      <c r="G282" s="15"/>
    </row>
    <row r="283" spans="1:7" ht="15">
      <c r="A283">
        <v>1531</v>
      </c>
      <c r="B283" s="15">
        <v>150</v>
      </c>
      <c r="C283" s="15">
        <f>3.5*Notes!B$286</f>
        <v>37.800000000000004</v>
      </c>
      <c r="D283" s="15">
        <f t="shared" si="9"/>
        <v>0.252</v>
      </c>
      <c r="E283" s="15">
        <f t="shared" si="10"/>
        <v>0.021</v>
      </c>
      <c r="F283" s="15"/>
      <c r="G283" s="15"/>
    </row>
    <row r="284" spans="1:7" ht="15">
      <c r="A284">
        <v>1532</v>
      </c>
      <c r="B284" s="15">
        <v>150</v>
      </c>
      <c r="C284" s="15">
        <f>3.5*Notes!B$286</f>
        <v>37.800000000000004</v>
      </c>
      <c r="D284" s="15">
        <f t="shared" si="9"/>
        <v>0.252</v>
      </c>
      <c r="E284" s="15">
        <f t="shared" si="10"/>
        <v>0.021</v>
      </c>
      <c r="F284" s="15"/>
      <c r="G284" s="15"/>
    </row>
    <row r="285" spans="1:7" ht="15">
      <c r="A285">
        <v>1533</v>
      </c>
      <c r="B285" s="15">
        <v>150</v>
      </c>
      <c r="C285" s="15">
        <f>3.5*Notes!B$286</f>
        <v>37.800000000000004</v>
      </c>
      <c r="D285" s="15">
        <f t="shared" si="9"/>
        <v>0.252</v>
      </c>
      <c r="E285" s="15">
        <f t="shared" si="10"/>
        <v>0.021</v>
      </c>
      <c r="F285" s="15"/>
      <c r="G285" s="15"/>
    </row>
    <row r="286" spans="1:7" ht="15">
      <c r="A286">
        <v>1534</v>
      </c>
      <c r="B286" s="15">
        <v>150</v>
      </c>
      <c r="C286" s="15">
        <f>3.5*Notes!B$286</f>
        <v>37.800000000000004</v>
      </c>
      <c r="D286" s="15">
        <f>+C286/B286</f>
        <v>0.252</v>
      </c>
      <c r="E286" s="15">
        <f t="shared" si="10"/>
        <v>0.021</v>
      </c>
      <c r="F286" s="15"/>
      <c r="G286" s="15"/>
    </row>
    <row r="287" spans="2:7" ht="15">
      <c r="B287" s="15"/>
      <c r="C287" s="15"/>
      <c r="D287" s="15"/>
      <c r="E287" s="15"/>
      <c r="F287" s="15"/>
      <c r="G287" s="15"/>
    </row>
    <row r="288" spans="2:7" ht="15">
      <c r="B288" s="15"/>
      <c r="C288" s="15"/>
      <c r="D288" s="15"/>
      <c r="E288" s="15"/>
      <c r="F288" s="15"/>
      <c r="G288" s="15"/>
    </row>
    <row r="289" spans="2:7" ht="15">
      <c r="B289" s="15"/>
      <c r="C289" s="15"/>
      <c r="D289" s="15"/>
      <c r="E289" s="15"/>
      <c r="F289" s="15"/>
      <c r="G289" s="15"/>
    </row>
    <row r="290" spans="2:7" ht="15">
      <c r="B290" s="15"/>
      <c r="C290" s="15"/>
      <c r="D290" s="15"/>
      <c r="E290" s="15"/>
      <c r="F290" s="15"/>
      <c r="G290" s="15"/>
    </row>
    <row r="291" spans="2:7" ht="15">
      <c r="B291" s="15"/>
      <c r="C291" s="15"/>
      <c r="D291" s="15"/>
      <c r="E291" s="15"/>
      <c r="F291" s="15"/>
      <c r="G291" s="15"/>
    </row>
    <row r="292" spans="2:7" ht="15">
      <c r="B292" s="15"/>
      <c r="C292" s="15"/>
      <c r="D292" s="15"/>
      <c r="E292" s="15"/>
      <c r="F292" s="15"/>
      <c r="G292" s="15"/>
    </row>
    <row r="293" spans="2:7" ht="15">
      <c r="B293" s="15"/>
      <c r="C293" s="15"/>
      <c r="D293" s="15"/>
      <c r="E293" s="15"/>
      <c r="F293" s="15"/>
      <c r="G293" s="15"/>
    </row>
    <row r="294" spans="2:7" ht="15">
      <c r="B294" s="15"/>
      <c r="C294" s="15"/>
      <c r="D294" s="15"/>
      <c r="E294" s="15"/>
      <c r="F294" s="15"/>
      <c r="G294" s="15"/>
    </row>
    <row r="295" spans="2:7" ht="15">
      <c r="B295" s="15"/>
      <c r="C295" s="15"/>
      <c r="D295" s="15"/>
      <c r="E295" s="15"/>
      <c r="F295" s="15"/>
      <c r="G295" s="15"/>
    </row>
    <row r="296" spans="2:7" ht="15">
      <c r="B296" s="15"/>
      <c r="C296" s="15"/>
      <c r="D296" s="15"/>
      <c r="E296" s="15"/>
      <c r="F296" s="15"/>
      <c r="G296" s="15"/>
    </row>
    <row r="297" spans="2:7" ht="15">
      <c r="B297" s="15"/>
      <c r="C297" s="15"/>
      <c r="D297" s="15"/>
      <c r="E297" s="15"/>
      <c r="F297" s="15"/>
      <c r="G297" s="15"/>
    </row>
    <row r="298" spans="2:7" ht="15">
      <c r="B298" s="15"/>
      <c r="C298" s="15"/>
      <c r="D298" s="15"/>
      <c r="E298" s="15"/>
      <c r="F298" s="15"/>
      <c r="G298" s="15"/>
    </row>
    <row r="299" spans="2:7" ht="15">
      <c r="B299" s="15"/>
      <c r="C299" s="15"/>
      <c r="D299" s="15"/>
      <c r="E299" s="15"/>
      <c r="F299" s="15"/>
      <c r="G299" s="15"/>
    </row>
    <row r="300" spans="2:7" ht="15">
      <c r="B300" s="15"/>
      <c r="C300" s="15"/>
      <c r="D300" s="15"/>
      <c r="E300" s="15"/>
      <c r="F300" s="15"/>
      <c r="G300" s="15"/>
    </row>
    <row r="301" spans="2:7" ht="15">
      <c r="B301" s="15"/>
      <c r="C301" s="15"/>
      <c r="D301" s="15"/>
      <c r="E301" s="15"/>
      <c r="F301" s="15"/>
      <c r="G301" s="15"/>
    </row>
    <row r="302" spans="2:7" ht="15">
      <c r="B302" s="15"/>
      <c r="C302" s="15"/>
      <c r="D302" s="15"/>
      <c r="E302" s="15"/>
      <c r="F302" s="15"/>
      <c r="G302" s="15"/>
    </row>
    <row r="303" spans="2:7" ht="15">
      <c r="B303" s="15"/>
      <c r="C303" s="15"/>
      <c r="D303" s="15"/>
      <c r="E303" s="15"/>
      <c r="F303" s="15"/>
      <c r="G303" s="15"/>
    </row>
    <row r="304" spans="2:7" ht="15">
      <c r="B304" s="15"/>
      <c r="C304" s="15"/>
      <c r="D304" s="15"/>
      <c r="E304" s="15"/>
      <c r="F304" s="15"/>
      <c r="G304" s="15"/>
    </row>
    <row r="305" spans="2:7" ht="15">
      <c r="B305" s="15"/>
      <c r="C305" s="15"/>
      <c r="D305" s="15"/>
      <c r="E305" s="15"/>
      <c r="F305" s="15"/>
      <c r="G305" s="15"/>
    </row>
    <row r="306" spans="2:7" ht="15">
      <c r="B306" s="15"/>
      <c r="C306" s="15"/>
      <c r="D306" s="15"/>
      <c r="E306" s="15"/>
      <c r="F306" s="15"/>
      <c r="G306" s="15"/>
    </row>
    <row r="307" spans="2:7" ht="15">
      <c r="B307" s="15"/>
      <c r="C307" s="15"/>
      <c r="D307" s="15"/>
      <c r="E307" s="15"/>
      <c r="F307" s="15"/>
      <c r="G307" s="15"/>
    </row>
    <row r="308" spans="2:7" ht="15">
      <c r="B308" s="15"/>
      <c r="C308" s="15"/>
      <c r="D308" s="15"/>
      <c r="E308" s="15"/>
      <c r="F308" s="15"/>
      <c r="G308" s="15"/>
    </row>
    <row r="309" spans="2:7" ht="15">
      <c r="B309" s="15"/>
      <c r="C309" s="15"/>
      <c r="D309" s="15"/>
      <c r="E309" s="15"/>
      <c r="F309" s="15"/>
      <c r="G309" s="15"/>
    </row>
    <row r="310" spans="2:7" ht="15">
      <c r="B310" s="15"/>
      <c r="C310" s="15"/>
      <c r="D310" s="15"/>
      <c r="E310" s="15"/>
      <c r="F310" s="15"/>
      <c r="G310" s="15"/>
    </row>
    <row r="311" spans="2:7" ht="15">
      <c r="B311" s="15"/>
      <c r="C311" s="15"/>
      <c r="D311" s="15"/>
      <c r="E311" s="15"/>
      <c r="F311" s="15"/>
      <c r="G311" s="15"/>
    </row>
    <row r="312" spans="2:7" ht="15">
      <c r="B312" s="15"/>
      <c r="C312" s="15"/>
      <c r="D312" s="15"/>
      <c r="E312" s="15"/>
      <c r="F312" s="15"/>
      <c r="G312" s="15"/>
    </row>
    <row r="313" spans="2:7" ht="15">
      <c r="B313" s="15"/>
      <c r="C313" s="15"/>
      <c r="D313" s="15"/>
      <c r="E313" s="15"/>
      <c r="F313" s="15"/>
      <c r="G313" s="15"/>
    </row>
    <row r="314" spans="2:7" ht="15">
      <c r="B314" s="15"/>
      <c r="C314" s="15"/>
      <c r="D314" s="15"/>
      <c r="E314" s="15"/>
      <c r="F314" s="15"/>
      <c r="G314" s="15"/>
    </row>
    <row r="315" spans="2:7" ht="15">
      <c r="B315" s="15"/>
      <c r="C315" s="15"/>
      <c r="D315" s="15"/>
      <c r="E315" s="15"/>
      <c r="F315" s="15"/>
      <c r="G315" s="15"/>
    </row>
    <row r="316" spans="2:7" ht="15">
      <c r="B316" s="15"/>
      <c r="C316" s="15"/>
      <c r="D316" s="15"/>
      <c r="E316" s="15"/>
      <c r="F316" s="15"/>
      <c r="G316" s="15"/>
    </row>
    <row r="317" spans="2:7" ht="15">
      <c r="B317" s="15"/>
      <c r="C317" s="15"/>
      <c r="D317" s="15"/>
      <c r="E317" s="15"/>
      <c r="F317" s="15"/>
      <c r="G317" s="15"/>
    </row>
    <row r="318" spans="2:7" ht="15">
      <c r="B318" s="15"/>
      <c r="C318" s="15"/>
      <c r="D318" s="15"/>
      <c r="E318" s="15"/>
      <c r="F318" s="15"/>
      <c r="G318" s="15"/>
    </row>
    <row r="319" spans="2:7" ht="15">
      <c r="B319" s="15"/>
      <c r="C319" s="15"/>
      <c r="D319" s="15"/>
      <c r="E319" s="15"/>
      <c r="F319" s="15"/>
      <c r="G319" s="15"/>
    </row>
    <row r="320" spans="2:7" ht="15">
      <c r="B320" s="15"/>
      <c r="C320" s="15"/>
      <c r="D320" s="15"/>
      <c r="E320" s="15"/>
      <c r="F320" s="15"/>
      <c r="G320" s="15"/>
    </row>
    <row r="321" spans="2:7" ht="15">
      <c r="B321" s="15"/>
      <c r="C321" s="15"/>
      <c r="D321" s="15"/>
      <c r="E321" s="15"/>
      <c r="F321" s="15"/>
      <c r="G321" s="15"/>
    </row>
    <row r="322" spans="2:7" ht="15">
      <c r="B322" s="15"/>
      <c r="C322" s="15"/>
      <c r="D322" s="15"/>
      <c r="E322" s="15"/>
      <c r="F322" s="15"/>
      <c r="G322" s="15"/>
    </row>
    <row r="323" spans="2:7" ht="15">
      <c r="B323" s="15"/>
      <c r="C323" s="15"/>
      <c r="D323" s="15"/>
      <c r="E323" s="15"/>
      <c r="F323" s="15"/>
      <c r="G323" s="15"/>
    </row>
    <row r="324" spans="2:7" ht="15">
      <c r="B324" s="15"/>
      <c r="C324" s="15"/>
      <c r="D324" s="15"/>
      <c r="E324" s="15"/>
      <c r="F324" s="15"/>
      <c r="G324" s="15"/>
    </row>
    <row r="325" spans="2:7" ht="15">
      <c r="B325" s="15"/>
      <c r="C325" s="15"/>
      <c r="D325" s="15"/>
      <c r="E325" s="15"/>
      <c r="F325" s="15"/>
      <c r="G325" s="15"/>
    </row>
    <row r="326" spans="2:7" ht="15">
      <c r="B326" s="15"/>
      <c r="C326" s="15"/>
      <c r="D326" s="15"/>
      <c r="E326" s="15"/>
      <c r="F326" s="15"/>
      <c r="G326" s="15"/>
    </row>
    <row r="327" spans="2:7" ht="15">
      <c r="B327" s="15"/>
      <c r="C327" s="15"/>
      <c r="D327" s="15"/>
      <c r="E327" s="15"/>
      <c r="F327" s="15"/>
      <c r="G327" s="15"/>
    </row>
    <row r="328" spans="2:7" ht="15">
      <c r="B328" s="15"/>
      <c r="C328" s="15"/>
      <c r="D328" s="15"/>
      <c r="E328" s="15"/>
      <c r="F328" s="15"/>
      <c r="G328" s="15"/>
    </row>
    <row r="329" spans="2:7" ht="15">
      <c r="B329" s="15"/>
      <c r="C329" s="15"/>
      <c r="D329" s="15"/>
      <c r="E329" s="15"/>
      <c r="F329" s="15"/>
      <c r="G329" s="15"/>
    </row>
    <row r="330" spans="2:7" ht="15">
      <c r="B330" s="15"/>
      <c r="C330" s="15"/>
      <c r="D330" s="15"/>
      <c r="E330" s="15"/>
      <c r="F330" s="15"/>
      <c r="G330" s="15"/>
    </row>
    <row r="331" spans="2:7" ht="15">
      <c r="B331" s="15"/>
      <c r="C331" s="15"/>
      <c r="D331" s="15"/>
      <c r="E331" s="15"/>
      <c r="F331" s="15"/>
      <c r="G331" s="15"/>
    </row>
    <row r="332" spans="2:7" ht="15">
      <c r="B332" s="15"/>
      <c r="C332" s="15"/>
      <c r="D332" s="15"/>
      <c r="E332" s="15"/>
      <c r="F332" s="15"/>
      <c r="G332" s="15"/>
    </row>
    <row r="333" spans="2:7" ht="15">
      <c r="B333" s="15"/>
      <c r="C333" s="15"/>
      <c r="D333" s="15"/>
      <c r="E333" s="15"/>
      <c r="F333" s="15"/>
      <c r="G333" s="15"/>
    </row>
    <row r="334" spans="2:7" ht="15">
      <c r="B334" s="15"/>
      <c r="C334" s="15"/>
      <c r="D334" s="15"/>
      <c r="E334" s="15"/>
      <c r="F334" s="15"/>
      <c r="G334" s="15"/>
    </row>
    <row r="335" spans="2:7" ht="15">
      <c r="B335" s="15"/>
      <c r="C335" s="15"/>
      <c r="D335" s="15"/>
      <c r="E335" s="15"/>
      <c r="F335" s="15"/>
      <c r="G335" s="15"/>
    </row>
    <row r="336" spans="2:7" ht="15">
      <c r="B336" s="15"/>
      <c r="C336" s="15"/>
      <c r="D336" s="15"/>
      <c r="E336" s="15"/>
      <c r="F336" s="15"/>
      <c r="G336" s="15"/>
    </row>
    <row r="337" spans="2:7" ht="15">
      <c r="B337" s="15"/>
      <c r="C337" s="15"/>
      <c r="D337" s="15"/>
      <c r="E337" s="15"/>
      <c r="F337" s="15"/>
      <c r="G337" s="15"/>
    </row>
    <row r="338" spans="2:7" ht="15">
      <c r="B338" s="15"/>
      <c r="C338" s="15"/>
      <c r="D338" s="15"/>
      <c r="E338" s="15"/>
      <c r="F338" s="15"/>
      <c r="G338" s="15"/>
    </row>
    <row r="339" spans="2:7" ht="15">
      <c r="B339" s="15"/>
      <c r="C339" s="15"/>
      <c r="D339" s="15"/>
      <c r="E339" s="15"/>
      <c r="F339" s="15"/>
      <c r="G339" s="15"/>
    </row>
    <row r="340" spans="2:7" ht="15">
      <c r="B340" s="15"/>
      <c r="C340" s="15"/>
      <c r="D340" s="15"/>
      <c r="E340" s="15"/>
      <c r="F340" s="15"/>
      <c r="G340" s="15"/>
    </row>
    <row r="341" spans="2:7" ht="15">
      <c r="B341" s="15"/>
      <c r="C341" s="15"/>
      <c r="D341" s="15"/>
      <c r="E341" s="15"/>
      <c r="F341" s="15"/>
      <c r="G341" s="15"/>
    </row>
    <row r="342" spans="2:7" ht="15">
      <c r="B342" s="15"/>
      <c r="C342" s="15"/>
      <c r="D342" s="15"/>
      <c r="E342" s="15"/>
      <c r="F342" s="15"/>
      <c r="G342" s="15"/>
    </row>
    <row r="343" spans="2:7" ht="15">
      <c r="B343" s="15"/>
      <c r="C343" s="15"/>
      <c r="D343" s="15"/>
      <c r="E343" s="15"/>
      <c r="F343" s="15"/>
      <c r="G343" s="15"/>
    </row>
    <row r="344" spans="2:7" ht="15">
      <c r="B344" s="15"/>
      <c r="C344" s="15"/>
      <c r="D344" s="15"/>
      <c r="E344" s="15"/>
      <c r="F344" s="15"/>
      <c r="G344" s="15"/>
    </row>
    <row r="345" spans="2:7" ht="15">
      <c r="B345" s="15"/>
      <c r="C345" s="15"/>
      <c r="D345" s="15"/>
      <c r="E345" s="15"/>
      <c r="F345" s="15"/>
      <c r="G345" s="15"/>
    </row>
    <row r="346" spans="2:7" ht="15">
      <c r="B346" s="15"/>
      <c r="C346" s="15"/>
      <c r="D346" s="15"/>
      <c r="E346" s="15"/>
      <c r="F346" s="15"/>
      <c r="G346" s="15"/>
    </row>
    <row r="347" spans="2:7" ht="15">
      <c r="B347" s="15"/>
      <c r="C347" s="15"/>
      <c r="D347" s="15"/>
      <c r="E347" s="15"/>
      <c r="F347" s="15"/>
      <c r="G347" s="15"/>
    </row>
    <row r="348" spans="2:7" ht="15">
      <c r="B348" s="15"/>
      <c r="C348" s="15"/>
      <c r="D348" s="15"/>
      <c r="E348" s="15"/>
      <c r="F348" s="15"/>
      <c r="G348" s="15"/>
    </row>
    <row r="349" spans="2:7" ht="15">
      <c r="B349" s="15"/>
      <c r="C349" s="15"/>
      <c r="D349" s="15"/>
      <c r="E349" s="15"/>
      <c r="F349" s="15"/>
      <c r="G349" s="15"/>
    </row>
    <row r="350" spans="2:7" ht="15">
      <c r="B350" s="15"/>
      <c r="C350" s="15"/>
      <c r="D350" s="15"/>
      <c r="E350" s="15"/>
      <c r="F350" s="15"/>
      <c r="G350" s="15"/>
    </row>
    <row r="351" spans="2:7" ht="15">
      <c r="B351" s="15"/>
      <c r="C351" s="15"/>
      <c r="D351" s="15"/>
      <c r="E351" s="15"/>
      <c r="F351" s="15"/>
      <c r="G351" s="15"/>
    </row>
    <row r="352" spans="2:7" ht="15">
      <c r="B352" s="15"/>
      <c r="C352" s="15"/>
      <c r="D352" s="15"/>
      <c r="E352" s="15"/>
      <c r="F352" s="15"/>
      <c r="G352" s="15"/>
    </row>
    <row r="353" spans="2:7" ht="15">
      <c r="B353" s="15"/>
      <c r="C353" s="15"/>
      <c r="D353" s="15"/>
      <c r="E353" s="15"/>
      <c r="F353" s="15"/>
      <c r="G353" s="15"/>
    </row>
    <row r="354" spans="2:7" ht="15">
      <c r="B354" s="15"/>
      <c r="C354" s="15"/>
      <c r="D354" s="15"/>
      <c r="E354" s="15"/>
      <c r="F354" s="15"/>
      <c r="G354" s="15"/>
    </row>
    <row r="355" spans="2:7" ht="15">
      <c r="B355" s="15"/>
      <c r="C355" s="15"/>
      <c r="D355" s="15"/>
      <c r="E355" s="15"/>
      <c r="F355" s="15"/>
      <c r="G355" s="15"/>
    </row>
    <row r="356" spans="2:7" ht="15">
      <c r="B356" s="15"/>
      <c r="C356" s="15"/>
      <c r="D356" s="15"/>
      <c r="E356" s="15"/>
      <c r="F356" s="15"/>
      <c r="G356" s="15"/>
    </row>
    <row r="357" spans="2:7" ht="15">
      <c r="B357" s="15"/>
      <c r="C357" s="15"/>
      <c r="D357" s="15"/>
      <c r="E357" s="15"/>
      <c r="F357" s="15"/>
      <c r="G357" s="15"/>
    </row>
    <row r="358" spans="2:7" ht="15">
      <c r="B358" s="15"/>
      <c r="C358" s="15"/>
      <c r="D358" s="15"/>
      <c r="E358" s="15"/>
      <c r="F358" s="15"/>
      <c r="G358" s="15"/>
    </row>
    <row r="359" spans="2:7" ht="15">
      <c r="B359" s="15"/>
      <c r="C359" s="15"/>
      <c r="D359" s="15"/>
      <c r="E359" s="15"/>
      <c r="F359" s="15"/>
      <c r="G359" s="15"/>
    </row>
    <row r="360" spans="2:7" ht="15">
      <c r="B360" s="15"/>
      <c r="C360" s="15"/>
      <c r="D360" s="15"/>
      <c r="E360" s="15"/>
      <c r="F360" s="15"/>
      <c r="G360" s="15"/>
    </row>
    <row r="361" spans="2:7" ht="15">
      <c r="B361" s="15"/>
      <c r="C361" s="15"/>
      <c r="D361" s="15"/>
      <c r="E361" s="15"/>
      <c r="F361" s="15"/>
      <c r="G361" s="15"/>
    </row>
    <row r="362" spans="2:7" ht="15">
      <c r="B362" s="15"/>
      <c r="C362" s="15"/>
      <c r="D362" s="15"/>
      <c r="E362" s="15"/>
      <c r="F362" s="15"/>
      <c r="G362" s="15"/>
    </row>
    <row r="363" spans="2:7" ht="15">
      <c r="B363" s="15"/>
      <c r="C363" s="15"/>
      <c r="D363" s="15"/>
      <c r="E363" s="15"/>
      <c r="F363" s="15"/>
      <c r="G363" s="15"/>
    </row>
    <row r="364" spans="2:7" ht="15">
      <c r="B364" s="15"/>
      <c r="C364" s="15"/>
      <c r="D364" s="15"/>
      <c r="E364" s="15"/>
      <c r="F364" s="15"/>
      <c r="G364" s="15"/>
    </row>
    <row r="365" spans="2:7" ht="15">
      <c r="B365" s="15"/>
      <c r="C365" s="15"/>
      <c r="D365" s="15"/>
      <c r="E365" s="15"/>
      <c r="F365" s="15"/>
      <c r="G365" s="15"/>
    </row>
    <row r="366" spans="2:7" ht="15">
      <c r="B366" s="15"/>
      <c r="C366" s="15"/>
      <c r="D366" s="15"/>
      <c r="E366" s="15"/>
      <c r="F366" s="15"/>
      <c r="G366" s="15"/>
    </row>
    <row r="367" spans="2:7" ht="15">
      <c r="B367" s="15"/>
      <c r="C367" s="15"/>
      <c r="D367" s="15"/>
      <c r="E367" s="15"/>
      <c r="F367" s="15"/>
      <c r="G367" s="15"/>
    </row>
    <row r="368" spans="2:7" ht="15">
      <c r="B368" s="15"/>
      <c r="C368" s="15"/>
      <c r="D368" s="15"/>
      <c r="E368" s="15"/>
      <c r="F368" s="15"/>
      <c r="G368" s="15"/>
    </row>
    <row r="369" spans="2:7" ht="15">
      <c r="B369" s="15"/>
      <c r="C369" s="15"/>
      <c r="D369" s="15"/>
      <c r="E369" s="15"/>
      <c r="F369" s="15"/>
      <c r="G369" s="15"/>
    </row>
    <row r="370" spans="2:7" ht="15">
      <c r="B370" s="15"/>
      <c r="C370" s="15"/>
      <c r="D370" s="15"/>
      <c r="E370" s="15"/>
      <c r="F370" s="15"/>
      <c r="G370" s="15"/>
    </row>
    <row r="371" spans="2:7" ht="15">
      <c r="B371" s="15"/>
      <c r="C371" s="15"/>
      <c r="D371" s="15"/>
      <c r="E371" s="15"/>
      <c r="F371" s="15"/>
      <c r="G371" s="15"/>
    </row>
    <row r="372" spans="2:7" ht="15">
      <c r="B372" s="15"/>
      <c r="C372" s="15"/>
      <c r="D372" s="15"/>
      <c r="E372" s="15"/>
      <c r="F372" s="15"/>
      <c r="G372" s="15"/>
    </row>
    <row r="373" spans="2:7" ht="15">
      <c r="B373" s="15"/>
      <c r="C373" s="15"/>
      <c r="D373" s="15"/>
      <c r="E373" s="15"/>
      <c r="F373" s="15"/>
      <c r="G373" s="15"/>
    </row>
    <row r="374" spans="2:7" ht="15">
      <c r="B374" s="15"/>
      <c r="C374" s="15"/>
      <c r="D374" s="15"/>
      <c r="E374" s="15"/>
      <c r="F374" s="15"/>
      <c r="G374" s="15"/>
    </row>
    <row r="375" spans="2:7" ht="15">
      <c r="B375" s="15"/>
      <c r="C375" s="15"/>
      <c r="D375" s="15"/>
      <c r="E375" s="15"/>
      <c r="F375" s="15"/>
      <c r="G375" s="15"/>
    </row>
    <row r="376" spans="2:7" ht="15">
      <c r="B376" s="15"/>
      <c r="C376" s="15"/>
      <c r="D376" s="15"/>
      <c r="E376" s="15"/>
      <c r="F376" s="15"/>
      <c r="G376" s="15"/>
    </row>
    <row r="377" spans="2:7" ht="15">
      <c r="B377" s="15"/>
      <c r="C377" s="15"/>
      <c r="D377" s="15"/>
      <c r="E377" s="15"/>
      <c r="F377" s="15"/>
      <c r="G377" s="15"/>
    </row>
    <row r="378" spans="2:7" ht="15">
      <c r="B378" s="15"/>
      <c r="C378" s="15"/>
      <c r="D378" s="15"/>
      <c r="E378" s="15"/>
      <c r="F378" s="15"/>
      <c r="G378" s="15"/>
    </row>
    <row r="379" spans="2:7" ht="15">
      <c r="B379" s="15"/>
      <c r="C379" s="15"/>
      <c r="D379" s="15"/>
      <c r="E379" s="15"/>
      <c r="F379" s="15"/>
      <c r="G379" s="15"/>
    </row>
    <row r="380" spans="2:7" ht="15">
      <c r="B380" s="15"/>
      <c r="C380" s="15"/>
      <c r="D380" s="15"/>
      <c r="E380" s="15"/>
      <c r="F380" s="15"/>
      <c r="G380" s="15"/>
    </row>
    <row r="381" spans="2:7" ht="15">
      <c r="B381" s="15"/>
      <c r="C381" s="15"/>
      <c r="D381" s="15"/>
      <c r="E381" s="15"/>
      <c r="F381" s="15"/>
      <c r="G381" s="15"/>
    </row>
    <row r="382" spans="2:7" ht="15">
      <c r="B382" s="15"/>
      <c r="C382" s="15"/>
      <c r="D382" s="15"/>
      <c r="E382" s="15"/>
      <c r="F382" s="15"/>
      <c r="G382" s="15"/>
    </row>
    <row r="383" spans="2:7" ht="15">
      <c r="B383" s="15"/>
      <c r="C383" s="15"/>
      <c r="D383" s="15"/>
      <c r="E383" s="15"/>
      <c r="F383" s="15"/>
      <c r="G383" s="15"/>
    </row>
    <row r="384" spans="2:7" ht="15">
      <c r="B384" s="15"/>
      <c r="C384" s="15"/>
      <c r="D384" s="15"/>
      <c r="E384" s="15"/>
      <c r="F384" s="15"/>
      <c r="G384" s="15"/>
    </row>
    <row r="385" spans="2:7" ht="15">
      <c r="B385" s="15"/>
      <c r="C385" s="15"/>
      <c r="D385" s="15"/>
      <c r="E385" s="15"/>
      <c r="F385" s="15"/>
      <c r="G385" s="15"/>
    </row>
    <row r="386" spans="2:7" ht="15">
      <c r="B386" s="15"/>
      <c r="C386" s="15"/>
      <c r="D386" s="15"/>
      <c r="E386" s="15"/>
      <c r="F386" s="15"/>
      <c r="G386" s="15"/>
    </row>
    <row r="387" spans="2:7" ht="15">
      <c r="B387" s="15"/>
      <c r="C387" s="15"/>
      <c r="D387" s="15"/>
      <c r="E387" s="15"/>
      <c r="F387" s="15"/>
      <c r="G387" s="15"/>
    </row>
    <row r="388" spans="2:7" ht="15">
      <c r="B388" s="15"/>
      <c r="C388" s="15"/>
      <c r="D388" s="15"/>
      <c r="E388" s="15"/>
      <c r="F388" s="15"/>
      <c r="G388" s="15"/>
    </row>
    <row r="389" spans="2:7" ht="15">
      <c r="B389" s="15"/>
      <c r="C389" s="15"/>
      <c r="D389" s="15"/>
      <c r="E389" s="15"/>
      <c r="F389" s="15"/>
      <c r="G389" s="15"/>
    </row>
    <row r="390" spans="2:7" ht="15">
      <c r="B390" s="15"/>
      <c r="C390" s="15"/>
      <c r="D390" s="15"/>
      <c r="E390" s="15"/>
      <c r="F390" s="15"/>
      <c r="G390" s="15"/>
    </row>
    <row r="391" spans="2:7" ht="15">
      <c r="B391" s="15"/>
      <c r="C391" s="15"/>
      <c r="D391" s="15"/>
      <c r="E391" s="15"/>
      <c r="F391" s="15"/>
      <c r="G391" s="15"/>
    </row>
    <row r="392" spans="2:7" ht="15">
      <c r="B392" s="15"/>
      <c r="C392" s="15"/>
      <c r="D392" s="15"/>
      <c r="E392" s="15"/>
      <c r="F392" s="15"/>
      <c r="G392" s="15"/>
    </row>
    <row r="393" spans="2:7" ht="15">
      <c r="B393" s="15"/>
      <c r="C393" s="15"/>
      <c r="D393" s="15"/>
      <c r="E393" s="15"/>
      <c r="F393" s="15"/>
      <c r="G393" s="15"/>
    </row>
    <row r="394" spans="2:7" ht="15">
      <c r="B394" s="15"/>
      <c r="C394" s="15"/>
      <c r="D394" s="15"/>
      <c r="E394" s="15"/>
      <c r="F394" s="15"/>
      <c r="G394" s="15"/>
    </row>
    <row r="395" spans="2:7" ht="15">
      <c r="B395" s="15"/>
      <c r="C395" s="15"/>
      <c r="D395" s="15"/>
      <c r="E395" s="15"/>
      <c r="F395" s="15"/>
      <c r="G395" s="15"/>
    </row>
    <row r="396" spans="2:7" ht="15">
      <c r="B396" s="15"/>
      <c r="C396" s="15"/>
      <c r="D396" s="15"/>
      <c r="E396" s="15"/>
      <c r="F396" s="15"/>
      <c r="G396" s="15"/>
    </row>
    <row r="397" spans="2:7" ht="15">
      <c r="B397" s="15"/>
      <c r="C397" s="15"/>
      <c r="D397" s="15"/>
      <c r="E397" s="15"/>
      <c r="F397" s="15"/>
      <c r="G397" s="15"/>
    </row>
    <row r="398" spans="2:7" ht="15">
      <c r="B398" s="15"/>
      <c r="C398" s="15"/>
      <c r="D398" s="15"/>
      <c r="E398" s="15"/>
      <c r="F398" s="15"/>
      <c r="G398" s="15"/>
    </row>
    <row r="399" spans="2:7" ht="15">
      <c r="B399" s="15"/>
      <c r="C399" s="15"/>
      <c r="D399" s="15"/>
      <c r="E399" s="15"/>
      <c r="F399" s="15"/>
      <c r="G399" s="15"/>
    </row>
    <row r="400" spans="2:7" ht="15">
      <c r="B400" s="15"/>
      <c r="C400" s="15"/>
      <c r="D400" s="15"/>
      <c r="E400" s="15"/>
      <c r="F400" s="15"/>
      <c r="G400" s="15"/>
    </row>
    <row r="401" spans="2:7" ht="15">
      <c r="B401" s="15"/>
      <c r="C401" s="15"/>
      <c r="D401" s="15"/>
      <c r="E401" s="15"/>
      <c r="F401" s="15"/>
      <c r="G401" s="15"/>
    </row>
    <row r="402" spans="2:7" ht="15">
      <c r="B402" s="15"/>
      <c r="C402" s="15"/>
      <c r="D402" s="15"/>
      <c r="E402" s="15"/>
      <c r="F402" s="15"/>
      <c r="G402" s="15"/>
    </row>
    <row r="403" spans="2:7" ht="15">
      <c r="B403" s="15"/>
      <c r="C403" s="15"/>
      <c r="D403" s="15"/>
      <c r="E403" s="15"/>
      <c r="F403" s="15"/>
      <c r="G403" s="15"/>
    </row>
    <row r="404" spans="2:7" ht="15">
      <c r="B404" s="15"/>
      <c r="C404" s="15"/>
      <c r="D404" s="15"/>
      <c r="E404" s="15"/>
      <c r="F404" s="15"/>
      <c r="G404" s="15"/>
    </row>
    <row r="405" spans="2:7" ht="15">
      <c r="B405" s="15"/>
      <c r="C405" s="15"/>
      <c r="D405" s="15"/>
      <c r="E405" s="15"/>
      <c r="F405" s="15"/>
      <c r="G405" s="15"/>
    </row>
    <row r="406" spans="2:7" ht="15">
      <c r="B406" s="15"/>
      <c r="C406" s="15"/>
      <c r="D406" s="15"/>
      <c r="E406" s="15"/>
      <c r="F406" s="15"/>
      <c r="G406" s="15"/>
    </row>
    <row r="407" spans="2:7" ht="15">
      <c r="B407" s="15"/>
      <c r="C407" s="15"/>
      <c r="D407" s="15"/>
      <c r="E407" s="15"/>
      <c r="F407" s="15"/>
      <c r="G407" s="15"/>
    </row>
    <row r="408" spans="2:7" ht="15">
      <c r="B408" s="15"/>
      <c r="C408" s="15"/>
      <c r="D408" s="15"/>
      <c r="E408" s="15"/>
      <c r="F408" s="15"/>
      <c r="G408" s="15"/>
    </row>
    <row r="409" spans="2:7" ht="15">
      <c r="B409" s="15"/>
      <c r="C409" s="15"/>
      <c r="D409" s="15"/>
      <c r="E409" s="15"/>
      <c r="F409" s="15"/>
      <c r="G409" s="15"/>
    </row>
    <row r="410" spans="2:7" ht="15">
      <c r="B410" s="15"/>
      <c r="C410" s="15"/>
      <c r="D410" s="15"/>
      <c r="E410" s="15"/>
      <c r="F410" s="15"/>
      <c r="G410" s="15"/>
    </row>
    <row r="411" spans="2:7" ht="15">
      <c r="B411" s="15"/>
      <c r="C411" s="15"/>
      <c r="D411" s="15"/>
      <c r="E411" s="15"/>
      <c r="F411" s="15"/>
      <c r="G411" s="15"/>
    </row>
    <row r="412" spans="2:7" ht="15">
      <c r="B412" s="15"/>
      <c r="C412" s="15"/>
      <c r="D412" s="15"/>
      <c r="E412" s="15"/>
      <c r="F412" s="15"/>
      <c r="G412" s="15"/>
    </row>
    <row r="413" spans="2:7" ht="15">
      <c r="B413" s="15"/>
      <c r="C413" s="15"/>
      <c r="D413" s="15"/>
      <c r="E413" s="15"/>
      <c r="F413" s="15"/>
      <c r="G413" s="15"/>
    </row>
    <row r="414" spans="2:7" ht="15">
      <c r="B414" s="15"/>
      <c r="C414" s="15"/>
      <c r="D414" s="15"/>
      <c r="E414" s="15"/>
      <c r="F414" s="15"/>
      <c r="G414" s="15"/>
    </row>
    <row r="415" spans="2:7" ht="15">
      <c r="B415" s="15"/>
      <c r="C415" s="15"/>
      <c r="D415" s="15"/>
      <c r="E415" s="15"/>
      <c r="F415" s="15"/>
      <c r="G415" s="15"/>
    </row>
    <row r="416" spans="2:7" ht="15">
      <c r="B416" s="15"/>
      <c r="C416" s="15"/>
      <c r="D416" s="15"/>
      <c r="E416" s="15"/>
      <c r="F416" s="15"/>
      <c r="G416" s="15"/>
    </row>
    <row r="417" spans="2:7" ht="15">
      <c r="B417" s="15"/>
      <c r="C417" s="15"/>
      <c r="D417" s="15"/>
      <c r="E417" s="15"/>
      <c r="F417" s="15"/>
      <c r="G417" s="15"/>
    </row>
    <row r="418" spans="2:7" ht="15">
      <c r="B418" s="15"/>
      <c r="C418" s="15"/>
      <c r="D418" s="15"/>
      <c r="E418" s="15"/>
      <c r="F418" s="15"/>
      <c r="G418" s="15"/>
    </row>
    <row r="419" spans="2:7" ht="15">
      <c r="B419" s="15"/>
      <c r="C419" s="15"/>
      <c r="D419" s="15"/>
      <c r="E419" s="15"/>
      <c r="F419" s="15"/>
      <c r="G419" s="15"/>
    </row>
    <row r="420" spans="2:7" ht="15">
      <c r="B420" s="15"/>
      <c r="C420" s="15"/>
      <c r="D420" s="15"/>
      <c r="E420" s="15"/>
      <c r="F420" s="15"/>
      <c r="G420" s="15"/>
    </row>
    <row r="421" spans="2:7" ht="15">
      <c r="B421" s="15"/>
      <c r="C421" s="15"/>
      <c r="D421" s="15"/>
      <c r="E421" s="15"/>
      <c r="F421" s="15"/>
      <c r="G421" s="15"/>
    </row>
    <row r="422" spans="2:7" ht="15">
      <c r="B422" s="15"/>
      <c r="C422" s="15"/>
      <c r="D422" s="15"/>
      <c r="E422" s="15"/>
      <c r="F422" s="15"/>
      <c r="G422" s="15"/>
    </row>
    <row r="423" spans="2:7" ht="15">
      <c r="B423" s="15"/>
      <c r="C423" s="15"/>
      <c r="D423" s="15"/>
      <c r="E423" s="15"/>
      <c r="F423" s="15"/>
      <c r="G423" s="15"/>
    </row>
    <row r="424" spans="2:7" ht="15">
      <c r="B424" s="15"/>
      <c r="C424" s="15"/>
      <c r="D424" s="15"/>
      <c r="E424" s="15"/>
      <c r="F424" s="15"/>
      <c r="G424" s="15"/>
    </row>
    <row r="425" spans="2:7" ht="15">
      <c r="B425" s="15"/>
      <c r="C425" s="15"/>
      <c r="D425" s="15"/>
      <c r="E425" s="15"/>
      <c r="F425" s="15"/>
      <c r="G425" s="15"/>
    </row>
    <row r="426" spans="2:7" ht="15">
      <c r="B426" s="15"/>
      <c r="C426" s="15"/>
      <c r="D426" s="15"/>
      <c r="E426" s="15"/>
      <c r="F426" s="15"/>
      <c r="G426" s="15"/>
    </row>
    <row r="427" spans="2:7" ht="15">
      <c r="B427" s="15"/>
      <c r="C427" s="15"/>
      <c r="D427" s="15"/>
      <c r="E427" s="15"/>
      <c r="F427" s="15"/>
      <c r="G427" s="15"/>
    </row>
    <row r="428" spans="2:7" ht="15">
      <c r="B428" s="15"/>
      <c r="C428" s="15"/>
      <c r="D428" s="15"/>
      <c r="E428" s="15"/>
      <c r="F428" s="15"/>
      <c r="G428" s="15"/>
    </row>
    <row r="429" spans="2:7" ht="15">
      <c r="B429" s="15"/>
      <c r="C429" s="15"/>
      <c r="D429" s="15"/>
      <c r="E429" s="15"/>
      <c r="F429" s="15"/>
      <c r="G429" s="15"/>
    </row>
    <row r="430" spans="2:7" ht="15">
      <c r="B430" s="15"/>
      <c r="C430" s="15"/>
      <c r="D430" s="15"/>
      <c r="E430" s="15"/>
      <c r="F430" s="15"/>
      <c r="G430" s="15"/>
    </row>
    <row r="431" spans="2:7" ht="15">
      <c r="B431" s="15"/>
      <c r="C431" s="15"/>
      <c r="D431" s="15"/>
      <c r="E431" s="15"/>
      <c r="F431" s="15"/>
      <c r="G431" s="15"/>
    </row>
    <row r="432" spans="2:7" ht="15">
      <c r="B432" s="15"/>
      <c r="C432" s="15"/>
      <c r="D432" s="15"/>
      <c r="E432" s="15"/>
      <c r="F432" s="15"/>
      <c r="G432" s="15"/>
    </row>
    <row r="433" spans="2:7" ht="15">
      <c r="B433" s="15"/>
      <c r="C433" s="15"/>
      <c r="D433" s="15"/>
      <c r="E433" s="15"/>
      <c r="F433" s="15"/>
      <c r="G433" s="15"/>
    </row>
    <row r="434" spans="2:7" ht="15">
      <c r="B434" s="15"/>
      <c r="C434" s="15"/>
      <c r="D434" s="15"/>
      <c r="E434" s="15"/>
      <c r="F434" s="15"/>
      <c r="G434" s="15"/>
    </row>
    <row r="435" spans="2:7" ht="15">
      <c r="B435" s="15"/>
      <c r="C435" s="15"/>
      <c r="D435" s="15"/>
      <c r="E435" s="15"/>
      <c r="F435" s="15"/>
      <c r="G435" s="15"/>
    </row>
    <row r="436" spans="2:7" ht="15">
      <c r="B436" s="15"/>
      <c r="C436" s="15"/>
      <c r="D436" s="15"/>
      <c r="E436" s="15"/>
      <c r="F436" s="15"/>
      <c r="G436" s="15"/>
    </row>
    <row r="437" spans="2:7" ht="15">
      <c r="B437" s="15"/>
      <c r="C437" s="15"/>
      <c r="D437" s="15"/>
      <c r="E437" s="15"/>
      <c r="F437" s="15"/>
      <c r="G437" s="15"/>
    </row>
    <row r="438" spans="2:7" ht="15">
      <c r="B438" s="15"/>
      <c r="C438" s="15"/>
      <c r="D438" s="15"/>
      <c r="E438" s="15"/>
      <c r="F438" s="15"/>
      <c r="G438" s="15"/>
    </row>
    <row r="439" spans="2:7" ht="15">
      <c r="B439" s="15"/>
      <c r="C439" s="15"/>
      <c r="D439" s="15"/>
      <c r="E439" s="15"/>
      <c r="F439" s="15"/>
      <c r="G439" s="15"/>
    </row>
    <row r="440" spans="2:7" ht="15">
      <c r="B440" s="15"/>
      <c r="C440" s="15"/>
      <c r="D440" s="15"/>
      <c r="E440" s="15"/>
      <c r="F440" s="15"/>
      <c r="G440" s="15"/>
    </row>
    <row r="441" spans="2:7" ht="15">
      <c r="B441" s="15"/>
      <c r="C441" s="15"/>
      <c r="D441" s="15"/>
      <c r="E441" s="15"/>
      <c r="F441" s="15"/>
      <c r="G441" s="15"/>
    </row>
    <row r="442" spans="2:7" ht="15">
      <c r="B442" s="15"/>
      <c r="C442" s="15"/>
      <c r="D442" s="15"/>
      <c r="E442" s="15"/>
      <c r="F442" s="15"/>
      <c r="G442" s="15"/>
    </row>
    <row r="443" spans="2:7" ht="15">
      <c r="B443" s="15"/>
      <c r="C443" s="15"/>
      <c r="D443" s="15"/>
      <c r="E443" s="15"/>
      <c r="F443" s="15"/>
      <c r="G443" s="15"/>
    </row>
    <row r="444" spans="2:7" ht="15">
      <c r="B444" s="15"/>
      <c r="C444" s="15"/>
      <c r="D444" s="15"/>
      <c r="E444" s="15"/>
      <c r="F444" s="15"/>
      <c r="G444" s="15"/>
    </row>
    <row r="445" spans="2:7" ht="15">
      <c r="B445" s="15"/>
      <c r="C445" s="15"/>
      <c r="D445" s="15"/>
      <c r="E445" s="15"/>
      <c r="F445" s="15"/>
      <c r="G445" s="15"/>
    </row>
    <row r="446" spans="2:7" ht="15">
      <c r="B446" s="15"/>
      <c r="C446" s="15"/>
      <c r="D446" s="15"/>
      <c r="E446" s="15"/>
      <c r="F446" s="15"/>
      <c r="G446" s="15"/>
    </row>
    <row r="447" spans="2:7" ht="15">
      <c r="B447" s="15"/>
      <c r="C447" s="15"/>
      <c r="D447" s="15"/>
      <c r="E447" s="15"/>
      <c r="F447" s="15"/>
      <c r="G447" s="15"/>
    </row>
    <row r="448" spans="2:7" ht="15">
      <c r="B448" s="15"/>
      <c r="C448" s="15"/>
      <c r="D448" s="15"/>
      <c r="E448" s="15"/>
      <c r="F448" s="15"/>
      <c r="G448" s="15"/>
    </row>
    <row r="449" spans="2:7" ht="15">
      <c r="B449" s="15"/>
      <c r="C449" s="15"/>
      <c r="D449" s="15"/>
      <c r="E449" s="15"/>
      <c r="F449" s="15"/>
      <c r="G449" s="15"/>
    </row>
    <row r="450" spans="2:7" ht="15">
      <c r="B450" s="15"/>
      <c r="C450" s="15"/>
      <c r="D450" s="15"/>
      <c r="E450" s="15"/>
      <c r="F450" s="15"/>
      <c r="G450" s="15"/>
    </row>
    <row r="451" spans="2:7" ht="15">
      <c r="B451" s="15"/>
      <c r="C451" s="15"/>
      <c r="D451" s="15"/>
      <c r="E451" s="15"/>
      <c r="F451" s="15"/>
      <c r="G451" s="15"/>
    </row>
    <row r="452" spans="2:7" ht="15">
      <c r="B452" s="15"/>
      <c r="C452" s="15"/>
      <c r="D452" s="15"/>
      <c r="E452" s="15"/>
      <c r="F452" s="15"/>
      <c r="G452" s="15"/>
    </row>
    <row r="453" spans="2:7" ht="15">
      <c r="B453" s="15"/>
      <c r="C453" s="15"/>
      <c r="D453" s="15"/>
      <c r="E453" s="15"/>
      <c r="F453" s="15"/>
      <c r="G453" s="15"/>
    </row>
    <row r="454" spans="2:7" ht="15">
      <c r="B454" s="15"/>
      <c r="C454" s="15"/>
      <c r="D454" s="15"/>
      <c r="E454" s="15"/>
      <c r="F454" s="15"/>
      <c r="G454" s="15"/>
    </row>
    <row r="455" spans="2:7" ht="15">
      <c r="B455" s="15"/>
      <c r="C455" s="15"/>
      <c r="D455" s="15"/>
      <c r="E455" s="15"/>
      <c r="F455" s="15"/>
      <c r="G455" s="15"/>
    </row>
    <row r="456" spans="2:7" ht="15">
      <c r="B456" s="15"/>
      <c r="C456" s="15"/>
      <c r="D456" s="15"/>
      <c r="E456" s="15"/>
      <c r="F456" s="15"/>
      <c r="G456" s="15"/>
    </row>
    <row r="457" spans="2:7" ht="15">
      <c r="B457" s="15"/>
      <c r="C457" s="15"/>
      <c r="D457" s="15"/>
      <c r="E457" s="15"/>
      <c r="F457" s="15"/>
      <c r="G457" s="15"/>
    </row>
    <row r="458" spans="2:7" ht="15">
      <c r="B458" s="15"/>
      <c r="C458" s="15"/>
      <c r="D458" s="15"/>
      <c r="E458" s="15"/>
      <c r="F458" s="15"/>
      <c r="G458" s="15"/>
    </row>
    <row r="459" spans="2:7" ht="15">
      <c r="B459" s="15"/>
      <c r="C459" s="15"/>
      <c r="D459" s="15"/>
      <c r="E459" s="15"/>
      <c r="F459" s="15"/>
      <c r="G459" s="15"/>
    </row>
    <row r="460" spans="2:7" ht="15">
      <c r="B460" s="15"/>
      <c r="C460" s="15"/>
      <c r="D460" s="15"/>
      <c r="E460" s="15"/>
      <c r="F460" s="15"/>
      <c r="G460" s="15"/>
    </row>
    <row r="461" spans="2:7" ht="15">
      <c r="B461" s="15"/>
      <c r="C461" s="15"/>
      <c r="D461" s="15"/>
      <c r="E461" s="15"/>
      <c r="F461" s="15"/>
      <c r="G461" s="15"/>
    </row>
    <row r="462" spans="2:7" ht="15">
      <c r="B462" s="15"/>
      <c r="C462" s="15"/>
      <c r="D462" s="15"/>
      <c r="E462" s="15"/>
      <c r="F462" s="15"/>
      <c r="G462" s="15"/>
    </row>
    <row r="463" spans="2:7" ht="15">
      <c r="B463" s="15"/>
      <c r="C463" s="15"/>
      <c r="D463" s="15"/>
      <c r="E463" s="15"/>
      <c r="F463" s="15"/>
      <c r="G463" s="15"/>
    </row>
    <row r="464" spans="2:7" ht="15">
      <c r="B464" s="15"/>
      <c r="C464" s="15"/>
      <c r="D464" s="15"/>
      <c r="E464" s="15"/>
      <c r="F464" s="15"/>
      <c r="G464" s="15"/>
    </row>
    <row r="465" spans="2:7" ht="15">
      <c r="B465" s="15"/>
      <c r="C465" s="15"/>
      <c r="D465" s="15"/>
      <c r="E465" s="15"/>
      <c r="F465" s="15"/>
      <c r="G465" s="15"/>
    </row>
    <row r="466" spans="2:7" ht="15">
      <c r="B466" s="15"/>
      <c r="C466" s="15"/>
      <c r="D466" s="15"/>
      <c r="E466" s="15"/>
      <c r="F466" s="15"/>
      <c r="G466" s="15"/>
    </row>
    <row r="467" spans="2:7" ht="15">
      <c r="B467" s="15"/>
      <c r="C467" s="15"/>
      <c r="D467" s="15"/>
      <c r="E467" s="15"/>
      <c r="F467" s="15"/>
      <c r="G467" s="15"/>
    </row>
    <row r="468" spans="2:7" ht="15">
      <c r="B468" s="15"/>
      <c r="C468" s="15"/>
      <c r="D468" s="15"/>
      <c r="E468" s="15"/>
      <c r="F468" s="15"/>
      <c r="G468" s="15"/>
    </row>
    <row r="469" spans="2:7" ht="15">
      <c r="B469" s="15"/>
      <c r="C469" s="15"/>
      <c r="D469" s="15"/>
      <c r="E469" s="15"/>
      <c r="F469" s="15"/>
      <c r="G469" s="15"/>
    </row>
    <row r="470" spans="2:7" ht="15">
      <c r="B470" s="15"/>
      <c r="C470" s="15"/>
      <c r="D470" s="15"/>
      <c r="E470" s="15"/>
      <c r="F470" s="15"/>
      <c r="G470" s="15"/>
    </row>
    <row r="471" spans="2:7" ht="15">
      <c r="B471" s="15"/>
      <c r="C471" s="15"/>
      <c r="D471" s="15"/>
      <c r="E471" s="15"/>
      <c r="F471" s="15"/>
      <c r="G471" s="15"/>
    </row>
    <row r="472" spans="2:7" ht="15">
      <c r="B472" s="15"/>
      <c r="C472" s="15"/>
      <c r="D472" s="15"/>
      <c r="E472" s="15"/>
      <c r="F472" s="15"/>
      <c r="G472" s="15"/>
    </row>
    <row r="473" spans="2:7" ht="15">
      <c r="B473" s="15"/>
      <c r="C473" s="15"/>
      <c r="D473" s="15"/>
      <c r="E473" s="15"/>
      <c r="F473" s="15"/>
      <c r="G473" s="15"/>
    </row>
    <row r="474" spans="2:7" ht="15">
      <c r="B474" s="15"/>
      <c r="C474" s="15"/>
      <c r="D474" s="15"/>
      <c r="E474" s="15"/>
      <c r="F474" s="15"/>
      <c r="G474" s="15"/>
    </row>
    <row r="475" spans="2:7" ht="15">
      <c r="B475" s="15"/>
      <c r="C475" s="15"/>
      <c r="D475" s="15"/>
      <c r="E475" s="15"/>
      <c r="F475" s="15"/>
      <c r="G475" s="15"/>
    </row>
    <row r="476" spans="2:7" ht="15">
      <c r="B476" s="15"/>
      <c r="C476" s="15"/>
      <c r="D476" s="15"/>
      <c r="E476" s="15"/>
      <c r="F476" s="15"/>
      <c r="G476" s="15"/>
    </row>
    <row r="477" spans="2:7" ht="15">
      <c r="B477" s="15"/>
      <c r="C477" s="15"/>
      <c r="D477" s="15"/>
      <c r="E477" s="15"/>
      <c r="F477" s="15"/>
      <c r="G477" s="15"/>
    </row>
    <row r="478" spans="2:7" ht="15">
      <c r="B478" s="15"/>
      <c r="C478" s="15"/>
      <c r="D478" s="15"/>
      <c r="E478" s="15"/>
      <c r="F478" s="15"/>
      <c r="G478" s="15"/>
    </row>
    <row r="479" spans="2:7" ht="15">
      <c r="B479" s="15"/>
      <c r="C479" s="15"/>
      <c r="D479" s="15"/>
      <c r="E479" s="15"/>
      <c r="F479" s="15"/>
      <c r="G479" s="15"/>
    </row>
    <row r="480" spans="2:7" ht="15">
      <c r="B480" s="15"/>
      <c r="C480" s="15"/>
      <c r="D480" s="15"/>
      <c r="E480" s="15"/>
      <c r="F480" s="15"/>
      <c r="G480" s="15"/>
    </row>
    <row r="481" spans="2:7" ht="15">
      <c r="B481" s="15"/>
      <c r="C481" s="15"/>
      <c r="D481" s="15"/>
      <c r="E481" s="15"/>
      <c r="F481" s="15"/>
      <c r="G481" s="15"/>
    </row>
    <row r="482" spans="2:7" ht="15">
      <c r="B482" s="15"/>
      <c r="C482" s="15"/>
      <c r="D482" s="15"/>
      <c r="E482" s="15"/>
      <c r="F482" s="15"/>
      <c r="G482" s="15"/>
    </row>
    <row r="483" spans="2:7" ht="15">
      <c r="B483" s="15"/>
      <c r="C483" s="15"/>
      <c r="D483" s="15"/>
      <c r="E483" s="15"/>
      <c r="F483" s="15"/>
      <c r="G483" s="15"/>
    </row>
    <row r="484" spans="2:7" ht="15">
      <c r="B484" s="15"/>
      <c r="C484" s="15"/>
      <c r="D484" s="15"/>
      <c r="E484" s="15"/>
      <c r="F484" s="15"/>
      <c r="G484" s="15"/>
    </row>
    <row r="485" spans="2:7" ht="15">
      <c r="B485" s="15"/>
      <c r="C485" s="15"/>
      <c r="D485" s="15"/>
      <c r="E485" s="15"/>
      <c r="F485" s="15"/>
      <c r="G485" s="15"/>
    </row>
    <row r="486" spans="2:7" ht="15">
      <c r="B486" s="15"/>
      <c r="C486" s="15"/>
      <c r="D486" s="15"/>
      <c r="E486" s="15"/>
      <c r="F486" s="15"/>
      <c r="G486" s="15"/>
    </row>
    <row r="487" spans="2:7" ht="15">
      <c r="B487" s="15"/>
      <c r="C487" s="15"/>
      <c r="D487" s="15"/>
      <c r="E487" s="15"/>
      <c r="F487" s="15"/>
      <c r="G487" s="15"/>
    </row>
    <row r="488" spans="2:7" ht="15">
      <c r="B488" s="15"/>
      <c r="C488" s="15"/>
      <c r="D488" s="15"/>
      <c r="E488" s="15"/>
      <c r="F488" s="15"/>
      <c r="G488" s="15"/>
    </row>
    <row r="489" spans="2:7" ht="15">
      <c r="B489" s="15"/>
      <c r="C489" s="15"/>
      <c r="D489" s="15"/>
      <c r="E489" s="15"/>
      <c r="F489" s="15"/>
      <c r="G489" s="15"/>
    </row>
    <row r="490" spans="2:7" ht="15">
      <c r="B490" s="15"/>
      <c r="C490" s="15"/>
      <c r="D490" s="15"/>
      <c r="E490" s="15"/>
      <c r="F490" s="15"/>
      <c r="G490" s="15"/>
    </row>
    <row r="491" spans="2:7" ht="15">
      <c r="B491" s="15"/>
      <c r="C491" s="15"/>
      <c r="D491" s="15"/>
      <c r="E491" s="15"/>
      <c r="F491" s="15"/>
      <c r="G491" s="15"/>
    </row>
    <row r="492" spans="2:7" ht="15">
      <c r="B492" s="15"/>
      <c r="C492" s="15"/>
      <c r="D492" s="15"/>
      <c r="E492" s="15"/>
      <c r="F492" s="15"/>
      <c r="G492" s="15"/>
    </row>
    <row r="493" spans="2:7" ht="15">
      <c r="B493" s="15"/>
      <c r="C493" s="15"/>
      <c r="D493" s="15"/>
      <c r="E493" s="15"/>
      <c r="F493" s="15"/>
      <c r="G493" s="15"/>
    </row>
    <row r="494" spans="2:7" ht="15">
      <c r="B494" s="15"/>
      <c r="C494" s="15"/>
      <c r="D494" s="15"/>
      <c r="E494" s="15"/>
      <c r="F494" s="15"/>
      <c r="G494" s="15"/>
    </row>
    <row r="495" spans="2:7" ht="15">
      <c r="B495" s="15"/>
      <c r="C495" s="15"/>
      <c r="D495" s="15"/>
      <c r="E495" s="15"/>
      <c r="F495" s="15"/>
      <c r="G495" s="15"/>
    </row>
    <row r="496" spans="2:7" ht="15">
      <c r="B496" s="15"/>
      <c r="C496" s="15"/>
      <c r="D496" s="15"/>
      <c r="E496" s="15"/>
      <c r="F496" s="15"/>
      <c r="G496" s="15"/>
    </row>
    <row r="497" spans="2:7" ht="15">
      <c r="B497" s="15"/>
      <c r="C497" s="15"/>
      <c r="D497" s="15"/>
      <c r="E497" s="15"/>
      <c r="F497" s="15"/>
      <c r="G497" s="15"/>
    </row>
    <row r="498" spans="2:7" ht="15">
      <c r="B498" s="15"/>
      <c r="C498" s="15"/>
      <c r="D498" s="15"/>
      <c r="E498" s="15"/>
      <c r="F498" s="15"/>
      <c r="G498" s="15"/>
    </row>
    <row r="499" spans="2:7" ht="15">
      <c r="B499" s="15"/>
      <c r="C499" s="15"/>
      <c r="D499" s="15"/>
      <c r="E499" s="15"/>
      <c r="F499" s="15"/>
      <c r="G499" s="15"/>
    </row>
    <row r="500" spans="2:7" ht="15">
      <c r="B500" s="15"/>
      <c r="C500" s="15"/>
      <c r="D500" s="15"/>
      <c r="E500" s="15"/>
      <c r="F500" s="15"/>
      <c r="G500" s="15"/>
    </row>
    <row r="501" spans="2:7" ht="15">
      <c r="B501" s="15"/>
      <c r="C501" s="15"/>
      <c r="D501" s="15"/>
      <c r="E501" s="15"/>
      <c r="F501" s="15"/>
      <c r="G501" s="15"/>
    </row>
    <row r="502" spans="2:7" ht="15">
      <c r="B502" s="15"/>
      <c r="C502" s="15"/>
      <c r="D502" s="15"/>
      <c r="E502" s="15"/>
      <c r="F502" s="15"/>
      <c r="G502" s="15"/>
    </row>
    <row r="503" spans="2:7" ht="15">
      <c r="B503" s="15"/>
      <c r="C503" s="15"/>
      <c r="D503" s="15"/>
      <c r="E503" s="15"/>
      <c r="F503" s="15"/>
      <c r="G503" s="15"/>
    </row>
    <row r="504" spans="2:7" ht="15">
      <c r="B504" s="15"/>
      <c r="C504" s="15"/>
      <c r="D504" s="15"/>
      <c r="E504" s="15"/>
      <c r="F504" s="15"/>
      <c r="G504" s="15"/>
    </row>
    <row r="505" spans="2:7" ht="15">
      <c r="B505" s="15"/>
      <c r="C505" s="15"/>
      <c r="D505" s="15"/>
      <c r="E505" s="15"/>
      <c r="F505" s="15"/>
      <c r="G505" s="15"/>
    </row>
    <row r="506" spans="2:7" ht="15">
      <c r="B506" s="15"/>
      <c r="C506" s="15"/>
      <c r="D506" s="15"/>
      <c r="E506" s="15"/>
      <c r="F506" s="15"/>
      <c r="G506" s="15"/>
    </row>
    <row r="507" spans="2:7" ht="15">
      <c r="B507" s="15"/>
      <c r="C507" s="15"/>
      <c r="D507" s="15"/>
      <c r="E507" s="15"/>
      <c r="F507" s="15"/>
      <c r="G507" s="15"/>
    </row>
    <row r="508" spans="2:7" ht="15">
      <c r="B508" s="15"/>
      <c r="C508" s="15"/>
      <c r="D508" s="15"/>
      <c r="E508" s="15"/>
      <c r="F508" s="15"/>
      <c r="G508" s="15"/>
    </row>
    <row r="509" spans="2:7" ht="15">
      <c r="B509" s="15"/>
      <c r="C509" s="15"/>
      <c r="D509" s="15"/>
      <c r="E509" s="15"/>
      <c r="F509" s="15"/>
      <c r="G509" s="15"/>
    </row>
    <row r="510" spans="2:7" ht="15">
      <c r="B510" s="15"/>
      <c r="C510" s="15"/>
      <c r="D510" s="15"/>
      <c r="E510" s="15"/>
      <c r="F510" s="15"/>
      <c r="G510" s="15"/>
    </row>
    <row r="511" spans="2:7" ht="15">
      <c r="B511" s="15"/>
      <c r="C511" s="15"/>
      <c r="D511" s="15"/>
      <c r="E511" s="15"/>
      <c r="F511" s="15"/>
      <c r="G511" s="15"/>
    </row>
    <row r="512" spans="2:7" ht="15">
      <c r="B512" s="15"/>
      <c r="C512" s="15"/>
      <c r="D512" s="15"/>
      <c r="E512" s="15"/>
      <c r="F512" s="15"/>
      <c r="G512" s="15"/>
    </row>
    <row r="513" spans="2:7" ht="15">
      <c r="B513" s="15"/>
      <c r="C513" s="15"/>
      <c r="D513" s="15"/>
      <c r="E513" s="15"/>
      <c r="F513" s="15"/>
      <c r="G513" s="15"/>
    </row>
    <row r="514" spans="2:7" ht="15">
      <c r="B514" s="15"/>
      <c r="C514" s="15"/>
      <c r="D514" s="15"/>
      <c r="E514" s="15"/>
      <c r="F514" s="15"/>
      <c r="G514" s="15"/>
    </row>
    <row r="515" spans="2:7" ht="15">
      <c r="B515" s="15"/>
      <c r="C515" s="15"/>
      <c r="D515" s="15"/>
      <c r="E515" s="15"/>
      <c r="F515" s="15"/>
      <c r="G515" s="15"/>
    </row>
    <row r="516" spans="2:7" ht="15">
      <c r="B516" s="15"/>
      <c r="C516" s="15"/>
      <c r="D516" s="15"/>
      <c r="E516" s="15"/>
      <c r="F516" s="15"/>
      <c r="G516" s="15"/>
    </row>
    <row r="517" spans="2:7" ht="15">
      <c r="B517" s="15"/>
      <c r="C517" s="15"/>
      <c r="D517" s="15"/>
      <c r="E517" s="15"/>
      <c r="F517" s="15"/>
      <c r="G517" s="15"/>
    </row>
    <row r="518" spans="2:7" ht="15">
      <c r="B518" s="15"/>
      <c r="C518" s="15"/>
      <c r="D518" s="15"/>
      <c r="E518" s="15"/>
      <c r="F518" s="15"/>
      <c r="G518" s="15"/>
    </row>
    <row r="519" spans="2:7" ht="15">
      <c r="B519" s="15"/>
      <c r="C519" s="15"/>
      <c r="D519" s="15"/>
      <c r="E519" s="15"/>
      <c r="F519" s="15"/>
      <c r="G519" s="15"/>
    </row>
    <row r="520" spans="2:7" ht="15">
      <c r="B520" s="15"/>
      <c r="C520" s="15"/>
      <c r="D520" s="15"/>
      <c r="E520" s="15"/>
      <c r="F520" s="15"/>
      <c r="G520" s="15"/>
    </row>
    <row r="521" spans="2:7" ht="15">
      <c r="B521" s="15"/>
      <c r="C521" s="15"/>
      <c r="D521" s="15"/>
      <c r="E521" s="15"/>
      <c r="F521" s="15"/>
      <c r="G521" s="15"/>
    </row>
    <row r="522" spans="2:7" ht="15">
      <c r="B522" s="15"/>
      <c r="C522" s="15"/>
      <c r="D522" s="15"/>
      <c r="E522" s="15"/>
      <c r="F522" s="15"/>
      <c r="G522" s="15"/>
    </row>
    <row r="523" spans="2:7" ht="15">
      <c r="B523" s="15"/>
      <c r="C523" s="15"/>
      <c r="D523" s="15"/>
      <c r="E523" s="15"/>
      <c r="F523" s="15"/>
      <c r="G523" s="15"/>
    </row>
    <row r="524" spans="2:7" ht="15">
      <c r="B524" s="15"/>
      <c r="C524" s="15"/>
      <c r="D524" s="15"/>
      <c r="E524" s="15"/>
      <c r="F524" s="15"/>
      <c r="G524" s="15"/>
    </row>
    <row r="525" spans="2:7" ht="15">
      <c r="B525" s="15"/>
      <c r="C525" s="15"/>
      <c r="D525" s="15"/>
      <c r="E525" s="15"/>
      <c r="F525" s="15"/>
      <c r="G525" s="15"/>
    </row>
    <row r="526" spans="2:7" ht="15">
      <c r="B526" s="15"/>
      <c r="C526" s="15"/>
      <c r="D526" s="15"/>
      <c r="E526" s="15"/>
      <c r="F526" s="15"/>
      <c r="G526" s="15"/>
    </row>
    <row r="527" spans="2:7" ht="15">
      <c r="B527" s="15"/>
      <c r="C527" s="15"/>
      <c r="D527" s="15"/>
      <c r="E527" s="15"/>
      <c r="F527" s="15"/>
      <c r="G527" s="15"/>
    </row>
    <row r="528" spans="2:7" ht="15">
      <c r="B528" s="15"/>
      <c r="C528" s="15"/>
      <c r="D528" s="15"/>
      <c r="E528" s="15"/>
      <c r="F528" s="15"/>
      <c r="G528" s="15"/>
    </row>
    <row r="529" spans="2:7" ht="15">
      <c r="B529" s="15"/>
      <c r="C529" s="15"/>
      <c r="D529" s="15"/>
      <c r="E529" s="15"/>
      <c r="F529" s="15"/>
      <c r="G529" s="15"/>
    </row>
    <row r="530" spans="2:7" ht="15">
      <c r="B530" s="15"/>
      <c r="C530" s="15"/>
      <c r="D530" s="15"/>
      <c r="E530" s="15"/>
      <c r="F530" s="15"/>
      <c r="G530" s="15"/>
    </row>
    <row r="531" spans="2:7" ht="15">
      <c r="B531" s="15"/>
      <c r="C531" s="15"/>
      <c r="D531" s="15"/>
      <c r="E531" s="15"/>
      <c r="F531" s="15"/>
      <c r="G531" s="15"/>
    </row>
    <row r="532" spans="2:7" ht="15">
      <c r="B532" s="15"/>
      <c r="C532" s="15"/>
      <c r="D532" s="15"/>
      <c r="E532" s="15"/>
      <c r="F532" s="15"/>
      <c r="G532" s="15"/>
    </row>
    <row r="533" spans="2:7" ht="15">
      <c r="B533" s="15"/>
      <c r="C533" s="15"/>
      <c r="D533" s="15"/>
      <c r="E533" s="15"/>
      <c r="F533" s="15"/>
      <c r="G533" s="15"/>
    </row>
    <row r="534" spans="2:7" ht="15">
      <c r="B534" s="15"/>
      <c r="C534" s="15"/>
      <c r="D534" s="15"/>
      <c r="E534" s="15"/>
      <c r="F534" s="15"/>
      <c r="G534" s="15"/>
    </row>
    <row r="535" spans="2:7" ht="15">
      <c r="B535" s="15"/>
      <c r="C535" s="15"/>
      <c r="D535" s="15"/>
      <c r="E535" s="15"/>
      <c r="F535" s="15"/>
      <c r="G535" s="15"/>
    </row>
    <row r="536" spans="2:7" ht="15">
      <c r="B536" s="15"/>
      <c r="C536" s="15"/>
      <c r="D536" s="15"/>
      <c r="E536" s="15"/>
      <c r="F536" s="15"/>
      <c r="G536" s="15"/>
    </row>
    <row r="537" spans="2:7" ht="15">
      <c r="B537" s="15"/>
      <c r="C537" s="15"/>
      <c r="D537" s="15"/>
      <c r="E537" s="15"/>
      <c r="F537" s="15"/>
      <c r="G537" s="15"/>
    </row>
    <row r="538" spans="2:7" ht="15">
      <c r="B538" s="15"/>
      <c r="C538" s="15"/>
      <c r="D538" s="15"/>
      <c r="E538" s="15"/>
      <c r="F538" s="15"/>
      <c r="G538" s="15"/>
    </row>
    <row r="539" spans="2:7" ht="15">
      <c r="B539" s="15"/>
      <c r="C539" s="15"/>
      <c r="D539" s="15"/>
      <c r="E539" s="15"/>
      <c r="F539" s="15"/>
      <c r="G539" s="15"/>
    </row>
    <row r="540" spans="2:7" ht="15">
      <c r="B540" s="15"/>
      <c r="C540" s="15"/>
      <c r="D540" s="15"/>
      <c r="E540" s="15"/>
      <c r="F540" s="15"/>
      <c r="G540" s="15"/>
    </row>
    <row r="541" spans="2:7" ht="15">
      <c r="B541" s="15"/>
      <c r="C541" s="15"/>
      <c r="D541" s="15"/>
      <c r="E541" s="15"/>
      <c r="F541" s="15"/>
      <c r="G541" s="15"/>
    </row>
    <row r="542" spans="2:7" ht="15">
      <c r="B542" s="15"/>
      <c r="C542" s="15"/>
      <c r="D542" s="15"/>
      <c r="E542" s="15"/>
      <c r="F542" s="15"/>
      <c r="G542" s="15"/>
    </row>
    <row r="543" spans="2:7" ht="15">
      <c r="B543" s="15"/>
      <c r="C543" s="15"/>
      <c r="D543" s="15"/>
      <c r="E543" s="15"/>
      <c r="F543" s="15"/>
      <c r="G543" s="15"/>
    </row>
    <row r="544" spans="2:7" ht="15">
      <c r="B544" s="15"/>
      <c r="C544" s="15"/>
      <c r="D544" s="15"/>
      <c r="E544" s="15"/>
      <c r="F544" s="15"/>
      <c r="G544" s="15"/>
    </row>
    <row r="545" spans="2:7" ht="15">
      <c r="B545" s="15"/>
      <c r="C545" s="15"/>
      <c r="D545" s="15"/>
      <c r="E545" s="15"/>
      <c r="F545" s="15"/>
      <c r="G545" s="15"/>
    </row>
    <row r="546" spans="2:7" ht="15">
      <c r="B546" s="15"/>
      <c r="C546" s="15"/>
      <c r="D546" s="15"/>
      <c r="E546" s="15"/>
      <c r="F546" s="15"/>
      <c r="G546" s="15"/>
    </row>
    <row r="547" spans="2:7" ht="15">
      <c r="B547" s="15"/>
      <c r="C547" s="15"/>
      <c r="D547" s="15"/>
      <c r="E547" s="15"/>
      <c r="F547" s="15"/>
      <c r="G547" s="15"/>
    </row>
    <row r="548" spans="2:7" ht="15">
      <c r="B548" s="15"/>
      <c r="C548" s="15"/>
      <c r="D548" s="15"/>
      <c r="E548" s="15"/>
      <c r="F548" s="15"/>
      <c r="G548" s="15"/>
    </row>
    <row r="549" spans="2:7" ht="15">
      <c r="B549" s="15"/>
      <c r="C549" s="15"/>
      <c r="D549" s="15"/>
      <c r="E549" s="15"/>
      <c r="F549" s="15"/>
      <c r="G549" s="15"/>
    </row>
    <row r="550" spans="2:7" ht="15">
      <c r="B550" s="15"/>
      <c r="C550" s="15"/>
      <c r="D550" s="15"/>
      <c r="E550" s="15"/>
      <c r="F550" s="15"/>
      <c r="G550" s="15"/>
    </row>
    <row r="551" spans="2:7" ht="15">
      <c r="B551" s="15"/>
      <c r="C551" s="15"/>
      <c r="D551" s="15"/>
      <c r="E551" s="15"/>
      <c r="F551" s="15"/>
      <c r="G551" s="15"/>
    </row>
    <row r="552" spans="2:7" ht="15">
      <c r="B552" s="15"/>
      <c r="C552" s="15"/>
      <c r="D552" s="15"/>
      <c r="E552" s="15"/>
      <c r="F552" s="15"/>
      <c r="G552" s="15"/>
    </row>
    <row r="553" spans="2:7" ht="15">
      <c r="B553" s="15"/>
      <c r="C553" s="15"/>
      <c r="D553" s="15"/>
      <c r="E553" s="15"/>
      <c r="F553" s="15"/>
      <c r="G553" s="15"/>
    </row>
    <row r="554" spans="2:7" ht="15">
      <c r="B554" s="15"/>
      <c r="C554" s="15"/>
      <c r="D554" s="15"/>
      <c r="E554" s="15"/>
      <c r="F554" s="15"/>
      <c r="G554" s="15"/>
    </row>
    <row r="555" spans="2:7" ht="15">
      <c r="B555" s="15"/>
      <c r="C555" s="15"/>
      <c r="D555" s="15"/>
      <c r="E555" s="15"/>
      <c r="F555" s="15"/>
      <c r="G555" s="15"/>
    </row>
    <row r="556" spans="2:7" ht="15">
      <c r="B556" s="15"/>
      <c r="C556" s="15"/>
      <c r="D556" s="15"/>
      <c r="E556" s="15"/>
      <c r="F556" s="15"/>
      <c r="G556" s="15"/>
    </row>
    <row r="557" spans="2:7" ht="15">
      <c r="B557" s="15"/>
      <c r="C557" s="15"/>
      <c r="D557" s="15"/>
      <c r="E557" s="15"/>
      <c r="F557" s="15"/>
      <c r="G557" s="15"/>
    </row>
    <row r="558" spans="2:7" ht="15">
      <c r="B558" s="15"/>
      <c r="C558" s="15"/>
      <c r="D558" s="15"/>
      <c r="E558" s="15"/>
      <c r="F558" s="15"/>
      <c r="G558" s="15"/>
    </row>
    <row r="559" spans="2:7" ht="15">
      <c r="B559" s="15"/>
      <c r="C559" s="15"/>
      <c r="D559" s="15"/>
      <c r="E559" s="15"/>
      <c r="F559" s="15"/>
      <c r="G559" s="15"/>
    </row>
    <row r="560" spans="2:7" ht="15">
      <c r="B560" s="15"/>
      <c r="C560" s="15"/>
      <c r="D560" s="15"/>
      <c r="E560" s="15"/>
      <c r="F560" s="15"/>
      <c r="G560" s="15"/>
    </row>
    <row r="561" spans="2:7" ht="15">
      <c r="B561" s="15"/>
      <c r="C561" s="15"/>
      <c r="D561" s="15"/>
      <c r="E561" s="15"/>
      <c r="F561" s="15"/>
      <c r="G561" s="15"/>
    </row>
    <row r="562" spans="2:7" ht="15">
      <c r="B562" s="15"/>
      <c r="C562" s="15"/>
      <c r="D562" s="15"/>
      <c r="E562" s="15"/>
      <c r="F562" s="15"/>
      <c r="G562" s="15"/>
    </row>
    <row r="563" spans="2:7" ht="15">
      <c r="B563" s="15"/>
      <c r="C563" s="15"/>
      <c r="D563" s="15"/>
      <c r="E563" s="15"/>
      <c r="F563" s="15"/>
      <c r="G563" s="15"/>
    </row>
    <row r="564" spans="2:7" ht="15">
      <c r="B564" s="15"/>
      <c r="C564" s="15"/>
      <c r="D564" s="15"/>
      <c r="E564" s="15"/>
      <c r="F564" s="15"/>
      <c r="G564" s="15"/>
    </row>
    <row r="565" spans="2:7" ht="15">
      <c r="B565" s="15"/>
      <c r="C565" s="15"/>
      <c r="D565" s="15"/>
      <c r="E565" s="15"/>
      <c r="F565" s="15"/>
      <c r="G565" s="15"/>
    </row>
    <row r="566" spans="2:7" ht="15">
      <c r="B566" s="15"/>
      <c r="C566" s="15"/>
      <c r="D566" s="15"/>
      <c r="E566" s="15"/>
      <c r="F566" s="15"/>
      <c r="G566" s="15"/>
    </row>
    <row r="567" spans="2:7" ht="15">
      <c r="B567" s="15"/>
      <c r="C567" s="15"/>
      <c r="D567" s="15"/>
      <c r="E567" s="15"/>
      <c r="F567" s="15"/>
      <c r="G567" s="15"/>
    </row>
    <row r="568" spans="2:7" ht="15">
      <c r="B568" s="15"/>
      <c r="C568" s="15"/>
      <c r="D568" s="15"/>
      <c r="E568" s="15"/>
      <c r="F568" s="15"/>
      <c r="G568" s="15"/>
    </row>
    <row r="569" spans="2:7" ht="15">
      <c r="B569" s="15"/>
      <c r="C569" s="15"/>
      <c r="D569" s="15"/>
      <c r="E569" s="15"/>
      <c r="F569" s="15"/>
      <c r="G569" s="15"/>
    </row>
    <row r="570" spans="2:7" ht="15">
      <c r="B570" s="15"/>
      <c r="C570" s="15"/>
      <c r="D570" s="15"/>
      <c r="E570" s="15"/>
      <c r="F570" s="15"/>
      <c r="G570" s="15"/>
    </row>
    <row r="571" spans="2:7" ht="15">
      <c r="B571" s="15"/>
      <c r="C571" s="15"/>
      <c r="D571" s="15"/>
      <c r="E571" s="15"/>
      <c r="F571" s="15"/>
      <c r="G571" s="15"/>
    </row>
    <row r="572" spans="2:7" ht="15">
      <c r="B572" s="15"/>
      <c r="C572" s="15"/>
      <c r="D572" s="15"/>
      <c r="E572" s="15"/>
      <c r="F572" s="15"/>
      <c r="G572" s="15"/>
    </row>
    <row r="573" spans="2:7" ht="15">
      <c r="B573" s="15"/>
      <c r="C573" s="15"/>
      <c r="D573" s="15"/>
      <c r="E573" s="15"/>
      <c r="F573" s="15"/>
      <c r="G573" s="15"/>
    </row>
    <row r="574" spans="2:7" ht="15">
      <c r="B574" s="15"/>
      <c r="C574" s="15"/>
      <c r="D574" s="15"/>
      <c r="E574" s="15"/>
      <c r="F574" s="15"/>
      <c r="G574" s="15"/>
    </row>
    <row r="575" spans="2:7" ht="15">
      <c r="B575" s="15"/>
      <c r="C575" s="15"/>
      <c r="D575" s="15"/>
      <c r="E575" s="15"/>
      <c r="F575" s="15"/>
      <c r="G575" s="15"/>
    </row>
    <row r="576" spans="2:7" ht="15">
      <c r="B576" s="15"/>
      <c r="C576" s="15"/>
      <c r="D576" s="15"/>
      <c r="E576" s="15"/>
      <c r="F576" s="15"/>
      <c r="G576" s="15"/>
    </row>
    <row r="577" spans="2:7" ht="15">
      <c r="B577" s="15"/>
      <c r="C577" s="15"/>
      <c r="D577" s="15"/>
      <c r="E577" s="15"/>
      <c r="F577" s="15"/>
      <c r="G577" s="15"/>
    </row>
    <row r="578" spans="2:7" ht="15">
      <c r="B578" s="15"/>
      <c r="C578" s="15"/>
      <c r="D578" s="15"/>
      <c r="E578" s="15"/>
      <c r="F578" s="15"/>
      <c r="G578" s="15"/>
    </row>
    <row r="579" spans="2:7" ht="15">
      <c r="B579" s="15"/>
      <c r="C579" s="15"/>
      <c r="D579" s="15"/>
      <c r="E579" s="15"/>
      <c r="F579" s="15"/>
      <c r="G579" s="15"/>
    </row>
    <row r="580" spans="2:7" ht="15">
      <c r="B580" s="15"/>
      <c r="C580" s="15"/>
      <c r="D580" s="15"/>
      <c r="E580" s="15"/>
      <c r="F580" s="15"/>
      <c r="G580" s="15"/>
    </row>
    <row r="581" spans="2:7" ht="15">
      <c r="B581" s="15"/>
      <c r="C581" s="15"/>
      <c r="D581" s="15"/>
      <c r="E581" s="15"/>
      <c r="F581" s="15"/>
      <c r="G581" s="15"/>
    </row>
    <row r="582" spans="2:7" ht="15">
      <c r="B582" s="15"/>
      <c r="C582" s="15"/>
      <c r="D582" s="15"/>
      <c r="E582" s="15"/>
      <c r="F582" s="15"/>
      <c r="G582" s="15"/>
    </row>
    <row r="583" spans="2:7" ht="15">
      <c r="B583" s="15"/>
      <c r="C583" s="15"/>
      <c r="D583" s="15"/>
      <c r="E583" s="15"/>
      <c r="F583" s="15"/>
      <c r="G583" s="15"/>
    </row>
    <row r="584" spans="2:7" ht="15">
      <c r="B584" s="15"/>
      <c r="C584" s="15"/>
      <c r="D584" s="15"/>
      <c r="E584" s="15"/>
      <c r="F584" s="15"/>
      <c r="G584" s="15"/>
    </row>
    <row r="585" spans="2:7" ht="15">
      <c r="B585" s="15"/>
      <c r="C585" s="15"/>
      <c r="D585" s="15"/>
      <c r="E585" s="15"/>
      <c r="F585" s="15"/>
      <c r="G585" s="15"/>
    </row>
    <row r="586" spans="2:7" ht="15">
      <c r="B586" s="15"/>
      <c r="C586" s="15"/>
      <c r="D586" s="15"/>
      <c r="E586" s="15"/>
      <c r="F586" s="15"/>
      <c r="G586" s="15"/>
    </row>
    <row r="587" spans="2:7" ht="15">
      <c r="B587" s="15"/>
      <c r="C587" s="15"/>
      <c r="D587" s="15"/>
      <c r="E587" s="15"/>
      <c r="F587" s="15"/>
      <c r="G587" s="15"/>
    </row>
    <row r="588" spans="2:7" ht="15">
      <c r="B588" s="15"/>
      <c r="C588" s="15"/>
      <c r="D588" s="15"/>
      <c r="E588" s="15"/>
      <c r="F588" s="15"/>
      <c r="G588" s="15"/>
    </row>
    <row r="589" spans="2:7" ht="15">
      <c r="B589" s="15"/>
      <c r="C589" s="15"/>
      <c r="D589" s="15"/>
      <c r="E589" s="15"/>
      <c r="F589" s="15"/>
      <c r="G589" s="15"/>
    </row>
    <row r="590" spans="2:7" ht="15">
      <c r="B590" s="15"/>
      <c r="C590" s="15"/>
      <c r="D590" s="15"/>
      <c r="E590" s="15"/>
      <c r="F590" s="15"/>
      <c r="G590" s="15"/>
    </row>
    <row r="591" spans="2:7" ht="15">
      <c r="B591" s="15"/>
      <c r="C591" s="15"/>
      <c r="D591" s="15"/>
      <c r="E591" s="15"/>
      <c r="F591" s="15"/>
      <c r="G591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-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Leticia Arroyo Abad</dc:creator>
  <cp:keywords/>
  <dc:description/>
  <cp:lastModifiedBy>Peter H. Lindert</cp:lastModifiedBy>
  <dcterms:created xsi:type="dcterms:W3CDTF">2005-03-31T00:48:45Z</dcterms:created>
  <dcterms:modified xsi:type="dcterms:W3CDTF">2005-04-28T05:29:08Z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-1156823639</vt:i4>
  </property>
  <property fmtid="{D5CDD505-2E9C-101B-9397-08002B2CF9AE}" pid="3" name="_EmailSubject">
    <vt:lpwstr>Italy Milan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</Properties>
</file>