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276" windowWidth="21740" windowHeight="14740" activeTab="1"/>
  </bookViews>
  <sheets>
    <sheet name="places used" sheetId="1" r:id="rId1"/>
    <sheet name="eggs summary" sheetId="2" r:id="rId2"/>
    <sheet name="main" sheetId="3" r:id="rId3"/>
    <sheet name="N. Dvina" sheetId="4" r:id="rId4"/>
    <sheet name="Nov-St. Pete" sheetId="5" r:id="rId5"/>
    <sheet name="Moscow" sheetId="6" r:id="rId6"/>
    <sheet name="Urals" sheetId="7" r:id="rId7"/>
  </sheets>
  <definedNames/>
  <calcPr fullCalcOnLoad="1"/>
</workbook>
</file>

<file path=xl/sharedStrings.xml><?xml version="1.0" encoding="utf-8"?>
<sst xmlns="http://schemas.openxmlformats.org/spreadsheetml/2006/main" count="1337" uniqueCount="261">
  <si>
    <t>Ryazan', 110 mi. SE</t>
  </si>
  <si>
    <t>Urals</t>
  </si>
  <si>
    <t>Commidity</t>
  </si>
  <si>
    <t>Grams of silver (Ag)</t>
  </si>
  <si>
    <t>per ruble, Mironov file</t>
  </si>
  <si>
    <t>Rubles</t>
  </si>
  <si>
    <t>g of Ag</t>
  </si>
  <si>
    <t>1535-1610</t>
  </si>
  <si>
    <t>c1600</t>
  </si>
  <si>
    <t>1611-1625</t>
  </si>
  <si>
    <t>c1500</t>
  </si>
  <si>
    <t>c1550</t>
  </si>
  <si>
    <t>(Mironov = 1500s)</t>
  </si>
  <si>
    <t>Customs</t>
  </si>
  <si>
    <t>Shvetsiia</t>
  </si>
  <si>
    <t>Ogloblin96</t>
  </si>
  <si>
    <t>Prikaznaia Izba</t>
  </si>
  <si>
    <t>Kiev</t>
  </si>
  <si>
    <t>RK1678</t>
  </si>
  <si>
    <t>Zemskaia Izba</t>
  </si>
  <si>
    <t>RIB12</t>
  </si>
  <si>
    <t>UspenskiiSobor</t>
  </si>
  <si>
    <t>Gelasii</t>
  </si>
  <si>
    <t>Arkhiepisk</t>
  </si>
  <si>
    <t>RIB14</t>
  </si>
  <si>
    <t>Bobrovskaia volost' (Ustiuzhskii uezd)</t>
  </si>
  <si>
    <t>Bobrovnikovskaia derevnia (Ustiuzhskii uezd)</t>
  </si>
  <si>
    <t>Borovskii Iam (Ustiuzhskii uezd)</t>
  </si>
  <si>
    <t>Borovsk (Ustiuzhskii uezd)</t>
  </si>
  <si>
    <t>Summary of average</t>
  </si>
  <si>
    <r>
      <t xml:space="preserve">egg prices, </t>
    </r>
    <r>
      <rPr>
        <sz val="14"/>
        <rFont val="Times New Roman"/>
        <family val="0"/>
      </rPr>
      <t>in grams of silver per 10 eggs</t>
    </r>
  </si>
  <si>
    <t>Formatted by Peter Lindert, 15 February 2006</t>
  </si>
  <si>
    <r>
      <t xml:space="preserve">Sources: (1) Hellie, Richard. 1999. </t>
    </r>
    <r>
      <rPr>
        <i/>
        <sz val="12"/>
        <rFont val="Times New Roman"/>
        <family val="0"/>
      </rPr>
      <t>The Economy and Material Culture of Russia, 1600-1725</t>
    </r>
    <r>
      <rPr>
        <sz val="12"/>
        <rFont val="Times New Roman"/>
        <family val="0"/>
      </rPr>
      <t>. Chicago: University of Chicago Press.</t>
    </r>
  </si>
  <si>
    <t>(2) Sources used by Boris Mironov, cited in the Excel file "Russia, P's, w's 1590s-1871 (Mironov)."</t>
  </si>
  <si>
    <t>1670s</t>
  </si>
  <si>
    <t>1696-1704</t>
  </si>
  <si>
    <t>1710-1714</t>
  </si>
  <si>
    <t>1720s</t>
  </si>
  <si>
    <t>1730s</t>
  </si>
  <si>
    <t>1740s</t>
  </si>
  <si>
    <t>1750s</t>
  </si>
  <si>
    <t>1770s</t>
  </si>
  <si>
    <t>1780s</t>
  </si>
  <si>
    <t>1790s</t>
  </si>
  <si>
    <t>1786-1794</t>
  </si>
  <si>
    <t>1800s</t>
  </si>
  <si>
    <t>10 eggs</t>
  </si>
  <si>
    <t>in kopecks</t>
  </si>
  <si>
    <t>of 0.18-g silver</t>
  </si>
  <si>
    <t>in g of Ag</t>
  </si>
  <si>
    <t>per 10 eggs,</t>
  </si>
  <si>
    <t>per PL</t>
  </si>
  <si>
    <t>benchmark</t>
  </si>
  <si>
    <t>estimates for</t>
  </si>
  <si>
    <t>eggs in Moscow</t>
  </si>
  <si>
    <t>Eggs, Novgorod- St. Petersburg</t>
  </si>
  <si>
    <t>Chiornyi Iar</t>
  </si>
  <si>
    <t>Chusovaia</t>
  </si>
  <si>
    <t>Chusovoi gorodok</t>
  </si>
  <si>
    <t>Chusovskii gorodok</t>
  </si>
  <si>
    <t>Novgorod-</t>
  </si>
  <si>
    <t>North</t>
  </si>
  <si>
    <t>St. Pete.</t>
  </si>
  <si>
    <t>Dvina</t>
  </si>
  <si>
    <t>Mironov</t>
  </si>
  <si>
    <t>Hellie</t>
  </si>
  <si>
    <t>Notes</t>
  </si>
  <si>
    <t>(Mironov = 1650s)</t>
  </si>
  <si>
    <t>c1750</t>
  </si>
  <si>
    <t>c1790</t>
  </si>
  <si>
    <t>c1820</t>
  </si>
  <si>
    <t>c1870</t>
  </si>
  <si>
    <t>(Mironov = 1871)</t>
  </si>
  <si>
    <t>(Mironov = 1740s)</t>
  </si>
  <si>
    <t>(No firm estimates for</t>
  </si>
  <si>
    <t>(Mironov = 1786-1794 for Moscow, 1790s for St. Petersburg)</t>
  </si>
  <si>
    <t>(Mironov = 1696-1704)</t>
  </si>
  <si>
    <t>records in</t>
  </si>
  <si>
    <t>complete</t>
  </si>
  <si>
    <t>Percent of</t>
  </si>
  <si>
    <t>North Dvina</t>
  </si>
  <si>
    <t>Hellie file</t>
  </si>
  <si>
    <t>Arkhangel'sk</t>
  </si>
  <si>
    <t>Dvina uezd</t>
  </si>
  <si>
    <t>Dalmatov Uspenskii Monastery</t>
  </si>
  <si>
    <t>North Dvina River region</t>
  </si>
  <si>
    <t>Foimgubskaya Volost</t>
  </si>
  <si>
    <t>Kholmolgory</t>
  </si>
  <si>
    <t>Sol'vychegodsk</t>
  </si>
  <si>
    <t>Moscow</t>
  </si>
  <si>
    <t>(Velikii) Ustiug</t>
  </si>
  <si>
    <t>Novgorod</t>
  </si>
  <si>
    <t>Olonets (east across L. Ladoga)</t>
  </si>
  <si>
    <t>Perm &amp; its province</t>
  </si>
  <si>
    <t>Novgorod, Pskov, St. Petersburg</t>
  </si>
  <si>
    <t>Pskov</t>
  </si>
  <si>
    <t>Sofiiskii Dvor, Novgorod</t>
  </si>
  <si>
    <t>St. Petersburg</t>
  </si>
  <si>
    <t>Tikhvin</t>
  </si>
  <si>
    <t>Ustiug (Velikii)</t>
  </si>
  <si>
    <t>Verknotur'e</t>
  </si>
  <si>
    <t>Could add:</t>
  </si>
  <si>
    <t xml:space="preserve">Initial </t>
  </si>
  <si>
    <t>Extended</t>
  </si>
  <si>
    <t>alphabet</t>
  </si>
  <si>
    <r>
      <t>Other Urals places</t>
    </r>
    <r>
      <rPr>
        <sz val="10"/>
        <rFont val="Palatino"/>
        <family val="0"/>
      </rPr>
      <t xml:space="preserve"> added by Richard Hellie, 26 December 2001 --</t>
    </r>
  </si>
  <si>
    <t>Total</t>
  </si>
  <si>
    <t>Unit for</t>
  </si>
  <si>
    <t>Price</t>
  </si>
  <si>
    <t xml:space="preserve">origin </t>
  </si>
  <si>
    <t>destination</t>
  </si>
  <si>
    <t>ID added</t>
  </si>
  <si>
    <t>Source</t>
  </si>
  <si>
    <t>Buyer's</t>
  </si>
  <si>
    <t>Buyer rank,</t>
  </si>
  <si>
    <t>Rank</t>
  </si>
  <si>
    <t>Type of</t>
  </si>
  <si>
    <t>action</t>
  </si>
  <si>
    <t>transaction</t>
  </si>
  <si>
    <t>Place</t>
  </si>
  <si>
    <t>Year -</t>
  </si>
  <si>
    <t>name -</t>
  </si>
  <si>
    <t>Units -</t>
  </si>
  <si>
    <t>Number</t>
  </si>
  <si>
    <t>price (am't)</t>
  </si>
  <si>
    <t>calculation-</t>
  </si>
  <si>
    <t>per</t>
  </si>
  <si>
    <t>place</t>
  </si>
  <si>
    <t>Origin</t>
  </si>
  <si>
    <t>Destination</t>
  </si>
  <si>
    <t>by PL</t>
  </si>
  <si>
    <t>name</t>
  </si>
  <si>
    <t>code</t>
  </si>
  <si>
    <t>page</t>
  </si>
  <si>
    <t>title, inst'n</t>
  </si>
  <si>
    <t>Sex</t>
  </si>
  <si>
    <t>or document</t>
  </si>
  <si>
    <t>English</t>
  </si>
  <si>
    <t>Russian</t>
  </si>
  <si>
    <t>Month</t>
  </si>
  <si>
    <t>Date</t>
  </si>
  <si>
    <t>of units</t>
  </si>
  <si>
    <t>paid</t>
  </si>
  <si>
    <t>unit</t>
  </si>
  <si>
    <t>name, notes</t>
  </si>
  <si>
    <t>RIB25-1</t>
  </si>
  <si>
    <t>StroganovPiotrSemion</t>
  </si>
  <si>
    <t>ImenityiCh</t>
  </si>
  <si>
    <t>M</t>
  </si>
  <si>
    <t>in current</t>
  </si>
  <si>
    <t>10 eggs,</t>
  </si>
  <si>
    <t>eggs in Novgorod-</t>
  </si>
  <si>
    <t>C. Mironov estimates = none, in this case</t>
  </si>
  <si>
    <t>(Virtually no estimates in this case)</t>
  </si>
  <si>
    <t>Kaluga, 90 mi. SW</t>
  </si>
  <si>
    <t>Suzdal, 100 mi. NE</t>
  </si>
  <si>
    <t>Tula, 100 mi. S</t>
  </si>
  <si>
    <t>Volokolamsk, 75 mi. W</t>
  </si>
  <si>
    <t>c1650</t>
  </si>
  <si>
    <t>1626-1640</t>
  </si>
  <si>
    <t>c1700</t>
  </si>
  <si>
    <t>1641-1690</t>
  </si>
  <si>
    <t>1691-1698</t>
  </si>
  <si>
    <t>1699-1710</t>
  </si>
  <si>
    <t>1711-1730</t>
  </si>
  <si>
    <t>Soliunye zavody (v Perms[sk?]ii Pereslavle</t>
  </si>
  <si>
    <t>Solikamsk (with variations)</t>
  </si>
  <si>
    <t xml:space="preserve">Ural </t>
  </si>
  <si>
    <t>Verkhochepetsk (no Viatke, Otiaki)</t>
  </si>
  <si>
    <t>Viatka ( = Khlynov)</t>
  </si>
  <si>
    <t>Wrong dates and small sample -- can't use, except for 1688 as a hint on 1700</t>
  </si>
  <si>
    <t>c 1700 = 1 transaction in 1688</t>
  </si>
  <si>
    <t>NA</t>
  </si>
  <si>
    <t>Purchase</t>
  </si>
  <si>
    <t>Eggs</t>
  </si>
  <si>
    <t>Iaitsa</t>
  </si>
  <si>
    <t>10 Iaits</t>
  </si>
  <si>
    <t>Iosifo-Vol</t>
  </si>
  <si>
    <t>Sale</t>
  </si>
  <si>
    <t>Moskva</t>
  </si>
  <si>
    <t>KrepManuf1</t>
  </si>
  <si>
    <t>RprtdPrice</t>
  </si>
  <si>
    <t>Rus'</t>
  </si>
  <si>
    <t>Strumilin</t>
  </si>
  <si>
    <t>Ruble</t>
  </si>
  <si>
    <t>Commodity</t>
  </si>
  <si>
    <t>Trans-</t>
  </si>
  <si>
    <t>Plac e of</t>
  </si>
  <si>
    <r>
      <t>B.  Hellie averages for selected benchmark periods</t>
    </r>
    <r>
      <rPr>
        <sz val="12"/>
        <rFont val="Times New Roman"/>
        <family val="0"/>
      </rPr>
      <t xml:space="preserve"> -&gt;</t>
    </r>
  </si>
  <si>
    <r>
      <t>B.  Hellie averages for selected benchmark periods</t>
    </r>
    <r>
      <rPr>
        <sz val="12"/>
        <rFont val="Times New Roman"/>
        <family val="0"/>
      </rPr>
      <t xml:space="preserve"> = none, in this case</t>
    </r>
  </si>
  <si>
    <r>
      <t xml:space="preserve">Use the </t>
    </r>
    <r>
      <rPr>
        <b/>
        <sz val="12"/>
        <rFont val="Times New Roman"/>
        <family val="0"/>
      </rPr>
      <t>boldface</t>
    </r>
  </si>
  <si>
    <r>
      <t>B.  Hellie averages for selected benchmark periods</t>
    </r>
    <r>
      <rPr>
        <sz val="12"/>
        <rFont val="Times New Roman"/>
        <family val="0"/>
      </rPr>
      <t xml:space="preserve"> --&gt;</t>
    </r>
  </si>
  <si>
    <t>Briukhovskaia plotina</t>
  </si>
  <si>
    <t>Briukhovskoe pole</t>
  </si>
  <si>
    <t>Chiornyi Dar</t>
  </si>
  <si>
    <t>Average price per egg</t>
  </si>
  <si>
    <t>c1600 = 1 transaction in 1607</t>
  </si>
  <si>
    <t>c 1650 = 1 transaction in 1652</t>
  </si>
  <si>
    <t>c 1700 = 2 transactions in 1682</t>
  </si>
  <si>
    <t>Eggs in the Urals</t>
  </si>
  <si>
    <t>c 1700 = 5 transactions in 1686-7</t>
  </si>
  <si>
    <t>Dediukhin (solikamskii uezd)</t>
  </si>
  <si>
    <t>Iar</t>
  </si>
  <si>
    <t>Khlynov (=  Viatka)</t>
  </si>
  <si>
    <t>Neiva</t>
  </si>
  <si>
    <t>Priural'e</t>
  </si>
  <si>
    <t>Pyskor</t>
  </si>
  <si>
    <t>Sarapul</t>
  </si>
  <si>
    <t>Slobodsk (Viatskii uezd)</t>
  </si>
  <si>
    <t>Ustiug 57</t>
  </si>
  <si>
    <t>Solikamskii Uezd</t>
  </si>
  <si>
    <t>Aleksandr</t>
  </si>
  <si>
    <t>Iatsa</t>
  </si>
  <si>
    <t>RP7115</t>
  </si>
  <si>
    <t>Mikhailovskii Uezd</t>
  </si>
  <si>
    <t>MatIsS</t>
  </si>
  <si>
    <t>BalashevIvan</t>
  </si>
  <si>
    <t>price</t>
  </si>
  <si>
    <t xml:space="preserve">per </t>
  </si>
  <si>
    <t>egg</t>
  </si>
  <si>
    <t>Theft</t>
  </si>
  <si>
    <t>Ustiug</t>
  </si>
  <si>
    <t>VRE13:1852</t>
  </si>
  <si>
    <t>Nikon</t>
  </si>
  <si>
    <t>Metropolit</t>
  </si>
  <si>
    <t>Monastyr'SavvinStoro</t>
  </si>
  <si>
    <t>10 Iaitsa</t>
  </si>
  <si>
    <t>Sofeiskii Dvor</t>
  </si>
  <si>
    <t>Volga</t>
  </si>
  <si>
    <t>DTP3</t>
  </si>
  <si>
    <t>Tainyi Prikaz</t>
  </si>
  <si>
    <t>Iaitso</t>
  </si>
  <si>
    <t>Moskotilnyi Piad</t>
  </si>
  <si>
    <t>SemionovskaiaSloboda</t>
  </si>
  <si>
    <t>AleksandrovaSloboda</t>
  </si>
  <si>
    <t>AleksandrovskaiaSlob</t>
  </si>
  <si>
    <t>Moskotilnyi Riad</t>
  </si>
  <si>
    <t>Optekarskii Dvor</t>
  </si>
  <si>
    <t>1000 Iaits</t>
  </si>
  <si>
    <t>Optakarskoi Dvor</t>
  </si>
  <si>
    <t>Khoroshevo Selo</t>
  </si>
  <si>
    <t>Kil'burger</t>
  </si>
  <si>
    <t>Tver'</t>
  </si>
  <si>
    <t>RynUstVel</t>
  </si>
  <si>
    <t>AEza1966</t>
  </si>
  <si>
    <t>ZagrebinTimofii</t>
  </si>
  <si>
    <t>Khlynov</t>
  </si>
  <si>
    <t>Sotnia</t>
  </si>
  <si>
    <t>Wages Kind</t>
  </si>
  <si>
    <t>EkonfmSoR</t>
  </si>
  <si>
    <t>Swede</t>
  </si>
  <si>
    <t xml:space="preserve">  North Dvina at</t>
  </si>
  <si>
    <t>half-century benchmarks)</t>
  </si>
  <si>
    <t>C. Mironov estimates</t>
  </si>
  <si>
    <t>A. Hellie data points</t>
  </si>
  <si>
    <t>Eggs, Moscow</t>
  </si>
  <si>
    <t>iaitsa</t>
  </si>
  <si>
    <t>kopecks</t>
  </si>
  <si>
    <t>1500s</t>
  </si>
  <si>
    <t>average</t>
  </si>
  <si>
    <t>1650s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</si>
</sst>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</numFmts>
  <fonts count="2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10"/>
      <name val="Palatino"/>
      <family val="0"/>
    </font>
    <font>
      <u val="single"/>
      <sz val="10"/>
      <name val="Palatino"/>
      <family val="0"/>
    </font>
    <font>
      <i/>
      <sz val="10"/>
      <name val="Palatino"/>
      <family val="0"/>
    </font>
    <font>
      <b/>
      <sz val="12"/>
      <name val="Palatino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u val="single"/>
      <sz val="12"/>
      <name val="Palatino"/>
      <family val="0"/>
    </font>
    <font>
      <sz val="12"/>
      <name val="Palatino"/>
      <family val="0"/>
    </font>
    <font>
      <sz val="12"/>
      <name val="Times New Roman"/>
      <family val="0"/>
    </font>
    <font>
      <b/>
      <u val="single"/>
      <sz val="12"/>
      <name val="Times New Roman"/>
      <family val="0"/>
    </font>
    <font>
      <u val="single"/>
      <sz val="12"/>
      <name val="Times New Roman"/>
      <family val="0"/>
    </font>
    <font>
      <b/>
      <sz val="12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12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165" fontId="6" fillId="0" borderId="0" xfId="0" applyNumberFormat="1" applyFont="1" applyAlignment="1">
      <alignment/>
    </xf>
    <xf numFmtId="0" fontId="7" fillId="0" borderId="0" xfId="0" applyFont="1" applyAlignment="1">
      <alignment/>
    </xf>
    <xf numFmtId="165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166" fontId="16" fillId="0" borderId="0" xfId="0" applyNumberFormat="1" applyFont="1" applyAlignment="1">
      <alignment/>
    </xf>
    <xf numFmtId="166" fontId="1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13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166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2" fontId="16" fillId="0" borderId="1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2" fontId="16" fillId="0" borderId="2" xfId="0" applyNumberFormat="1" applyFont="1" applyBorder="1" applyAlignment="1">
      <alignment/>
    </xf>
    <xf numFmtId="2" fontId="16" fillId="0" borderId="3" xfId="0" applyNumberFormat="1" applyFont="1" applyBorder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J70"/>
  <sheetViews>
    <sheetView workbookViewId="0" topLeftCell="A1">
      <selection activeCell="F40" sqref="F40"/>
    </sheetView>
  </sheetViews>
  <sheetFormatPr defaultColWidth="11.00390625" defaultRowHeight="12"/>
  <cols>
    <col min="1" max="16384" width="10.875" style="1" customWidth="1"/>
  </cols>
  <sheetData>
    <row r="5" ht="12.75">
      <c r="C5" s="1" t="s">
        <v>77</v>
      </c>
    </row>
    <row r="6" spans="3:10" ht="12.75">
      <c r="C6" s="1" t="s">
        <v>78</v>
      </c>
      <c r="D6" s="4" t="s">
        <v>79</v>
      </c>
      <c r="G6" s="1" t="s">
        <v>102</v>
      </c>
      <c r="J6" s="1" t="s">
        <v>103</v>
      </c>
    </row>
    <row r="7" spans="1:10" ht="12.75">
      <c r="A7" s="2" t="s">
        <v>80</v>
      </c>
      <c r="B7" s="2"/>
      <c r="C7" s="2" t="s">
        <v>81</v>
      </c>
      <c r="D7" s="3" t="s">
        <v>127</v>
      </c>
      <c r="G7" s="2" t="s">
        <v>104</v>
      </c>
      <c r="J7" s="2" t="s">
        <v>104</v>
      </c>
    </row>
    <row r="8" spans="1:10" ht="12.75">
      <c r="A8" s="1" t="s">
        <v>82</v>
      </c>
      <c r="C8" s="1">
        <v>766</v>
      </c>
      <c r="D8" s="9">
        <f>100*C8/C$14</f>
        <v>10.288784419073204</v>
      </c>
      <c r="G8" s="1" t="s">
        <v>82</v>
      </c>
      <c r="J8" s="1" t="s">
        <v>82</v>
      </c>
    </row>
    <row r="9" spans="1:10" ht="12.75">
      <c r="A9" s="1" t="s">
        <v>83</v>
      </c>
      <c r="C9" s="1">
        <v>146</v>
      </c>
      <c r="D9" s="9">
        <f aca="true" t="shared" si="0" ref="D9:D15">100*C9/C$14</f>
        <v>1.9610476830087307</v>
      </c>
      <c r="G9" s="1" t="s">
        <v>84</v>
      </c>
      <c r="J9" s="1" t="s">
        <v>26</v>
      </c>
    </row>
    <row r="10" spans="1:10" ht="12.75">
      <c r="A10" s="1" t="s">
        <v>85</v>
      </c>
      <c r="C10" s="1">
        <v>108</v>
      </c>
      <c r="D10" s="9">
        <f t="shared" si="0"/>
        <v>1.4506380120886502</v>
      </c>
      <c r="G10" s="1" t="s">
        <v>83</v>
      </c>
      <c r="J10" s="1" t="s">
        <v>25</v>
      </c>
    </row>
    <row r="11" spans="1:10" ht="12.75">
      <c r="A11" s="1" t="s">
        <v>86</v>
      </c>
      <c r="C11" s="1">
        <v>566</v>
      </c>
      <c r="D11" s="9">
        <f t="shared" si="0"/>
        <v>7.602417730020147</v>
      </c>
      <c r="G11" s="1" t="s">
        <v>86</v>
      </c>
      <c r="J11" s="1" t="s">
        <v>28</v>
      </c>
    </row>
    <row r="12" spans="1:10" ht="12.75">
      <c r="A12" s="1" t="s">
        <v>87</v>
      </c>
      <c r="C12" s="1">
        <v>1405</v>
      </c>
      <c r="D12" s="9">
        <f t="shared" si="0"/>
        <v>18.871725990597717</v>
      </c>
      <c r="G12" s="1" t="s">
        <v>87</v>
      </c>
      <c r="J12" s="1" t="s">
        <v>27</v>
      </c>
    </row>
    <row r="13" spans="1:10" ht="12.75">
      <c r="A13" s="1" t="s">
        <v>88</v>
      </c>
      <c r="C13" s="1">
        <v>1269</v>
      </c>
      <c r="D13" s="9">
        <f t="shared" si="0"/>
        <v>17.04499664204164</v>
      </c>
      <c r="G13" s="1" t="s">
        <v>89</v>
      </c>
      <c r="J13" s="1" t="s">
        <v>192</v>
      </c>
    </row>
    <row r="14" spans="1:10" ht="12.75">
      <c r="A14" s="1" t="s">
        <v>90</v>
      </c>
      <c r="C14" s="2">
        <v>7445</v>
      </c>
      <c r="D14" s="7">
        <f t="shared" si="0"/>
        <v>100</v>
      </c>
      <c r="G14" s="1" t="s">
        <v>85</v>
      </c>
      <c r="J14" s="1" t="s">
        <v>193</v>
      </c>
    </row>
    <row r="15" spans="3:10" ht="12.75">
      <c r="C15" s="1">
        <f>SUM(C8:C14)</f>
        <v>11705</v>
      </c>
      <c r="D15" s="9">
        <f t="shared" si="0"/>
        <v>157.2196104768301</v>
      </c>
      <c r="G15" s="1" t="s">
        <v>91</v>
      </c>
      <c r="J15" s="1" t="s">
        <v>194</v>
      </c>
    </row>
    <row r="16" spans="7:10" ht="12.75">
      <c r="G16" s="1" t="s">
        <v>92</v>
      </c>
      <c r="J16" s="1" t="s">
        <v>56</v>
      </c>
    </row>
    <row r="17" spans="1:10" ht="12.75">
      <c r="A17" s="8"/>
      <c r="B17" s="8"/>
      <c r="C17" s="8"/>
      <c r="D17" s="8"/>
      <c r="E17" s="8"/>
      <c r="G17" s="1" t="s">
        <v>93</v>
      </c>
      <c r="J17" s="1" t="s">
        <v>57</v>
      </c>
    </row>
    <row r="18" spans="1:10" ht="12.75">
      <c r="A18" s="2" t="s">
        <v>94</v>
      </c>
      <c r="G18" s="1" t="s">
        <v>95</v>
      </c>
      <c r="J18" s="1" t="s">
        <v>58</v>
      </c>
    </row>
    <row r="19" spans="1:10" ht="12.75">
      <c r="A19" s="1" t="s">
        <v>91</v>
      </c>
      <c r="C19" s="1">
        <v>2235</v>
      </c>
      <c r="D19" s="9">
        <f>100*C19/C$24</f>
        <v>897.5903614457832</v>
      </c>
      <c r="G19" s="1" t="s">
        <v>96</v>
      </c>
      <c r="J19" s="1" t="s">
        <v>59</v>
      </c>
    </row>
    <row r="20" spans="1:10" ht="12.75">
      <c r="A20" s="1" t="s">
        <v>95</v>
      </c>
      <c r="C20" s="1">
        <v>316</v>
      </c>
      <c r="D20" s="9">
        <f aca="true" t="shared" si="1" ref="D20:D25">100*C20/C$24</f>
        <v>126.90763052208835</v>
      </c>
      <c r="G20" s="1" t="s">
        <v>88</v>
      </c>
      <c r="J20" s="1" t="s">
        <v>84</v>
      </c>
    </row>
    <row r="21" spans="1:10" ht="12.75">
      <c r="A21" s="1" t="s">
        <v>97</v>
      </c>
      <c r="C21" s="1">
        <v>432</v>
      </c>
      <c r="D21" s="9">
        <f t="shared" si="1"/>
        <v>173.49397590361446</v>
      </c>
      <c r="G21" s="1" t="s">
        <v>97</v>
      </c>
      <c r="J21" s="1" t="s">
        <v>201</v>
      </c>
    </row>
    <row r="22" spans="1:10" ht="12.75">
      <c r="A22" s="1" t="s">
        <v>96</v>
      </c>
      <c r="C22" s="1">
        <v>175</v>
      </c>
      <c r="D22" s="9">
        <f t="shared" si="1"/>
        <v>70.28112449799197</v>
      </c>
      <c r="G22" s="1" t="s">
        <v>98</v>
      </c>
      <c r="J22" s="1" t="s">
        <v>83</v>
      </c>
    </row>
    <row r="23" spans="1:10" ht="12.75">
      <c r="A23" s="1" t="s">
        <v>92</v>
      </c>
      <c r="C23" s="1">
        <v>137</v>
      </c>
      <c r="D23" s="9">
        <f t="shared" si="1"/>
        <v>55.02008032128514</v>
      </c>
      <c r="G23" s="1" t="s">
        <v>99</v>
      </c>
      <c r="J23" s="1" t="s">
        <v>86</v>
      </c>
    </row>
    <row r="24" spans="1:10" ht="12.75">
      <c r="A24" s="1" t="s">
        <v>98</v>
      </c>
      <c r="C24" s="2">
        <v>249</v>
      </c>
      <c r="D24" s="7">
        <f t="shared" si="1"/>
        <v>100</v>
      </c>
      <c r="G24" s="1" t="s">
        <v>100</v>
      </c>
      <c r="J24" s="1" t="s">
        <v>202</v>
      </c>
    </row>
    <row r="25" spans="3:10" ht="12.75">
      <c r="C25" s="1">
        <f>SUM(C19:C24)</f>
        <v>3544</v>
      </c>
      <c r="D25" s="9">
        <f t="shared" si="1"/>
        <v>1423.293172690763</v>
      </c>
      <c r="J25" s="1" t="s">
        <v>203</v>
      </c>
    </row>
    <row r="26" ht="12.75">
      <c r="J26" s="1" t="s">
        <v>87</v>
      </c>
    </row>
    <row r="27" ht="12.75">
      <c r="J27" s="1" t="s">
        <v>89</v>
      </c>
    </row>
    <row r="28" spans="1:10" ht="12.75">
      <c r="A28" s="2" t="s">
        <v>89</v>
      </c>
      <c r="J28" s="1" t="s">
        <v>204</v>
      </c>
    </row>
    <row r="29" spans="1:10" ht="12.75">
      <c r="A29" s="1" t="s">
        <v>89</v>
      </c>
      <c r="C29" s="1">
        <v>37584</v>
      </c>
      <c r="D29" s="1">
        <v>100</v>
      </c>
      <c r="J29" s="1" t="s">
        <v>85</v>
      </c>
    </row>
    <row r="30" ht="12.75">
      <c r="J30" s="1" t="s">
        <v>91</v>
      </c>
    </row>
    <row r="31" spans="1:10" ht="12.75">
      <c r="A31" s="1" t="s">
        <v>101</v>
      </c>
      <c r="J31" s="1" t="s">
        <v>92</v>
      </c>
    </row>
    <row r="32" spans="1:10" ht="12.75">
      <c r="A32" s="1" t="s">
        <v>154</v>
      </c>
      <c r="C32" s="1">
        <v>947</v>
      </c>
      <c r="J32" s="1" t="s">
        <v>93</v>
      </c>
    </row>
    <row r="33" spans="1:10" ht="12.75">
      <c r="A33" s="1" t="s">
        <v>155</v>
      </c>
      <c r="C33" s="1">
        <v>227</v>
      </c>
      <c r="J33" s="1" t="s">
        <v>205</v>
      </c>
    </row>
    <row r="34" spans="1:10" ht="12.75">
      <c r="A34" s="1" t="s">
        <v>156</v>
      </c>
      <c r="C34" s="1">
        <v>612</v>
      </c>
      <c r="J34" s="1" t="s">
        <v>95</v>
      </c>
    </row>
    <row r="35" spans="1:10" ht="12.75">
      <c r="A35" s="1" t="s">
        <v>157</v>
      </c>
      <c r="C35" s="1">
        <v>175</v>
      </c>
      <c r="J35" s="1" t="s">
        <v>206</v>
      </c>
    </row>
    <row r="36" spans="1:10" ht="12.75">
      <c r="A36" s="1" t="s">
        <v>0</v>
      </c>
      <c r="C36" s="1">
        <v>550</v>
      </c>
      <c r="J36" s="1" t="s">
        <v>207</v>
      </c>
    </row>
    <row r="37" ht="12.75">
      <c r="J37" s="1" t="s">
        <v>208</v>
      </c>
    </row>
    <row r="38" ht="12.75">
      <c r="J38" s="1" t="s">
        <v>96</v>
      </c>
    </row>
    <row r="39" ht="12.75">
      <c r="J39" s="1" t="s">
        <v>166</v>
      </c>
    </row>
    <row r="40" spans="1:10" ht="12.75">
      <c r="A40" s="2" t="s">
        <v>1</v>
      </c>
      <c r="J40" s="1" t="s">
        <v>165</v>
      </c>
    </row>
    <row r="41" spans="1:10" ht="12.75">
      <c r="A41" s="1" t="s">
        <v>84</v>
      </c>
      <c r="C41" s="1">
        <v>823</v>
      </c>
      <c r="D41" s="9">
        <f>100*C41/C$43</f>
        <v>415.65656565656565</v>
      </c>
      <c r="J41" s="1" t="s">
        <v>88</v>
      </c>
    </row>
    <row r="42" spans="1:10" ht="12.75">
      <c r="A42" s="1" t="s">
        <v>93</v>
      </c>
      <c r="C42" s="1">
        <v>245</v>
      </c>
      <c r="D42" s="9">
        <f>100*C42/C$43</f>
        <v>123.73737373737374</v>
      </c>
      <c r="J42" s="1" t="s">
        <v>97</v>
      </c>
    </row>
    <row r="43" spans="1:10" ht="12.75">
      <c r="A43" s="1" t="s">
        <v>100</v>
      </c>
      <c r="C43" s="2">
        <v>198</v>
      </c>
      <c r="D43" s="7">
        <f>100*C43/C$43</f>
        <v>100</v>
      </c>
      <c r="J43" s="1" t="s">
        <v>98</v>
      </c>
    </row>
    <row r="44" spans="3:10" ht="12.75">
      <c r="C44" s="1">
        <f>SUM(C41:C43)</f>
        <v>1266</v>
      </c>
      <c r="D44" s="9">
        <f>100*C44/C$43</f>
        <v>639.3939393939394</v>
      </c>
      <c r="J44" s="1" t="s">
        <v>167</v>
      </c>
    </row>
    <row r="45" ht="12.75">
      <c r="J45" s="1" t="s">
        <v>99</v>
      </c>
    </row>
    <row r="46" spans="1:10" ht="12.75">
      <c r="A46" s="2" t="s">
        <v>105</v>
      </c>
      <c r="J46" s="1" t="s">
        <v>168</v>
      </c>
    </row>
    <row r="47" spans="1:10" ht="12.75">
      <c r="A47" s="1" t="s">
        <v>25</v>
      </c>
      <c r="J47" s="1" t="s">
        <v>100</v>
      </c>
    </row>
    <row r="48" spans="1:10" ht="12.75">
      <c r="A48" s="1" t="s">
        <v>26</v>
      </c>
      <c r="J48" s="1" t="s">
        <v>169</v>
      </c>
    </row>
    <row r="49" ht="12.75">
      <c r="A49" s="1" t="s">
        <v>27</v>
      </c>
    </row>
    <row r="50" ht="12.75">
      <c r="A50" s="1" t="s">
        <v>28</v>
      </c>
    </row>
    <row r="51" ht="12.75">
      <c r="A51" s="1" t="s">
        <v>192</v>
      </c>
    </row>
    <row r="52" ht="12.75">
      <c r="A52" s="1" t="s">
        <v>193</v>
      </c>
    </row>
    <row r="53" ht="12.75">
      <c r="A53" s="1" t="s">
        <v>194</v>
      </c>
    </row>
    <row r="54" ht="12.75">
      <c r="A54" s="1" t="s">
        <v>56</v>
      </c>
    </row>
    <row r="55" ht="12.75">
      <c r="A55" s="1" t="s">
        <v>57</v>
      </c>
    </row>
    <row r="56" ht="12.75">
      <c r="A56" s="1" t="s">
        <v>58</v>
      </c>
    </row>
    <row r="57" ht="12.75">
      <c r="A57" s="1" t="s">
        <v>59</v>
      </c>
    </row>
    <row r="58" ht="12.75">
      <c r="A58" s="1" t="s">
        <v>201</v>
      </c>
    </row>
    <row r="59" ht="12.75">
      <c r="A59" s="1" t="s">
        <v>202</v>
      </c>
    </row>
    <row r="60" ht="12.75">
      <c r="A60" s="1" t="s">
        <v>203</v>
      </c>
    </row>
    <row r="61" ht="12.75">
      <c r="A61" s="1" t="s">
        <v>204</v>
      </c>
    </row>
    <row r="62" ht="12.75">
      <c r="A62" s="1" t="s">
        <v>205</v>
      </c>
    </row>
    <row r="63" ht="12.75">
      <c r="A63" s="1" t="s">
        <v>206</v>
      </c>
    </row>
    <row r="64" ht="12.75">
      <c r="A64" s="1" t="s">
        <v>207</v>
      </c>
    </row>
    <row r="65" ht="12.75">
      <c r="A65" s="1" t="s">
        <v>208</v>
      </c>
    </row>
    <row r="66" ht="12.75">
      <c r="A66" s="1" t="s">
        <v>165</v>
      </c>
    </row>
    <row r="67" ht="12.75">
      <c r="A67" s="1" t="s">
        <v>166</v>
      </c>
    </row>
    <row r="68" ht="12.75">
      <c r="A68" s="1" t="s">
        <v>167</v>
      </c>
    </row>
    <row r="69" ht="12.75">
      <c r="A69" s="1" t="s">
        <v>168</v>
      </c>
    </row>
    <row r="70" ht="12.75">
      <c r="A70" s="1" t="s">
        <v>169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B23" sqref="B23"/>
    </sheetView>
  </sheetViews>
  <sheetFormatPr defaultColWidth="11.00390625" defaultRowHeight="12"/>
  <cols>
    <col min="1" max="16384" width="10.875" style="18" customWidth="1"/>
  </cols>
  <sheetData>
    <row r="1" ht="15">
      <c r="A1" s="18" t="s">
        <v>31</v>
      </c>
    </row>
    <row r="3" ht="15.75">
      <c r="C3" s="38" t="s">
        <v>29</v>
      </c>
    </row>
    <row r="4" ht="15.75">
      <c r="C4" s="38" t="s">
        <v>30</v>
      </c>
    </row>
    <row r="5" spans="3:7" ht="15">
      <c r="C5" s="20"/>
      <c r="D5" s="20" t="s">
        <v>60</v>
      </c>
      <c r="E5" s="20" t="s">
        <v>61</v>
      </c>
      <c r="F5" s="20" t="s">
        <v>61</v>
      </c>
      <c r="G5" s="20"/>
    </row>
    <row r="6" spans="3:7" ht="15">
      <c r="C6" s="20" t="s">
        <v>89</v>
      </c>
      <c r="D6" s="20" t="s">
        <v>62</v>
      </c>
      <c r="E6" s="20" t="s">
        <v>63</v>
      </c>
      <c r="F6" s="20" t="s">
        <v>63</v>
      </c>
      <c r="G6" s="20" t="s">
        <v>1</v>
      </c>
    </row>
    <row r="7" spans="3:8" ht="15">
      <c r="C7" s="21" t="s">
        <v>64</v>
      </c>
      <c r="D7" s="21" t="s">
        <v>64</v>
      </c>
      <c r="E7" s="21" t="s">
        <v>65</v>
      </c>
      <c r="F7" s="21" t="s">
        <v>64</v>
      </c>
      <c r="G7" s="21" t="s">
        <v>65</v>
      </c>
      <c r="H7" s="22" t="s">
        <v>66</v>
      </c>
    </row>
    <row r="8" spans="2:8" ht="15">
      <c r="B8" s="18" t="s">
        <v>10</v>
      </c>
      <c r="C8" s="21"/>
      <c r="D8" s="23">
        <v>0.272097</v>
      </c>
      <c r="E8" s="21"/>
      <c r="F8" s="21"/>
      <c r="G8" s="21"/>
      <c r="H8" s="18" t="s">
        <v>12</v>
      </c>
    </row>
    <row r="9" spans="2:7" ht="15">
      <c r="B9" s="18" t="s">
        <v>11</v>
      </c>
      <c r="C9" s="21"/>
      <c r="D9" s="21"/>
      <c r="E9" s="21"/>
      <c r="F9" s="21"/>
      <c r="G9" s="21"/>
    </row>
    <row r="10" spans="2:7" ht="15">
      <c r="B10" s="18" t="s">
        <v>8</v>
      </c>
      <c r="C10" s="23"/>
      <c r="D10" s="23"/>
      <c r="E10" s="23"/>
      <c r="F10" s="23"/>
      <c r="G10" s="23"/>
    </row>
    <row r="11" spans="2:8" ht="15">
      <c r="B11" s="18" t="s">
        <v>158</v>
      </c>
      <c r="C11" s="23">
        <v>0.477576</v>
      </c>
      <c r="D11" s="23"/>
      <c r="E11" s="24" t="s">
        <v>74</v>
      </c>
      <c r="F11" s="24"/>
      <c r="G11" s="23"/>
      <c r="H11" s="18" t="s">
        <v>67</v>
      </c>
    </row>
    <row r="12" spans="2:8" ht="15">
      <c r="B12" s="18" t="s">
        <v>160</v>
      </c>
      <c r="C12" s="23">
        <v>0.32491800000000004</v>
      </c>
      <c r="D12" s="23"/>
      <c r="E12" s="24" t="s">
        <v>251</v>
      </c>
      <c r="F12" s="24"/>
      <c r="G12" s="23">
        <v>0.45591000000000004</v>
      </c>
      <c r="H12" s="18" t="s">
        <v>76</v>
      </c>
    </row>
    <row r="13" spans="2:8" ht="15">
      <c r="B13" s="18" t="s">
        <v>68</v>
      </c>
      <c r="C13" s="23">
        <v>0.6220799999999999</v>
      </c>
      <c r="D13" s="23">
        <v>0.5184</v>
      </c>
      <c r="E13" s="24" t="s">
        <v>252</v>
      </c>
      <c r="F13" s="23"/>
      <c r="G13" s="23"/>
      <c r="H13" s="18" t="s">
        <v>73</v>
      </c>
    </row>
    <row r="14" spans="2:8" ht="15">
      <c r="B14" s="18" t="s">
        <v>69</v>
      </c>
      <c r="C14" s="23">
        <v>1.5227999999999997</v>
      </c>
      <c r="D14" s="23">
        <v>3.5540999999999996</v>
      </c>
      <c r="E14" s="23"/>
      <c r="F14" s="23"/>
      <c r="G14" s="23"/>
      <c r="H14" s="18" t="s">
        <v>75</v>
      </c>
    </row>
    <row r="15" spans="2:7" ht="15">
      <c r="B15" s="18" t="s">
        <v>70</v>
      </c>
      <c r="C15" s="23"/>
      <c r="D15" s="23"/>
      <c r="E15" s="23"/>
      <c r="F15" s="23"/>
      <c r="G15" s="23"/>
    </row>
    <row r="16" spans="2:8" ht="15">
      <c r="B16" s="18" t="s">
        <v>71</v>
      </c>
      <c r="C16" s="23">
        <v>2.7</v>
      </c>
      <c r="D16" s="23"/>
      <c r="E16" s="23"/>
      <c r="F16" s="23"/>
      <c r="G16" s="23"/>
      <c r="H16" s="18" t="s">
        <v>72</v>
      </c>
    </row>
    <row r="17" spans="3:7" ht="15">
      <c r="C17" s="23"/>
      <c r="D17" s="23"/>
      <c r="E17" s="23"/>
      <c r="F17" s="23"/>
      <c r="G17" s="23"/>
    </row>
    <row r="18" spans="1:7" ht="15">
      <c r="A18" s="18" t="s">
        <v>32</v>
      </c>
      <c r="C18" s="23"/>
      <c r="D18" s="23"/>
      <c r="E18" s="23"/>
      <c r="F18" s="23"/>
      <c r="G18" s="23"/>
    </row>
    <row r="19" spans="1:7" ht="15">
      <c r="A19" s="18" t="s">
        <v>33</v>
      </c>
      <c r="C19" s="23"/>
      <c r="D19" s="23"/>
      <c r="E19" s="23"/>
      <c r="F19" s="23"/>
      <c r="G19" s="2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workbookViewId="0" topLeftCell="A1">
      <pane xSplit="17880" topLeftCell="W2049" activePane="topLeft" state="split"/>
      <selection pane="topLeft" activeCell="G24" sqref="G24"/>
      <selection pane="topRight" activeCell="AD16" sqref="AD16"/>
    </sheetView>
  </sheetViews>
  <sheetFormatPr defaultColWidth="11.00390625" defaultRowHeight="12"/>
  <cols>
    <col min="1" max="1" width="10.875" style="18" customWidth="1"/>
    <col min="2" max="2" width="12.125" style="18" customWidth="1"/>
    <col min="3" max="4" width="7.875" style="18" customWidth="1"/>
    <col min="5" max="5" width="14.375" style="18" customWidth="1"/>
    <col min="6" max="7" width="10.875" style="18" customWidth="1"/>
    <col min="8" max="8" width="7.625" style="18" customWidth="1"/>
    <col min="9" max="9" width="5.50390625" style="18" customWidth="1"/>
    <col min="10" max="10" width="10.875" style="18" customWidth="1"/>
    <col min="11" max="11" width="8.375" style="18" customWidth="1"/>
    <col min="12" max="12" width="19.00390625" style="18" customWidth="1"/>
    <col min="13" max="13" width="8.375" style="18" customWidth="1"/>
    <col min="14" max="16384" width="10.875" style="18" customWidth="1"/>
  </cols>
  <sheetData>
    <row r="1" ht="15">
      <c r="B1" s="25" t="s">
        <v>174</v>
      </c>
    </row>
    <row r="4" spans="26:29" ht="15">
      <c r="Z4" s="26" t="s">
        <v>184</v>
      </c>
      <c r="AA4" s="18" t="s">
        <v>185</v>
      </c>
      <c r="AC4" s="18" t="s">
        <v>185</v>
      </c>
    </row>
    <row r="5" spans="11:29" ht="15">
      <c r="K5" s="20" t="s">
        <v>186</v>
      </c>
      <c r="L5" s="27" t="s">
        <v>187</v>
      </c>
      <c r="R5" s="18" t="s">
        <v>185</v>
      </c>
      <c r="S5" s="18" t="s">
        <v>185</v>
      </c>
      <c r="W5" s="18" t="s">
        <v>106</v>
      </c>
      <c r="X5" s="18" t="s">
        <v>107</v>
      </c>
      <c r="Y5" s="20" t="s">
        <v>108</v>
      </c>
      <c r="Z5" s="26" t="s">
        <v>217</v>
      </c>
      <c r="AA5" s="20" t="s">
        <v>109</v>
      </c>
      <c r="AC5" s="18" t="s">
        <v>110</v>
      </c>
    </row>
    <row r="6" spans="1:30" ht="15">
      <c r="A6" s="18" t="s">
        <v>111</v>
      </c>
      <c r="B6" s="18" t="s">
        <v>112</v>
      </c>
      <c r="C6" s="20" t="s">
        <v>112</v>
      </c>
      <c r="D6" s="20" t="s">
        <v>112</v>
      </c>
      <c r="E6" s="18" t="s">
        <v>113</v>
      </c>
      <c r="F6" s="20" t="s">
        <v>113</v>
      </c>
      <c r="G6" s="18" t="s">
        <v>114</v>
      </c>
      <c r="H6" s="20" t="s">
        <v>115</v>
      </c>
      <c r="J6" s="20" t="s">
        <v>116</v>
      </c>
      <c r="K6" s="20" t="s">
        <v>117</v>
      </c>
      <c r="L6" s="27" t="s">
        <v>118</v>
      </c>
      <c r="M6" s="20" t="s">
        <v>119</v>
      </c>
      <c r="N6" s="20" t="s">
        <v>120</v>
      </c>
      <c r="O6" s="20" t="s">
        <v>120</v>
      </c>
      <c r="R6" s="20" t="s">
        <v>121</v>
      </c>
      <c r="S6" s="20" t="s">
        <v>121</v>
      </c>
      <c r="T6" s="20" t="s">
        <v>185</v>
      </c>
      <c r="U6" s="27" t="s">
        <v>122</v>
      </c>
      <c r="V6" s="20" t="s">
        <v>123</v>
      </c>
      <c r="W6" s="20" t="s">
        <v>124</v>
      </c>
      <c r="X6" s="20" t="s">
        <v>125</v>
      </c>
      <c r="Y6" s="20" t="s">
        <v>126</v>
      </c>
      <c r="Z6" s="26" t="s">
        <v>218</v>
      </c>
      <c r="AA6" s="20" t="s">
        <v>127</v>
      </c>
      <c r="AB6" s="20" t="s">
        <v>128</v>
      </c>
      <c r="AC6" s="20" t="s">
        <v>127</v>
      </c>
      <c r="AD6" s="20" t="s">
        <v>129</v>
      </c>
    </row>
    <row r="7" spans="1:30" ht="15">
      <c r="A7" s="22" t="s">
        <v>130</v>
      </c>
      <c r="B7" s="22" t="s">
        <v>131</v>
      </c>
      <c r="C7" s="21" t="s">
        <v>132</v>
      </c>
      <c r="D7" s="21" t="s">
        <v>133</v>
      </c>
      <c r="E7" s="22" t="s">
        <v>131</v>
      </c>
      <c r="F7" s="21" t="s">
        <v>132</v>
      </c>
      <c r="G7" s="21" t="s">
        <v>134</v>
      </c>
      <c r="H7" s="21" t="s">
        <v>132</v>
      </c>
      <c r="I7" s="22" t="s">
        <v>135</v>
      </c>
      <c r="J7" s="21" t="s">
        <v>118</v>
      </c>
      <c r="K7" s="21" t="s">
        <v>132</v>
      </c>
      <c r="L7" s="22" t="s">
        <v>136</v>
      </c>
      <c r="M7" s="21" t="s">
        <v>132</v>
      </c>
      <c r="N7" s="21" t="s">
        <v>137</v>
      </c>
      <c r="O7" s="21" t="s">
        <v>138</v>
      </c>
      <c r="P7" s="21" t="s">
        <v>139</v>
      </c>
      <c r="Q7" s="21" t="s">
        <v>140</v>
      </c>
      <c r="R7" s="22" t="s">
        <v>137</v>
      </c>
      <c r="S7" s="22" t="s">
        <v>138</v>
      </c>
      <c r="T7" s="22" t="s">
        <v>132</v>
      </c>
      <c r="U7" s="22" t="s">
        <v>138</v>
      </c>
      <c r="V7" s="21" t="s">
        <v>141</v>
      </c>
      <c r="W7" s="21" t="s">
        <v>142</v>
      </c>
      <c r="X7" s="22" t="s">
        <v>138</v>
      </c>
      <c r="Y7" s="21" t="s">
        <v>143</v>
      </c>
      <c r="Z7" s="28" t="s">
        <v>219</v>
      </c>
      <c r="AA7" s="22" t="s">
        <v>144</v>
      </c>
      <c r="AB7" s="21" t="s">
        <v>132</v>
      </c>
      <c r="AC7" s="21" t="s">
        <v>131</v>
      </c>
      <c r="AD7" s="21" t="s">
        <v>132</v>
      </c>
    </row>
    <row r="8" spans="1:28" ht="15">
      <c r="A8" s="18">
        <v>72646</v>
      </c>
      <c r="B8" s="18" t="s">
        <v>229</v>
      </c>
      <c r="C8" s="18">
        <v>134</v>
      </c>
      <c r="D8" s="18">
        <v>6</v>
      </c>
      <c r="E8" s="18" t="s">
        <v>230</v>
      </c>
      <c r="F8" s="18">
        <v>2168</v>
      </c>
      <c r="G8" s="18" t="s">
        <v>172</v>
      </c>
      <c r="J8" s="18" t="s">
        <v>173</v>
      </c>
      <c r="K8" s="18">
        <v>1</v>
      </c>
      <c r="L8" s="18" t="s">
        <v>234</v>
      </c>
      <c r="M8" s="18">
        <v>5441</v>
      </c>
      <c r="N8" s="18">
        <v>1669</v>
      </c>
      <c r="O8" s="18">
        <v>7177</v>
      </c>
      <c r="P8" s="18">
        <v>4</v>
      </c>
      <c r="Q8" s="18">
        <v>10</v>
      </c>
      <c r="R8" s="18" t="s">
        <v>174</v>
      </c>
      <c r="S8" s="18" t="s">
        <v>175</v>
      </c>
      <c r="T8" s="18">
        <v>17</v>
      </c>
      <c r="U8" s="18" t="s">
        <v>175</v>
      </c>
      <c r="V8" s="18">
        <v>100</v>
      </c>
      <c r="W8" s="18">
        <v>0.2</v>
      </c>
      <c r="X8" s="18" t="s">
        <v>176</v>
      </c>
      <c r="Y8" s="18">
        <v>0.02</v>
      </c>
      <c r="Z8" s="29">
        <f>Y8/10</f>
        <v>0.002</v>
      </c>
      <c r="AA8" s="18" t="s">
        <v>235</v>
      </c>
      <c r="AB8" s="18">
        <v>5441</v>
      </c>
    </row>
    <row r="9" spans="1:26" ht="15">
      <c r="A9" s="18">
        <v>81426</v>
      </c>
      <c r="B9" s="18" t="s">
        <v>244</v>
      </c>
      <c r="C9" s="18">
        <v>149</v>
      </c>
      <c r="D9" s="18">
        <v>414</v>
      </c>
      <c r="E9" s="18" t="s">
        <v>245</v>
      </c>
      <c r="F9" s="18">
        <v>10699</v>
      </c>
      <c r="I9" s="18" t="s">
        <v>148</v>
      </c>
      <c r="J9" s="18" t="s">
        <v>173</v>
      </c>
      <c r="K9" s="18">
        <v>1</v>
      </c>
      <c r="L9" s="18" t="s">
        <v>246</v>
      </c>
      <c r="M9" s="18">
        <v>5007</v>
      </c>
      <c r="N9" s="18">
        <v>1675</v>
      </c>
      <c r="O9" s="18">
        <v>7183</v>
      </c>
      <c r="P9" s="18">
        <v>1</v>
      </c>
      <c r="Q9" s="18">
        <v>99</v>
      </c>
      <c r="R9" s="18" t="s">
        <v>174</v>
      </c>
      <c r="S9" s="18" t="s">
        <v>175</v>
      </c>
      <c r="T9" s="18">
        <v>17</v>
      </c>
      <c r="U9" s="18" t="s">
        <v>247</v>
      </c>
      <c r="V9" s="18">
        <v>1</v>
      </c>
      <c r="W9" s="18">
        <v>0.12</v>
      </c>
      <c r="X9" s="18" t="s">
        <v>176</v>
      </c>
      <c r="Y9" s="18">
        <v>0.012</v>
      </c>
      <c r="Z9" s="29">
        <f aca="true" t="shared" si="0" ref="Z9:Z56">Y9/10</f>
        <v>0.0012000000000000001</v>
      </c>
    </row>
    <row r="10" spans="1:26" ht="15">
      <c r="A10" s="18">
        <v>81429</v>
      </c>
      <c r="B10" s="18" t="s">
        <v>244</v>
      </c>
      <c r="C10" s="18">
        <v>149</v>
      </c>
      <c r="D10" s="18">
        <v>414</v>
      </c>
      <c r="E10" s="18" t="s">
        <v>245</v>
      </c>
      <c r="F10" s="18">
        <v>10699</v>
      </c>
      <c r="I10" s="18" t="s">
        <v>148</v>
      </c>
      <c r="J10" s="18" t="s">
        <v>248</v>
      </c>
      <c r="K10" s="18">
        <v>49</v>
      </c>
      <c r="L10" s="18" t="s">
        <v>246</v>
      </c>
      <c r="M10" s="18">
        <v>5007</v>
      </c>
      <c r="N10" s="18">
        <v>1675</v>
      </c>
      <c r="O10" s="18">
        <v>7183</v>
      </c>
      <c r="P10" s="18">
        <v>1</v>
      </c>
      <c r="Q10" s="18">
        <v>99</v>
      </c>
      <c r="R10" s="18" t="s">
        <v>174</v>
      </c>
      <c r="S10" s="18" t="s">
        <v>175</v>
      </c>
      <c r="T10" s="18">
        <v>17</v>
      </c>
      <c r="U10" s="18" t="s">
        <v>247</v>
      </c>
      <c r="V10" s="18">
        <v>1</v>
      </c>
      <c r="W10" s="18">
        <v>0.12</v>
      </c>
      <c r="X10" s="18" t="s">
        <v>176</v>
      </c>
      <c r="Y10" s="18">
        <v>0.012</v>
      </c>
      <c r="Z10" s="29">
        <f t="shared" si="0"/>
        <v>0.0012000000000000001</v>
      </c>
    </row>
    <row r="11" spans="1:26" ht="15">
      <c r="A11" s="18">
        <v>86438</v>
      </c>
      <c r="B11" s="18" t="s">
        <v>18</v>
      </c>
      <c r="C11" s="18">
        <v>147</v>
      </c>
      <c r="D11" s="18">
        <v>67</v>
      </c>
      <c r="E11" s="18" t="s">
        <v>19</v>
      </c>
      <c r="F11" s="18">
        <v>9613</v>
      </c>
      <c r="G11" s="18" t="s">
        <v>172</v>
      </c>
      <c r="J11" s="18" t="s">
        <v>173</v>
      </c>
      <c r="K11" s="18">
        <v>1</v>
      </c>
      <c r="L11" s="18" t="s">
        <v>246</v>
      </c>
      <c r="M11" s="18">
        <v>5007</v>
      </c>
      <c r="N11" s="18">
        <v>1679</v>
      </c>
      <c r="O11" s="18">
        <v>7187</v>
      </c>
      <c r="P11" s="18">
        <v>3</v>
      </c>
      <c r="Q11" s="18">
        <v>30</v>
      </c>
      <c r="R11" s="18" t="s">
        <v>174</v>
      </c>
      <c r="S11" s="18" t="s">
        <v>175</v>
      </c>
      <c r="T11" s="18">
        <v>17</v>
      </c>
      <c r="U11" s="18" t="s">
        <v>175</v>
      </c>
      <c r="V11" s="18">
        <v>100</v>
      </c>
      <c r="W11" s="18">
        <v>0.065</v>
      </c>
      <c r="X11" s="18" t="s">
        <v>176</v>
      </c>
      <c r="Y11" s="18">
        <v>0.007</v>
      </c>
      <c r="Z11" s="29">
        <f t="shared" si="0"/>
        <v>0.0007</v>
      </c>
    </row>
    <row r="12" spans="1:26" ht="15">
      <c r="A12" s="18">
        <v>86693</v>
      </c>
      <c r="B12" s="18" t="s">
        <v>18</v>
      </c>
      <c r="C12" s="18">
        <v>147</v>
      </c>
      <c r="D12" s="18">
        <v>52</v>
      </c>
      <c r="E12" s="18" t="s">
        <v>19</v>
      </c>
      <c r="F12" s="18">
        <v>9613</v>
      </c>
      <c r="G12" s="18" t="s">
        <v>172</v>
      </c>
      <c r="J12" s="18" t="s">
        <v>173</v>
      </c>
      <c r="K12" s="18">
        <v>1</v>
      </c>
      <c r="L12" s="18" t="s">
        <v>246</v>
      </c>
      <c r="M12" s="18">
        <v>5007</v>
      </c>
      <c r="N12" s="18">
        <v>1679</v>
      </c>
      <c r="O12" s="18">
        <v>7187</v>
      </c>
      <c r="P12" s="18">
        <v>2</v>
      </c>
      <c r="Q12" s="18">
        <v>25</v>
      </c>
      <c r="R12" s="18" t="s">
        <v>174</v>
      </c>
      <c r="S12" s="18" t="s">
        <v>175</v>
      </c>
      <c r="T12" s="18">
        <v>17</v>
      </c>
      <c r="U12" s="18" t="s">
        <v>175</v>
      </c>
      <c r="V12" s="18">
        <v>100</v>
      </c>
      <c r="W12" s="18">
        <v>0.06</v>
      </c>
      <c r="X12" s="18" t="s">
        <v>176</v>
      </c>
      <c r="Y12" s="18">
        <v>0.006</v>
      </c>
      <c r="Z12" s="29">
        <f t="shared" si="0"/>
        <v>0.0006000000000000001</v>
      </c>
    </row>
    <row r="13" spans="1:26" ht="15">
      <c r="A13" s="18">
        <v>86813</v>
      </c>
      <c r="B13" s="18" t="s">
        <v>18</v>
      </c>
      <c r="C13" s="18">
        <v>147</v>
      </c>
      <c r="D13" s="18">
        <v>66</v>
      </c>
      <c r="E13" s="18" t="s">
        <v>19</v>
      </c>
      <c r="F13" s="18">
        <v>9613</v>
      </c>
      <c r="G13" s="18" t="s">
        <v>172</v>
      </c>
      <c r="J13" s="18" t="s">
        <v>173</v>
      </c>
      <c r="K13" s="18">
        <v>1</v>
      </c>
      <c r="L13" s="18" t="s">
        <v>246</v>
      </c>
      <c r="M13" s="18">
        <v>5007</v>
      </c>
      <c r="N13" s="18">
        <v>1679</v>
      </c>
      <c r="O13" s="18">
        <v>7187</v>
      </c>
      <c r="P13" s="18">
        <v>3</v>
      </c>
      <c r="Q13" s="18">
        <v>30</v>
      </c>
      <c r="R13" s="18" t="s">
        <v>174</v>
      </c>
      <c r="S13" s="18" t="s">
        <v>175</v>
      </c>
      <c r="T13" s="18">
        <v>17</v>
      </c>
      <c r="U13" s="18" t="s">
        <v>175</v>
      </c>
      <c r="V13" s="18">
        <v>100</v>
      </c>
      <c r="W13" s="18">
        <v>0.065</v>
      </c>
      <c r="X13" s="18" t="s">
        <v>176</v>
      </c>
      <c r="Y13" s="18">
        <v>0.007</v>
      </c>
      <c r="Z13" s="29">
        <f t="shared" si="0"/>
        <v>0.0007</v>
      </c>
    </row>
    <row r="14" spans="1:26" ht="15">
      <c r="A14" s="18">
        <v>86819</v>
      </c>
      <c r="B14" s="18" t="s">
        <v>18</v>
      </c>
      <c r="C14" s="18">
        <v>147</v>
      </c>
      <c r="D14" s="18">
        <v>67</v>
      </c>
      <c r="E14" s="18" t="s">
        <v>19</v>
      </c>
      <c r="F14" s="18">
        <v>9613</v>
      </c>
      <c r="G14" s="18" t="s">
        <v>172</v>
      </c>
      <c r="J14" s="18" t="s">
        <v>173</v>
      </c>
      <c r="K14" s="18">
        <v>1</v>
      </c>
      <c r="L14" s="18" t="s">
        <v>246</v>
      </c>
      <c r="M14" s="18">
        <v>5007</v>
      </c>
      <c r="N14" s="18">
        <v>1679</v>
      </c>
      <c r="O14" s="18">
        <v>7187</v>
      </c>
      <c r="P14" s="18">
        <v>3</v>
      </c>
      <c r="Q14" s="18">
        <v>30</v>
      </c>
      <c r="R14" s="18" t="s">
        <v>174</v>
      </c>
      <c r="S14" s="18" t="s">
        <v>175</v>
      </c>
      <c r="T14" s="18">
        <v>17</v>
      </c>
      <c r="U14" s="18" t="s">
        <v>175</v>
      </c>
      <c r="V14" s="18">
        <v>300</v>
      </c>
      <c r="W14" s="18">
        <v>0.2</v>
      </c>
      <c r="X14" s="18" t="s">
        <v>176</v>
      </c>
      <c r="Y14" s="18">
        <v>0.007</v>
      </c>
      <c r="Z14" s="29">
        <f t="shared" si="0"/>
        <v>0.0007</v>
      </c>
    </row>
    <row r="15" spans="1:26" ht="15">
      <c r="A15" s="18">
        <v>86949</v>
      </c>
      <c r="B15" s="18" t="s">
        <v>18</v>
      </c>
      <c r="C15" s="18">
        <v>147</v>
      </c>
      <c r="D15" s="18">
        <v>86</v>
      </c>
      <c r="E15" s="18" t="s">
        <v>19</v>
      </c>
      <c r="F15" s="18">
        <v>9613</v>
      </c>
      <c r="G15" s="18" t="s">
        <v>172</v>
      </c>
      <c r="J15" s="18" t="s">
        <v>173</v>
      </c>
      <c r="K15" s="18">
        <v>1</v>
      </c>
      <c r="L15" s="18" t="s">
        <v>246</v>
      </c>
      <c r="M15" s="18">
        <v>5007</v>
      </c>
      <c r="N15" s="18">
        <v>1679</v>
      </c>
      <c r="O15" s="18">
        <v>7187</v>
      </c>
      <c r="P15" s="18">
        <v>6</v>
      </c>
      <c r="Q15" s="18">
        <v>29</v>
      </c>
      <c r="R15" s="18" t="s">
        <v>174</v>
      </c>
      <c r="S15" s="18" t="s">
        <v>175</v>
      </c>
      <c r="T15" s="18">
        <v>17</v>
      </c>
      <c r="U15" s="18" t="s">
        <v>175</v>
      </c>
      <c r="V15" s="18">
        <v>150</v>
      </c>
      <c r="W15" s="18">
        <v>0.09</v>
      </c>
      <c r="X15" s="18" t="s">
        <v>176</v>
      </c>
      <c r="Y15" s="18">
        <v>0.006</v>
      </c>
      <c r="Z15" s="29">
        <f t="shared" si="0"/>
        <v>0.0006000000000000001</v>
      </c>
    </row>
    <row r="16" spans="1:26" ht="15">
      <c r="A16" s="18">
        <v>83061</v>
      </c>
      <c r="B16" s="18" t="s">
        <v>15</v>
      </c>
      <c r="C16" s="18">
        <v>100</v>
      </c>
      <c r="D16" s="18">
        <v>9</v>
      </c>
      <c r="E16" s="18" t="s">
        <v>16</v>
      </c>
      <c r="F16" s="18">
        <v>20</v>
      </c>
      <c r="J16" s="18" t="s">
        <v>173</v>
      </c>
      <c r="K16" s="18">
        <v>1</v>
      </c>
      <c r="L16" s="18" t="s">
        <v>17</v>
      </c>
      <c r="M16" s="18">
        <v>5001</v>
      </c>
      <c r="N16" s="18">
        <v>1676</v>
      </c>
      <c r="O16" s="18">
        <v>7185</v>
      </c>
      <c r="P16" s="18">
        <v>13</v>
      </c>
      <c r="Q16" s="18">
        <v>99</v>
      </c>
      <c r="R16" s="18" t="s">
        <v>174</v>
      </c>
      <c r="S16" s="18" t="s">
        <v>175</v>
      </c>
      <c r="T16" s="18">
        <v>17</v>
      </c>
      <c r="U16" s="18" t="s">
        <v>175</v>
      </c>
      <c r="V16" s="18">
        <v>180</v>
      </c>
      <c r="W16" s="18">
        <v>0.5</v>
      </c>
      <c r="X16" s="18" t="s">
        <v>176</v>
      </c>
      <c r="Y16" s="18">
        <v>0.028</v>
      </c>
      <c r="Z16" s="29">
        <f t="shared" si="0"/>
        <v>0.0028</v>
      </c>
    </row>
    <row r="17" spans="1:26" ht="15">
      <c r="A17" s="18">
        <v>107244</v>
      </c>
      <c r="B17" s="18" t="s">
        <v>213</v>
      </c>
      <c r="C17" s="18">
        <v>211</v>
      </c>
      <c r="D17" s="18">
        <v>240</v>
      </c>
      <c r="J17" s="18" t="s">
        <v>181</v>
      </c>
      <c r="K17" s="18">
        <v>81</v>
      </c>
      <c r="L17" s="18" t="s">
        <v>214</v>
      </c>
      <c r="M17" s="18">
        <v>7279</v>
      </c>
      <c r="N17" s="18">
        <v>1718</v>
      </c>
      <c r="O17" s="18">
        <v>7226</v>
      </c>
      <c r="P17" s="18">
        <v>5</v>
      </c>
      <c r="Q17" s="18">
        <v>18</v>
      </c>
      <c r="R17" s="18" t="s">
        <v>174</v>
      </c>
      <c r="S17" s="18" t="s">
        <v>175</v>
      </c>
      <c r="T17" s="18">
        <v>17</v>
      </c>
      <c r="U17" s="18" t="s">
        <v>176</v>
      </c>
      <c r="V17" s="18">
        <v>1</v>
      </c>
      <c r="W17" s="18">
        <v>0.01</v>
      </c>
      <c r="X17" s="18" t="s">
        <v>176</v>
      </c>
      <c r="Y17" s="18">
        <v>0.01</v>
      </c>
      <c r="Z17" s="29">
        <f t="shared" si="0"/>
        <v>0.001</v>
      </c>
    </row>
    <row r="18" spans="1:26" ht="15">
      <c r="A18" s="18">
        <v>107259</v>
      </c>
      <c r="B18" s="18" t="s">
        <v>215</v>
      </c>
      <c r="C18" s="18">
        <v>280</v>
      </c>
      <c r="D18" s="18">
        <v>64</v>
      </c>
      <c r="E18" s="18" t="s">
        <v>216</v>
      </c>
      <c r="F18" s="18">
        <v>22618</v>
      </c>
      <c r="I18" s="18" t="s">
        <v>148</v>
      </c>
      <c r="J18" s="18" t="s">
        <v>173</v>
      </c>
      <c r="K18" s="18">
        <v>1</v>
      </c>
      <c r="L18" s="18" t="s">
        <v>214</v>
      </c>
      <c r="M18" s="18">
        <v>7279</v>
      </c>
      <c r="N18" s="18">
        <v>1718</v>
      </c>
      <c r="O18" s="18">
        <v>7226</v>
      </c>
      <c r="P18" s="18">
        <v>13</v>
      </c>
      <c r="Q18" s="18">
        <v>32</v>
      </c>
      <c r="R18" s="18" t="s">
        <v>174</v>
      </c>
      <c r="S18" s="18" t="s">
        <v>175</v>
      </c>
      <c r="T18" s="18">
        <v>17</v>
      </c>
      <c r="U18" s="18" t="s">
        <v>175</v>
      </c>
      <c r="V18" s="18">
        <v>10</v>
      </c>
      <c r="W18" s="18">
        <v>0.01</v>
      </c>
      <c r="X18" s="18" t="s">
        <v>176</v>
      </c>
      <c r="Y18" s="18">
        <v>0.01</v>
      </c>
      <c r="Z18" s="29">
        <f t="shared" si="0"/>
        <v>0.001</v>
      </c>
    </row>
    <row r="19" spans="1:26" ht="15">
      <c r="A19" s="18">
        <v>52523</v>
      </c>
      <c r="B19" s="18" t="s">
        <v>222</v>
      </c>
      <c r="C19" s="18">
        <v>140</v>
      </c>
      <c r="D19" s="18">
        <v>17</v>
      </c>
      <c r="E19" s="18" t="s">
        <v>223</v>
      </c>
      <c r="F19" s="18">
        <v>4591</v>
      </c>
      <c r="G19" s="18" t="s">
        <v>224</v>
      </c>
      <c r="H19" s="18">
        <v>27</v>
      </c>
      <c r="I19" s="18" t="s">
        <v>148</v>
      </c>
      <c r="J19" s="18" t="s">
        <v>173</v>
      </c>
      <c r="K19" s="18">
        <v>1</v>
      </c>
      <c r="L19" s="18" t="s">
        <v>225</v>
      </c>
      <c r="M19" s="18">
        <v>5210</v>
      </c>
      <c r="N19" s="18">
        <v>1652</v>
      </c>
      <c r="O19" s="18">
        <v>7160</v>
      </c>
      <c r="P19" s="18">
        <v>1</v>
      </c>
      <c r="Q19" s="18">
        <v>18</v>
      </c>
      <c r="R19" s="18" t="s">
        <v>174</v>
      </c>
      <c r="S19" s="18" t="s">
        <v>175</v>
      </c>
      <c r="T19" s="18">
        <v>17</v>
      </c>
      <c r="U19" s="18" t="s">
        <v>175</v>
      </c>
      <c r="V19" s="18">
        <v>20</v>
      </c>
      <c r="W19" s="18">
        <v>0.03</v>
      </c>
      <c r="X19" s="18" t="s">
        <v>176</v>
      </c>
      <c r="Y19" s="18">
        <v>0.015</v>
      </c>
      <c r="Z19" s="29">
        <f t="shared" si="0"/>
        <v>0.0015</v>
      </c>
    </row>
    <row r="20" spans="1:26" ht="15">
      <c r="A20" s="18">
        <v>5147</v>
      </c>
      <c r="B20" s="18" t="s">
        <v>177</v>
      </c>
      <c r="C20" s="18">
        <v>405</v>
      </c>
      <c r="D20" s="18">
        <v>375</v>
      </c>
      <c r="J20" s="18" t="s">
        <v>178</v>
      </c>
      <c r="K20" s="18">
        <v>1</v>
      </c>
      <c r="L20" s="18" t="s">
        <v>179</v>
      </c>
      <c r="M20" s="18">
        <v>1272</v>
      </c>
      <c r="N20" s="18">
        <v>1607</v>
      </c>
      <c r="O20" s="18">
        <v>7115</v>
      </c>
      <c r="P20" s="18">
        <v>3</v>
      </c>
      <c r="Q20" s="18">
        <v>99</v>
      </c>
      <c r="R20" s="18" t="s">
        <v>174</v>
      </c>
      <c r="S20" s="18" t="s">
        <v>175</v>
      </c>
      <c r="T20" s="18">
        <v>17</v>
      </c>
      <c r="U20" s="18" t="s">
        <v>175</v>
      </c>
      <c r="V20" s="18">
        <v>100</v>
      </c>
      <c r="W20" s="18">
        <v>0.09</v>
      </c>
      <c r="X20" s="18" t="s">
        <v>176</v>
      </c>
      <c r="Y20" s="18">
        <v>0.009</v>
      </c>
      <c r="Z20" s="29">
        <f t="shared" si="0"/>
        <v>0.0009</v>
      </c>
    </row>
    <row r="21" spans="1:29" ht="15">
      <c r="A21" s="18">
        <v>27687</v>
      </c>
      <c r="B21" s="18" t="s">
        <v>183</v>
      </c>
      <c r="C21" s="18">
        <v>275</v>
      </c>
      <c r="D21" s="18">
        <v>54</v>
      </c>
      <c r="E21" s="18" t="s">
        <v>172</v>
      </c>
      <c r="G21" s="18" t="s">
        <v>172</v>
      </c>
      <c r="J21" s="18" t="s">
        <v>173</v>
      </c>
      <c r="K21" s="18">
        <v>1</v>
      </c>
      <c r="L21" s="18" t="s">
        <v>179</v>
      </c>
      <c r="M21" s="18">
        <v>1272</v>
      </c>
      <c r="N21" s="18">
        <v>1625</v>
      </c>
      <c r="O21" s="18">
        <v>7133</v>
      </c>
      <c r="P21" s="18">
        <v>99</v>
      </c>
      <c r="Q21" s="18">
        <v>99</v>
      </c>
      <c r="R21" s="18" t="s">
        <v>174</v>
      </c>
      <c r="S21" s="18" t="s">
        <v>175</v>
      </c>
      <c r="T21" s="18">
        <v>17</v>
      </c>
      <c r="U21" s="18" t="s">
        <v>176</v>
      </c>
      <c r="V21" s="18">
        <v>10</v>
      </c>
      <c r="W21" s="18">
        <v>0.11</v>
      </c>
      <c r="X21" s="18" t="s">
        <v>176</v>
      </c>
      <c r="Y21" s="18">
        <v>0.011</v>
      </c>
      <c r="Z21" s="29">
        <f t="shared" si="0"/>
        <v>0.0010999999999999998</v>
      </c>
      <c r="AA21" s="18" t="s">
        <v>179</v>
      </c>
      <c r="AB21" s="18">
        <v>1272</v>
      </c>
      <c r="AC21" s="18" t="s">
        <v>172</v>
      </c>
    </row>
    <row r="22" spans="1:26" ht="15">
      <c r="A22" s="18">
        <v>52598</v>
      </c>
      <c r="B22" s="18" t="s">
        <v>222</v>
      </c>
      <c r="C22" s="18">
        <v>140</v>
      </c>
      <c r="D22" s="18">
        <v>25</v>
      </c>
      <c r="E22" s="18" t="s">
        <v>223</v>
      </c>
      <c r="F22" s="18">
        <v>4591</v>
      </c>
      <c r="G22" s="18" t="s">
        <v>224</v>
      </c>
      <c r="H22" s="18">
        <v>27</v>
      </c>
      <c r="I22" s="18" t="s">
        <v>148</v>
      </c>
      <c r="J22" s="18" t="s">
        <v>173</v>
      </c>
      <c r="K22" s="18">
        <v>1</v>
      </c>
      <c r="L22" s="18" t="s">
        <v>179</v>
      </c>
      <c r="M22" s="18">
        <v>1272</v>
      </c>
      <c r="N22" s="18">
        <v>1652</v>
      </c>
      <c r="O22" s="18">
        <v>7160</v>
      </c>
      <c r="P22" s="18">
        <v>2</v>
      </c>
      <c r="Q22" s="18">
        <v>11</v>
      </c>
      <c r="R22" s="18" t="s">
        <v>174</v>
      </c>
      <c r="S22" s="18" t="s">
        <v>175</v>
      </c>
      <c r="T22" s="18">
        <v>17</v>
      </c>
      <c r="U22" s="18" t="s">
        <v>226</v>
      </c>
      <c r="V22" s="18">
        <v>10</v>
      </c>
      <c r="W22" s="18">
        <v>0.08</v>
      </c>
      <c r="X22" s="18" t="s">
        <v>176</v>
      </c>
      <c r="Y22" s="18">
        <v>0.008</v>
      </c>
      <c r="Z22" s="29">
        <f t="shared" si="0"/>
        <v>0.0008</v>
      </c>
    </row>
    <row r="23" spans="1:26" ht="15">
      <c r="A23" s="18">
        <v>63772</v>
      </c>
      <c r="B23" s="18" t="s">
        <v>229</v>
      </c>
      <c r="C23" s="18">
        <v>134</v>
      </c>
      <c r="D23" s="18">
        <v>573</v>
      </c>
      <c r="E23" s="18" t="s">
        <v>230</v>
      </c>
      <c r="F23" s="18">
        <v>2168</v>
      </c>
      <c r="G23" s="18" t="s">
        <v>172</v>
      </c>
      <c r="J23" s="18" t="s">
        <v>173</v>
      </c>
      <c r="K23" s="18">
        <v>1</v>
      </c>
      <c r="L23" s="18" t="s">
        <v>179</v>
      </c>
      <c r="M23" s="18">
        <v>1272</v>
      </c>
      <c r="N23" s="18">
        <v>1664</v>
      </c>
      <c r="O23" s="18">
        <v>7173</v>
      </c>
      <c r="P23" s="18">
        <v>12</v>
      </c>
      <c r="Q23" s="18">
        <v>24</v>
      </c>
      <c r="R23" s="18" t="s">
        <v>174</v>
      </c>
      <c r="S23" s="18" t="s">
        <v>175</v>
      </c>
      <c r="T23" s="18">
        <v>17</v>
      </c>
      <c r="U23" s="18" t="s">
        <v>231</v>
      </c>
      <c r="V23" s="18">
        <v>500</v>
      </c>
      <c r="W23" s="18">
        <v>1</v>
      </c>
      <c r="X23" s="18" t="s">
        <v>176</v>
      </c>
      <c r="Y23" s="18">
        <v>0.02</v>
      </c>
      <c r="Z23" s="29">
        <f t="shared" si="0"/>
        <v>0.002</v>
      </c>
    </row>
    <row r="24" spans="1:27" ht="15">
      <c r="A24" s="18">
        <v>72606</v>
      </c>
      <c r="B24" s="18" t="s">
        <v>229</v>
      </c>
      <c r="C24" s="18">
        <v>134</v>
      </c>
      <c r="D24" s="18">
        <v>3</v>
      </c>
      <c r="E24" s="18" t="s">
        <v>230</v>
      </c>
      <c r="F24" s="18">
        <v>2168</v>
      </c>
      <c r="G24" s="18" t="s">
        <v>172</v>
      </c>
      <c r="J24" s="18" t="s">
        <v>173</v>
      </c>
      <c r="K24" s="18">
        <v>1</v>
      </c>
      <c r="L24" s="18" t="s">
        <v>179</v>
      </c>
      <c r="M24" s="18">
        <v>1272</v>
      </c>
      <c r="N24" s="18">
        <v>1669</v>
      </c>
      <c r="O24" s="18">
        <v>7177</v>
      </c>
      <c r="P24" s="18">
        <v>4</v>
      </c>
      <c r="Q24" s="18">
        <v>10</v>
      </c>
      <c r="R24" s="18" t="s">
        <v>174</v>
      </c>
      <c r="S24" s="18" t="s">
        <v>175</v>
      </c>
      <c r="T24" s="18">
        <v>17</v>
      </c>
      <c r="U24" s="18" t="s">
        <v>175</v>
      </c>
      <c r="V24" s="18">
        <v>200</v>
      </c>
      <c r="W24" s="18">
        <v>0.3</v>
      </c>
      <c r="X24" s="18" t="s">
        <v>176</v>
      </c>
      <c r="Y24" s="18">
        <v>0.02</v>
      </c>
      <c r="Z24" s="29">
        <f t="shared" si="0"/>
        <v>0.002</v>
      </c>
      <c r="AA24" s="18" t="s">
        <v>232</v>
      </c>
    </row>
    <row r="25" spans="1:26" ht="15">
      <c r="A25" s="18">
        <v>72640</v>
      </c>
      <c r="B25" s="18" t="s">
        <v>229</v>
      </c>
      <c r="C25" s="18">
        <v>134</v>
      </c>
      <c r="D25" s="18">
        <v>5</v>
      </c>
      <c r="E25" s="18" t="s">
        <v>230</v>
      </c>
      <c r="F25" s="18">
        <v>2168</v>
      </c>
      <c r="G25" s="18" t="s">
        <v>172</v>
      </c>
      <c r="J25" s="18" t="s">
        <v>173</v>
      </c>
      <c r="K25" s="18">
        <v>1</v>
      </c>
      <c r="L25" s="18" t="s">
        <v>179</v>
      </c>
      <c r="M25" s="18">
        <v>1272</v>
      </c>
      <c r="N25" s="18">
        <v>1669</v>
      </c>
      <c r="O25" s="18">
        <v>7177</v>
      </c>
      <c r="P25" s="18">
        <v>4</v>
      </c>
      <c r="Q25" s="18">
        <v>10</v>
      </c>
      <c r="R25" s="18" t="s">
        <v>174</v>
      </c>
      <c r="S25" s="18" t="s">
        <v>175</v>
      </c>
      <c r="T25" s="18">
        <v>17</v>
      </c>
      <c r="U25" s="18" t="s">
        <v>175</v>
      </c>
      <c r="V25" s="18">
        <v>100</v>
      </c>
      <c r="W25" s="18">
        <v>0.13</v>
      </c>
      <c r="X25" s="18" t="s">
        <v>176</v>
      </c>
      <c r="Y25" s="18">
        <v>0.01</v>
      </c>
      <c r="Z25" s="29">
        <f t="shared" si="0"/>
        <v>0.001</v>
      </c>
    </row>
    <row r="26" spans="1:27" ht="15">
      <c r="A26" s="18">
        <v>72651</v>
      </c>
      <c r="B26" s="18" t="s">
        <v>229</v>
      </c>
      <c r="C26" s="18">
        <v>134</v>
      </c>
      <c r="D26" s="18">
        <v>6</v>
      </c>
      <c r="E26" s="18" t="s">
        <v>230</v>
      </c>
      <c r="F26" s="18">
        <v>2168</v>
      </c>
      <c r="G26" s="18" t="s">
        <v>172</v>
      </c>
      <c r="J26" s="18" t="s">
        <v>173</v>
      </c>
      <c r="K26" s="18">
        <v>1</v>
      </c>
      <c r="L26" s="18" t="s">
        <v>179</v>
      </c>
      <c r="M26" s="18">
        <v>1272</v>
      </c>
      <c r="N26" s="18">
        <v>1669</v>
      </c>
      <c r="O26" s="18">
        <v>7177</v>
      </c>
      <c r="P26" s="18">
        <v>4</v>
      </c>
      <c r="Q26" s="18">
        <v>10</v>
      </c>
      <c r="R26" s="18" t="s">
        <v>174</v>
      </c>
      <c r="S26" s="18" t="s">
        <v>175</v>
      </c>
      <c r="T26" s="18">
        <v>17</v>
      </c>
      <c r="U26" s="18" t="s">
        <v>175</v>
      </c>
      <c r="V26" s="18">
        <v>100</v>
      </c>
      <c r="W26" s="18">
        <v>0.15</v>
      </c>
      <c r="X26" s="18" t="s">
        <v>176</v>
      </c>
      <c r="Y26" s="18">
        <v>0.015</v>
      </c>
      <c r="Z26" s="29">
        <f t="shared" si="0"/>
        <v>0.0015</v>
      </c>
      <c r="AA26" s="18" t="s">
        <v>236</v>
      </c>
    </row>
    <row r="27" spans="1:28" ht="15">
      <c r="A27" s="18">
        <v>78114</v>
      </c>
      <c r="B27" s="18" t="s">
        <v>229</v>
      </c>
      <c r="C27" s="18">
        <v>134</v>
      </c>
      <c r="D27" s="18">
        <v>190</v>
      </c>
      <c r="E27" s="18" t="s">
        <v>230</v>
      </c>
      <c r="F27" s="18">
        <v>2168</v>
      </c>
      <c r="G27" s="18" t="s">
        <v>172</v>
      </c>
      <c r="J27" s="18" t="s">
        <v>173</v>
      </c>
      <c r="K27" s="18">
        <v>1</v>
      </c>
      <c r="L27" s="18" t="s">
        <v>179</v>
      </c>
      <c r="M27" s="18">
        <v>1272</v>
      </c>
      <c r="N27" s="18">
        <v>1673</v>
      </c>
      <c r="O27" s="18">
        <v>7182</v>
      </c>
      <c r="P27" s="18">
        <v>12</v>
      </c>
      <c r="Q27" s="18">
        <v>21</v>
      </c>
      <c r="R27" s="18" t="s">
        <v>174</v>
      </c>
      <c r="S27" s="18" t="s">
        <v>175</v>
      </c>
      <c r="T27" s="18">
        <v>17</v>
      </c>
      <c r="U27" s="18" t="s">
        <v>175</v>
      </c>
      <c r="V27" s="18">
        <v>200</v>
      </c>
      <c r="W27" s="18">
        <v>0.8</v>
      </c>
      <c r="X27" s="18" t="s">
        <v>176</v>
      </c>
      <c r="Y27" s="18">
        <v>0.04</v>
      </c>
      <c r="Z27" s="29">
        <f t="shared" si="0"/>
        <v>0.004</v>
      </c>
      <c r="AA27" s="18" t="s">
        <v>179</v>
      </c>
      <c r="AB27" s="18">
        <v>1272</v>
      </c>
    </row>
    <row r="28" spans="1:28" ht="15">
      <c r="A28" s="18">
        <v>79053</v>
      </c>
      <c r="B28" s="18" t="s">
        <v>229</v>
      </c>
      <c r="C28" s="18">
        <v>134</v>
      </c>
      <c r="D28" s="18">
        <v>293</v>
      </c>
      <c r="E28" s="18" t="s">
        <v>230</v>
      </c>
      <c r="F28" s="18">
        <v>2168</v>
      </c>
      <c r="G28" s="18" t="s">
        <v>172</v>
      </c>
      <c r="J28" s="18" t="s">
        <v>173</v>
      </c>
      <c r="K28" s="18">
        <v>1</v>
      </c>
      <c r="L28" s="18" t="s">
        <v>179</v>
      </c>
      <c r="M28" s="18">
        <v>1272</v>
      </c>
      <c r="N28" s="18">
        <v>1674</v>
      </c>
      <c r="O28" s="18">
        <v>7182</v>
      </c>
      <c r="P28" s="18">
        <v>5</v>
      </c>
      <c r="Q28" s="18">
        <v>18</v>
      </c>
      <c r="R28" s="18" t="s">
        <v>174</v>
      </c>
      <c r="S28" s="18" t="s">
        <v>175</v>
      </c>
      <c r="T28" s="18">
        <v>17</v>
      </c>
      <c r="U28" s="18" t="s">
        <v>175</v>
      </c>
      <c r="V28" s="18">
        <v>600</v>
      </c>
      <c r="W28" s="18">
        <v>1.8</v>
      </c>
      <c r="X28" s="18" t="s">
        <v>176</v>
      </c>
      <c r="Y28" s="18">
        <v>0.03</v>
      </c>
      <c r="Z28" s="29">
        <f t="shared" si="0"/>
        <v>0.003</v>
      </c>
      <c r="AA28" s="18" t="s">
        <v>240</v>
      </c>
      <c r="AB28" s="18">
        <v>5240</v>
      </c>
    </row>
    <row r="29" spans="1:26" ht="15">
      <c r="A29" s="18">
        <v>80047</v>
      </c>
      <c r="B29" s="18" t="s">
        <v>241</v>
      </c>
      <c r="C29" s="18">
        <v>203</v>
      </c>
      <c r="D29" s="18">
        <v>177</v>
      </c>
      <c r="J29" s="18" t="s">
        <v>181</v>
      </c>
      <c r="K29" s="18">
        <v>81</v>
      </c>
      <c r="L29" s="18" t="s">
        <v>179</v>
      </c>
      <c r="M29" s="18">
        <v>1272</v>
      </c>
      <c r="N29" s="18">
        <v>1674</v>
      </c>
      <c r="O29" s="18">
        <v>7182</v>
      </c>
      <c r="P29" s="18">
        <v>5</v>
      </c>
      <c r="Q29" s="18">
        <v>99</v>
      </c>
      <c r="R29" s="18" t="s">
        <v>174</v>
      </c>
      <c r="S29" s="18" t="s">
        <v>175</v>
      </c>
      <c r="T29" s="18">
        <v>17</v>
      </c>
      <c r="U29" s="18" t="s">
        <v>176</v>
      </c>
      <c r="V29" s="18">
        <v>0.5</v>
      </c>
      <c r="W29" s="18">
        <v>0.01</v>
      </c>
      <c r="X29" s="18" t="s">
        <v>176</v>
      </c>
      <c r="Y29" s="18">
        <v>0.02</v>
      </c>
      <c r="Z29" s="29">
        <f t="shared" si="0"/>
        <v>0.002</v>
      </c>
    </row>
    <row r="30" spans="1:29" ht="15">
      <c r="A30" s="18">
        <v>82119</v>
      </c>
      <c r="B30" s="18" t="s">
        <v>183</v>
      </c>
      <c r="C30" s="18">
        <v>275</v>
      </c>
      <c r="D30" s="18">
        <v>54</v>
      </c>
      <c r="E30" s="18" t="s">
        <v>172</v>
      </c>
      <c r="G30" s="18" t="s">
        <v>172</v>
      </c>
      <c r="J30" s="18" t="s">
        <v>173</v>
      </c>
      <c r="K30" s="18">
        <v>1</v>
      </c>
      <c r="L30" s="18" t="s">
        <v>179</v>
      </c>
      <c r="M30" s="18">
        <v>1272</v>
      </c>
      <c r="N30" s="18">
        <v>1675</v>
      </c>
      <c r="O30" s="18">
        <v>7153</v>
      </c>
      <c r="P30" s="18">
        <v>99</v>
      </c>
      <c r="Q30" s="18">
        <v>99</v>
      </c>
      <c r="R30" s="18" t="s">
        <v>174</v>
      </c>
      <c r="S30" s="18" t="s">
        <v>175</v>
      </c>
      <c r="T30" s="18">
        <v>17</v>
      </c>
      <c r="U30" s="18" t="s">
        <v>247</v>
      </c>
      <c r="V30" s="18">
        <v>1</v>
      </c>
      <c r="W30" s="18">
        <v>0.16</v>
      </c>
      <c r="X30" s="18" t="s">
        <v>176</v>
      </c>
      <c r="Y30" s="18">
        <v>0.016</v>
      </c>
      <c r="Z30" s="29">
        <f t="shared" si="0"/>
        <v>0.0016</v>
      </c>
      <c r="AA30" s="18" t="s">
        <v>179</v>
      </c>
      <c r="AB30" s="18">
        <v>1272</v>
      </c>
      <c r="AC30" s="18" t="s">
        <v>172</v>
      </c>
    </row>
    <row r="31" spans="1:30" ht="15">
      <c r="A31" s="18">
        <v>90363</v>
      </c>
      <c r="B31" s="18" t="s">
        <v>20</v>
      </c>
      <c r="C31" s="18">
        <v>323</v>
      </c>
      <c r="D31" s="18">
        <v>544</v>
      </c>
      <c r="E31" s="18" t="s">
        <v>21</v>
      </c>
      <c r="F31" s="18">
        <v>27721</v>
      </c>
      <c r="J31" s="18" t="s">
        <v>173</v>
      </c>
      <c r="K31" s="18">
        <v>1</v>
      </c>
      <c r="L31" s="18" t="s">
        <v>179</v>
      </c>
      <c r="M31" s="18">
        <v>1272</v>
      </c>
      <c r="N31" s="18">
        <v>1682</v>
      </c>
      <c r="O31" s="18">
        <v>7190</v>
      </c>
      <c r="P31" s="18">
        <v>13</v>
      </c>
      <c r="R31" s="18" t="s">
        <v>174</v>
      </c>
      <c r="S31" s="18" t="s">
        <v>175</v>
      </c>
      <c r="T31" s="18">
        <v>17</v>
      </c>
      <c r="U31" s="18" t="s">
        <v>231</v>
      </c>
      <c r="V31" s="18">
        <v>80</v>
      </c>
      <c r="W31" s="18">
        <v>0.14</v>
      </c>
      <c r="X31" s="18" t="s">
        <v>176</v>
      </c>
      <c r="Y31" s="18">
        <v>0.018</v>
      </c>
      <c r="Z31" s="29">
        <f t="shared" si="0"/>
        <v>0.0018</v>
      </c>
      <c r="AA31" s="18" t="s">
        <v>179</v>
      </c>
      <c r="AB31" s="18">
        <v>1272</v>
      </c>
      <c r="AC31" s="18" t="s">
        <v>179</v>
      </c>
      <c r="AD31" s="18">
        <v>1272</v>
      </c>
    </row>
    <row r="32" spans="1:30" ht="15">
      <c r="A32" s="18">
        <v>90364</v>
      </c>
      <c r="B32" s="18" t="s">
        <v>20</v>
      </c>
      <c r="C32" s="18">
        <v>323</v>
      </c>
      <c r="D32" s="18">
        <v>544</v>
      </c>
      <c r="E32" s="18" t="s">
        <v>22</v>
      </c>
      <c r="F32" s="18">
        <v>15418</v>
      </c>
      <c r="G32" s="18" t="s">
        <v>23</v>
      </c>
      <c r="H32" s="18">
        <v>28</v>
      </c>
      <c r="I32" s="18" t="s">
        <v>148</v>
      </c>
      <c r="J32" s="18" t="s">
        <v>248</v>
      </c>
      <c r="K32" s="18">
        <v>49</v>
      </c>
      <c r="L32" s="18" t="s">
        <v>179</v>
      </c>
      <c r="M32" s="18">
        <v>1272</v>
      </c>
      <c r="N32" s="18">
        <v>1682</v>
      </c>
      <c r="O32" s="18">
        <v>7190</v>
      </c>
      <c r="P32" s="18">
        <v>4</v>
      </c>
      <c r="R32" s="18" t="s">
        <v>174</v>
      </c>
      <c r="S32" s="18" t="s">
        <v>175</v>
      </c>
      <c r="T32" s="18">
        <v>17</v>
      </c>
      <c r="U32" s="18" t="s">
        <v>231</v>
      </c>
      <c r="V32" s="18">
        <v>60</v>
      </c>
      <c r="W32" s="18">
        <v>0.12</v>
      </c>
      <c r="X32" s="18" t="s">
        <v>176</v>
      </c>
      <c r="Y32" s="18">
        <v>0.02</v>
      </c>
      <c r="Z32" s="29">
        <f t="shared" si="0"/>
        <v>0.002</v>
      </c>
      <c r="AA32" s="18" t="s">
        <v>179</v>
      </c>
      <c r="AB32" s="18">
        <v>1272</v>
      </c>
      <c r="AC32" s="18" t="s">
        <v>179</v>
      </c>
      <c r="AD32" s="18">
        <v>1272</v>
      </c>
    </row>
    <row r="33" spans="1:30" ht="15">
      <c r="A33" s="18">
        <v>74819</v>
      </c>
      <c r="B33" s="18" t="s">
        <v>229</v>
      </c>
      <c r="C33" s="18">
        <v>134</v>
      </c>
      <c r="D33" s="18">
        <v>1298</v>
      </c>
      <c r="E33" s="18" t="s">
        <v>230</v>
      </c>
      <c r="F33" s="18">
        <v>2168</v>
      </c>
      <c r="J33" s="18" t="s">
        <v>173</v>
      </c>
      <c r="K33" s="18">
        <v>1</v>
      </c>
      <c r="L33" s="18" t="s">
        <v>237</v>
      </c>
      <c r="M33" s="18">
        <v>1272</v>
      </c>
      <c r="N33" s="18">
        <v>1670</v>
      </c>
      <c r="O33" s="18">
        <v>7178</v>
      </c>
      <c r="P33" s="18">
        <v>3</v>
      </c>
      <c r="Q33" s="18">
        <v>28</v>
      </c>
      <c r="R33" s="18" t="s">
        <v>174</v>
      </c>
      <c r="S33" s="18" t="s">
        <v>175</v>
      </c>
      <c r="T33" s="18">
        <v>17</v>
      </c>
      <c r="U33" s="18" t="s">
        <v>238</v>
      </c>
      <c r="V33" s="18">
        <v>10</v>
      </c>
      <c r="W33" s="18">
        <v>25</v>
      </c>
      <c r="X33" s="18" t="s">
        <v>176</v>
      </c>
      <c r="Y33" s="18">
        <v>0.025</v>
      </c>
      <c r="Z33" s="29">
        <f t="shared" si="0"/>
        <v>0.0025</v>
      </c>
      <c r="AA33" s="18" t="s">
        <v>172</v>
      </c>
      <c r="AC33" s="18" t="s">
        <v>239</v>
      </c>
      <c r="AD33" s="18">
        <v>5218</v>
      </c>
    </row>
    <row r="34" spans="1:26" ht="15">
      <c r="A34" s="18">
        <v>26474</v>
      </c>
      <c r="B34" s="18" t="s">
        <v>180</v>
      </c>
      <c r="C34" s="18">
        <v>126</v>
      </c>
      <c r="D34" s="18">
        <v>476</v>
      </c>
      <c r="E34" s="18" t="s">
        <v>172</v>
      </c>
      <c r="J34" s="18" t="s">
        <v>181</v>
      </c>
      <c r="K34" s="18">
        <v>81</v>
      </c>
      <c r="L34" s="18" t="s">
        <v>182</v>
      </c>
      <c r="M34" s="18">
        <v>5053</v>
      </c>
      <c r="N34" s="18">
        <v>1625</v>
      </c>
      <c r="O34" s="18">
        <v>7133</v>
      </c>
      <c r="P34" s="18">
        <v>13</v>
      </c>
      <c r="Q34" s="18">
        <v>99</v>
      </c>
      <c r="R34" s="18" t="s">
        <v>174</v>
      </c>
      <c r="S34" s="18" t="s">
        <v>175</v>
      </c>
      <c r="T34" s="18">
        <v>17</v>
      </c>
      <c r="U34" s="18" t="s">
        <v>175</v>
      </c>
      <c r="V34" s="18">
        <v>100</v>
      </c>
      <c r="W34" s="18">
        <v>0.11</v>
      </c>
      <c r="X34" s="18" t="s">
        <v>176</v>
      </c>
      <c r="Y34" s="18">
        <v>0.011</v>
      </c>
      <c r="Z34" s="29">
        <f t="shared" si="0"/>
        <v>0.0010999999999999998</v>
      </c>
    </row>
    <row r="35" spans="1:26" ht="15">
      <c r="A35" s="18">
        <v>81004</v>
      </c>
      <c r="B35" s="18" t="s">
        <v>180</v>
      </c>
      <c r="C35" s="18">
        <v>126</v>
      </c>
      <c r="D35" s="18">
        <v>476</v>
      </c>
      <c r="E35" s="18" t="s">
        <v>172</v>
      </c>
      <c r="J35" s="18" t="s">
        <v>181</v>
      </c>
      <c r="K35" s="18">
        <v>81</v>
      </c>
      <c r="L35" s="18" t="s">
        <v>182</v>
      </c>
      <c r="M35" s="18">
        <v>5053</v>
      </c>
      <c r="N35" s="18">
        <v>1675</v>
      </c>
      <c r="O35" s="18">
        <v>7183</v>
      </c>
      <c r="P35" s="18">
        <v>13</v>
      </c>
      <c r="Q35" s="18">
        <v>99</v>
      </c>
      <c r="R35" s="18" t="s">
        <v>174</v>
      </c>
      <c r="S35" s="18" t="s">
        <v>175</v>
      </c>
      <c r="T35" s="18">
        <v>17</v>
      </c>
      <c r="U35" s="18" t="s">
        <v>175</v>
      </c>
      <c r="V35" s="18">
        <v>100</v>
      </c>
      <c r="W35" s="18">
        <v>0.16</v>
      </c>
      <c r="X35" s="18" t="s">
        <v>176</v>
      </c>
      <c r="Y35" s="18">
        <v>0.016</v>
      </c>
      <c r="Z35" s="29">
        <f t="shared" si="0"/>
        <v>0.0016</v>
      </c>
    </row>
    <row r="36" spans="1:30" ht="15">
      <c r="A36" s="18">
        <v>82620</v>
      </c>
      <c r="B36" s="18" t="s">
        <v>249</v>
      </c>
      <c r="C36" s="18">
        <v>337</v>
      </c>
      <c r="D36" s="18">
        <v>219</v>
      </c>
      <c r="E36" s="18" t="s">
        <v>250</v>
      </c>
      <c r="F36" s="18">
        <v>11577</v>
      </c>
      <c r="J36" s="18" t="s">
        <v>13</v>
      </c>
      <c r="K36" s="18">
        <v>30</v>
      </c>
      <c r="L36" s="18" t="s">
        <v>182</v>
      </c>
      <c r="M36" s="18">
        <v>5053</v>
      </c>
      <c r="N36" s="18">
        <v>1675</v>
      </c>
      <c r="O36" s="18">
        <v>7183</v>
      </c>
      <c r="P36" s="18">
        <v>99</v>
      </c>
      <c r="Q36" s="18">
        <v>99</v>
      </c>
      <c r="R36" s="18" t="s">
        <v>174</v>
      </c>
      <c r="S36" s="18" t="s">
        <v>175</v>
      </c>
      <c r="T36" s="18">
        <v>17</v>
      </c>
      <c r="U36" s="18" t="s">
        <v>231</v>
      </c>
      <c r="V36" s="18">
        <v>1000</v>
      </c>
      <c r="W36" s="18">
        <v>2.975</v>
      </c>
      <c r="X36" s="18" t="s">
        <v>176</v>
      </c>
      <c r="Y36" s="18">
        <v>0.03</v>
      </c>
      <c r="Z36" s="29">
        <f t="shared" si="0"/>
        <v>0.003</v>
      </c>
      <c r="AA36" s="18" t="s">
        <v>182</v>
      </c>
      <c r="AB36" s="18">
        <v>5053</v>
      </c>
      <c r="AC36" s="18" t="s">
        <v>14</v>
      </c>
      <c r="AD36" s="18">
        <v>5841</v>
      </c>
    </row>
    <row r="37" spans="1:30" ht="15">
      <c r="A37" s="18">
        <v>82657</v>
      </c>
      <c r="B37" s="18" t="s">
        <v>249</v>
      </c>
      <c r="C37" s="18">
        <v>337</v>
      </c>
      <c r="D37" s="18">
        <v>221</v>
      </c>
      <c r="E37" s="18" t="s">
        <v>250</v>
      </c>
      <c r="F37" s="18">
        <v>11577</v>
      </c>
      <c r="J37" s="18" t="s">
        <v>13</v>
      </c>
      <c r="K37" s="18">
        <v>30</v>
      </c>
      <c r="L37" s="18" t="s">
        <v>182</v>
      </c>
      <c r="M37" s="18">
        <v>5053</v>
      </c>
      <c r="N37" s="18">
        <v>1675</v>
      </c>
      <c r="O37" s="18">
        <v>7183</v>
      </c>
      <c r="P37" s="18">
        <v>99</v>
      </c>
      <c r="Q37" s="18">
        <v>99</v>
      </c>
      <c r="R37" s="18" t="s">
        <v>174</v>
      </c>
      <c r="S37" s="18" t="s">
        <v>175</v>
      </c>
      <c r="T37" s="18">
        <v>17</v>
      </c>
      <c r="U37" s="18" t="s">
        <v>231</v>
      </c>
      <c r="V37" s="18">
        <v>8000</v>
      </c>
      <c r="W37" s="18">
        <v>23.8</v>
      </c>
      <c r="X37" s="18" t="s">
        <v>176</v>
      </c>
      <c r="Y37" s="18">
        <v>0.03</v>
      </c>
      <c r="Z37" s="29">
        <f t="shared" si="0"/>
        <v>0.003</v>
      </c>
      <c r="AA37" s="18" t="s">
        <v>182</v>
      </c>
      <c r="AB37" s="18">
        <v>5053</v>
      </c>
      <c r="AC37" s="18" t="s">
        <v>14</v>
      </c>
      <c r="AD37" s="18">
        <v>5841</v>
      </c>
    </row>
    <row r="38" spans="1:30" ht="15">
      <c r="A38" s="18">
        <v>82697</v>
      </c>
      <c r="B38" s="18" t="s">
        <v>249</v>
      </c>
      <c r="C38" s="18">
        <v>337</v>
      </c>
      <c r="D38" s="18">
        <v>222</v>
      </c>
      <c r="E38" s="18" t="s">
        <v>250</v>
      </c>
      <c r="F38" s="18">
        <v>11577</v>
      </c>
      <c r="J38" s="18" t="s">
        <v>13</v>
      </c>
      <c r="K38" s="18">
        <v>30</v>
      </c>
      <c r="L38" s="18" t="s">
        <v>182</v>
      </c>
      <c r="M38" s="18">
        <v>5053</v>
      </c>
      <c r="N38" s="18">
        <v>1675</v>
      </c>
      <c r="O38" s="18">
        <v>7183</v>
      </c>
      <c r="P38" s="18">
        <v>99</v>
      </c>
      <c r="Q38" s="18">
        <v>99</v>
      </c>
      <c r="R38" s="18" t="s">
        <v>174</v>
      </c>
      <c r="S38" s="18" t="s">
        <v>175</v>
      </c>
      <c r="T38" s="18">
        <v>17</v>
      </c>
      <c r="U38" s="18" t="s">
        <v>231</v>
      </c>
      <c r="V38" s="18">
        <v>4000</v>
      </c>
      <c r="W38" s="18">
        <v>11.9</v>
      </c>
      <c r="X38" s="18" t="s">
        <v>176</v>
      </c>
      <c r="Y38" s="18">
        <v>0.03</v>
      </c>
      <c r="Z38" s="29">
        <f t="shared" si="0"/>
        <v>0.003</v>
      </c>
      <c r="AA38" s="18" t="s">
        <v>182</v>
      </c>
      <c r="AB38" s="18">
        <v>5053</v>
      </c>
      <c r="AC38" s="18" t="s">
        <v>14</v>
      </c>
      <c r="AD38" s="18">
        <v>5841</v>
      </c>
    </row>
    <row r="39" spans="1:30" ht="15">
      <c r="A39" s="18">
        <v>82770</v>
      </c>
      <c r="B39" s="18" t="s">
        <v>249</v>
      </c>
      <c r="C39" s="18">
        <v>337</v>
      </c>
      <c r="D39" s="18">
        <v>225</v>
      </c>
      <c r="E39" s="18" t="s">
        <v>250</v>
      </c>
      <c r="F39" s="18">
        <v>11577</v>
      </c>
      <c r="J39" s="18" t="s">
        <v>13</v>
      </c>
      <c r="K39" s="18">
        <v>30</v>
      </c>
      <c r="L39" s="18" t="s">
        <v>182</v>
      </c>
      <c r="M39" s="18">
        <v>5053</v>
      </c>
      <c r="N39" s="18">
        <v>1675</v>
      </c>
      <c r="O39" s="18">
        <v>7183</v>
      </c>
      <c r="P39" s="18">
        <v>99</v>
      </c>
      <c r="Q39" s="18">
        <v>99</v>
      </c>
      <c r="R39" s="18" t="s">
        <v>174</v>
      </c>
      <c r="S39" s="18" t="s">
        <v>175</v>
      </c>
      <c r="T39" s="18">
        <v>17</v>
      </c>
      <c r="U39" s="18" t="s">
        <v>231</v>
      </c>
      <c r="V39" s="18">
        <v>500</v>
      </c>
      <c r="W39" s="18">
        <v>1.488</v>
      </c>
      <c r="X39" s="18" t="s">
        <v>176</v>
      </c>
      <c r="Y39" s="18">
        <v>0.03</v>
      </c>
      <c r="Z39" s="29">
        <f t="shared" si="0"/>
        <v>0.003</v>
      </c>
      <c r="AA39" s="18" t="s">
        <v>182</v>
      </c>
      <c r="AB39" s="18">
        <v>5053</v>
      </c>
      <c r="AC39" s="18" t="s">
        <v>14</v>
      </c>
      <c r="AD39" s="18">
        <v>5841</v>
      </c>
    </row>
    <row r="40" spans="1:30" ht="15">
      <c r="A40" s="18">
        <v>82869</v>
      </c>
      <c r="B40" s="18" t="s">
        <v>249</v>
      </c>
      <c r="C40" s="18">
        <v>337</v>
      </c>
      <c r="D40" s="18">
        <v>228</v>
      </c>
      <c r="E40" s="18" t="s">
        <v>250</v>
      </c>
      <c r="F40" s="18">
        <v>11577</v>
      </c>
      <c r="J40" s="18" t="s">
        <v>13</v>
      </c>
      <c r="K40" s="18">
        <v>30</v>
      </c>
      <c r="L40" s="18" t="s">
        <v>182</v>
      </c>
      <c r="M40" s="18">
        <v>5053</v>
      </c>
      <c r="N40" s="18">
        <v>1675</v>
      </c>
      <c r="O40" s="18">
        <v>7183</v>
      </c>
      <c r="P40" s="18">
        <v>99</v>
      </c>
      <c r="Q40" s="18">
        <v>99</v>
      </c>
      <c r="R40" s="18" t="s">
        <v>174</v>
      </c>
      <c r="S40" s="18" t="s">
        <v>175</v>
      </c>
      <c r="T40" s="18">
        <v>17</v>
      </c>
      <c r="U40" s="18" t="s">
        <v>231</v>
      </c>
      <c r="V40" s="18">
        <v>400</v>
      </c>
      <c r="W40" s="18">
        <v>1.19</v>
      </c>
      <c r="X40" s="18" t="s">
        <v>176</v>
      </c>
      <c r="Y40" s="18">
        <v>0.03</v>
      </c>
      <c r="Z40" s="29">
        <f t="shared" si="0"/>
        <v>0.003</v>
      </c>
      <c r="AA40" s="18" t="s">
        <v>182</v>
      </c>
      <c r="AB40" s="18">
        <v>5053</v>
      </c>
      <c r="AC40" s="18" t="s">
        <v>14</v>
      </c>
      <c r="AD40" s="18">
        <v>5841</v>
      </c>
    </row>
    <row r="41" spans="1:28" ht="15">
      <c r="A41" s="18">
        <v>72643</v>
      </c>
      <c r="B41" s="18" t="s">
        <v>229</v>
      </c>
      <c r="C41" s="18">
        <v>134</v>
      </c>
      <c r="D41" s="18">
        <v>6</v>
      </c>
      <c r="E41" s="18" t="s">
        <v>230</v>
      </c>
      <c r="F41" s="18">
        <v>2168</v>
      </c>
      <c r="G41" s="18" t="s">
        <v>172</v>
      </c>
      <c r="J41" s="18" t="s">
        <v>173</v>
      </c>
      <c r="K41" s="18">
        <v>1</v>
      </c>
      <c r="L41" s="18" t="s">
        <v>233</v>
      </c>
      <c r="M41" s="18">
        <v>5214</v>
      </c>
      <c r="N41" s="18">
        <v>1669</v>
      </c>
      <c r="O41" s="18">
        <v>7177</v>
      </c>
      <c r="P41" s="18">
        <v>4</v>
      </c>
      <c r="Q41" s="18">
        <v>10</v>
      </c>
      <c r="R41" s="18" t="s">
        <v>174</v>
      </c>
      <c r="S41" s="18" t="s">
        <v>175</v>
      </c>
      <c r="T41" s="18">
        <v>17</v>
      </c>
      <c r="U41" s="18" t="s">
        <v>175</v>
      </c>
      <c r="V41" s="18">
        <v>30</v>
      </c>
      <c r="W41" s="18">
        <v>0.06</v>
      </c>
      <c r="X41" s="18" t="s">
        <v>176</v>
      </c>
      <c r="Y41" s="18">
        <v>0.02</v>
      </c>
      <c r="Z41" s="29">
        <f t="shared" si="0"/>
        <v>0.002</v>
      </c>
      <c r="AA41" s="18" t="s">
        <v>233</v>
      </c>
      <c r="AB41" s="18">
        <v>5214</v>
      </c>
    </row>
    <row r="42" spans="1:26" ht="15">
      <c r="A42" s="18">
        <v>52621</v>
      </c>
      <c r="B42" s="18" t="s">
        <v>222</v>
      </c>
      <c r="C42" s="18">
        <v>140</v>
      </c>
      <c r="D42" s="18">
        <v>26</v>
      </c>
      <c r="E42" s="18" t="s">
        <v>223</v>
      </c>
      <c r="F42" s="18">
        <v>4591</v>
      </c>
      <c r="G42" s="18" t="s">
        <v>224</v>
      </c>
      <c r="H42" s="18">
        <v>27</v>
      </c>
      <c r="I42" s="18" t="s">
        <v>148</v>
      </c>
      <c r="J42" s="18" t="s">
        <v>173</v>
      </c>
      <c r="K42" s="18">
        <v>1</v>
      </c>
      <c r="L42" s="18" t="s">
        <v>227</v>
      </c>
      <c r="M42" s="18">
        <v>5540</v>
      </c>
      <c r="N42" s="18">
        <v>1652</v>
      </c>
      <c r="O42" s="18">
        <v>7160</v>
      </c>
      <c r="P42" s="18">
        <v>2</v>
      </c>
      <c r="Q42" s="18">
        <v>17</v>
      </c>
      <c r="R42" s="18" t="s">
        <v>174</v>
      </c>
      <c r="S42" s="18" t="s">
        <v>175</v>
      </c>
      <c r="T42" s="18">
        <v>17</v>
      </c>
      <c r="U42" s="18" t="s">
        <v>176</v>
      </c>
      <c r="V42" s="18">
        <v>10</v>
      </c>
      <c r="W42" s="18">
        <v>0.12</v>
      </c>
      <c r="X42" s="18" t="s">
        <v>176</v>
      </c>
      <c r="Y42" s="18">
        <v>0.012</v>
      </c>
      <c r="Z42" s="29">
        <f t="shared" si="0"/>
        <v>0.0012000000000000001</v>
      </c>
    </row>
    <row r="43" spans="1:26" ht="15">
      <c r="A43" s="18">
        <v>92051</v>
      </c>
      <c r="B43" s="18" t="s">
        <v>209</v>
      </c>
      <c r="C43" s="18">
        <v>210</v>
      </c>
      <c r="D43" s="18">
        <v>235</v>
      </c>
      <c r="J43" s="18" t="s">
        <v>181</v>
      </c>
      <c r="K43" s="18">
        <v>81</v>
      </c>
      <c r="L43" s="18" t="s">
        <v>210</v>
      </c>
      <c r="M43" s="18">
        <v>6083</v>
      </c>
      <c r="N43" s="18">
        <v>1686</v>
      </c>
      <c r="O43" s="18">
        <v>7194</v>
      </c>
      <c r="P43" s="18">
        <v>13</v>
      </c>
      <c r="Q43" s="18">
        <v>99</v>
      </c>
      <c r="R43" s="18" t="s">
        <v>174</v>
      </c>
      <c r="S43" s="18" t="s">
        <v>175</v>
      </c>
      <c r="T43" s="18">
        <v>17</v>
      </c>
      <c r="U43" s="18" t="s">
        <v>176</v>
      </c>
      <c r="V43" s="18">
        <v>1</v>
      </c>
      <c r="W43" s="18">
        <v>0.009</v>
      </c>
      <c r="X43" s="18" t="s">
        <v>176</v>
      </c>
      <c r="Y43" s="18">
        <v>0.009</v>
      </c>
      <c r="Z43" s="29">
        <f t="shared" si="0"/>
        <v>0.0009</v>
      </c>
    </row>
    <row r="44" spans="1:26" ht="15">
      <c r="A44" s="18">
        <v>92052</v>
      </c>
      <c r="B44" s="18" t="s">
        <v>209</v>
      </c>
      <c r="C44" s="18">
        <v>210</v>
      </c>
      <c r="D44" s="18">
        <v>235</v>
      </c>
      <c r="J44" s="18" t="s">
        <v>181</v>
      </c>
      <c r="K44" s="18">
        <v>81</v>
      </c>
      <c r="L44" s="18" t="s">
        <v>210</v>
      </c>
      <c r="M44" s="18">
        <v>6083</v>
      </c>
      <c r="N44" s="18">
        <v>1686</v>
      </c>
      <c r="O44" s="18">
        <v>7194</v>
      </c>
      <c r="P44" s="18">
        <v>13</v>
      </c>
      <c r="Q44" s="18">
        <v>99</v>
      </c>
      <c r="R44" s="18" t="s">
        <v>174</v>
      </c>
      <c r="S44" s="18" t="s">
        <v>175</v>
      </c>
      <c r="T44" s="18">
        <v>17</v>
      </c>
      <c r="U44" s="18" t="s">
        <v>176</v>
      </c>
      <c r="V44" s="18">
        <v>1</v>
      </c>
      <c r="W44" s="18">
        <v>0.014</v>
      </c>
      <c r="X44" s="18" t="s">
        <v>176</v>
      </c>
      <c r="Y44" s="18">
        <v>0.014</v>
      </c>
      <c r="Z44" s="29">
        <f t="shared" si="0"/>
        <v>0.0014</v>
      </c>
    </row>
    <row r="45" spans="1:26" ht="15">
      <c r="A45" s="18">
        <v>92053</v>
      </c>
      <c r="B45" s="18" t="s">
        <v>209</v>
      </c>
      <c r="C45" s="18">
        <v>210</v>
      </c>
      <c r="D45" s="18">
        <v>235</v>
      </c>
      <c r="J45" s="18" t="s">
        <v>181</v>
      </c>
      <c r="K45" s="18">
        <v>81</v>
      </c>
      <c r="L45" s="18" t="s">
        <v>210</v>
      </c>
      <c r="M45" s="18">
        <v>6083</v>
      </c>
      <c r="N45" s="18">
        <v>1686</v>
      </c>
      <c r="O45" s="18">
        <v>7194</v>
      </c>
      <c r="P45" s="18">
        <v>13</v>
      </c>
      <c r="Q45" s="18">
        <v>99</v>
      </c>
      <c r="R45" s="18" t="s">
        <v>174</v>
      </c>
      <c r="S45" s="18" t="s">
        <v>175</v>
      </c>
      <c r="T45" s="18">
        <v>17</v>
      </c>
      <c r="U45" s="18" t="s">
        <v>176</v>
      </c>
      <c r="V45" s="18">
        <v>1</v>
      </c>
      <c r="W45" s="18">
        <v>0.01</v>
      </c>
      <c r="X45" s="18" t="s">
        <v>176</v>
      </c>
      <c r="Y45" s="18">
        <v>0.01</v>
      </c>
      <c r="Z45" s="29">
        <f t="shared" si="0"/>
        <v>0.001</v>
      </c>
    </row>
    <row r="46" spans="1:26" ht="15">
      <c r="A46" s="18">
        <v>93377</v>
      </c>
      <c r="B46" s="18" t="s">
        <v>209</v>
      </c>
      <c r="C46" s="18">
        <v>210</v>
      </c>
      <c r="D46" s="18">
        <v>235</v>
      </c>
      <c r="J46" s="18" t="s">
        <v>181</v>
      </c>
      <c r="K46" s="18">
        <v>81</v>
      </c>
      <c r="L46" s="18" t="s">
        <v>210</v>
      </c>
      <c r="M46" s="18">
        <v>6083</v>
      </c>
      <c r="N46" s="18">
        <v>1687</v>
      </c>
      <c r="O46" s="18">
        <v>7195</v>
      </c>
      <c r="P46" s="18">
        <v>13</v>
      </c>
      <c r="Q46" s="18">
        <v>99</v>
      </c>
      <c r="R46" s="18" t="s">
        <v>174</v>
      </c>
      <c r="S46" s="18" t="s">
        <v>175</v>
      </c>
      <c r="T46" s="18">
        <v>17</v>
      </c>
      <c r="U46" s="18" t="s">
        <v>176</v>
      </c>
      <c r="V46" s="18">
        <v>1</v>
      </c>
      <c r="W46" s="18">
        <v>0.01</v>
      </c>
      <c r="X46" s="18" t="s">
        <v>176</v>
      </c>
      <c r="Y46" s="18">
        <v>0.01</v>
      </c>
      <c r="Z46" s="29">
        <f t="shared" si="0"/>
        <v>0.001</v>
      </c>
    </row>
    <row r="47" spans="1:26" ht="15">
      <c r="A47" s="18">
        <v>93378</v>
      </c>
      <c r="B47" s="18" t="s">
        <v>209</v>
      </c>
      <c r="C47" s="18">
        <v>210</v>
      </c>
      <c r="D47" s="18">
        <v>235</v>
      </c>
      <c r="J47" s="18" t="s">
        <v>181</v>
      </c>
      <c r="K47" s="18">
        <v>81</v>
      </c>
      <c r="L47" s="18" t="s">
        <v>210</v>
      </c>
      <c r="M47" s="18">
        <v>6083</v>
      </c>
      <c r="N47" s="18">
        <v>1687</v>
      </c>
      <c r="O47" s="18">
        <v>7195</v>
      </c>
      <c r="P47" s="18">
        <v>13</v>
      </c>
      <c r="Q47" s="18">
        <v>99</v>
      </c>
      <c r="R47" s="18" t="s">
        <v>174</v>
      </c>
      <c r="S47" s="18" t="s">
        <v>175</v>
      </c>
      <c r="T47" s="18">
        <v>17</v>
      </c>
      <c r="U47" s="18" t="s">
        <v>176</v>
      </c>
      <c r="V47" s="18">
        <v>1</v>
      </c>
      <c r="W47" s="18">
        <v>0.01</v>
      </c>
      <c r="X47" s="18" t="s">
        <v>176</v>
      </c>
      <c r="Y47" s="18">
        <v>0.01</v>
      </c>
      <c r="Z47" s="29">
        <f t="shared" si="0"/>
        <v>0.001</v>
      </c>
    </row>
    <row r="48" spans="1:26" ht="15">
      <c r="A48" s="18">
        <v>93379</v>
      </c>
      <c r="B48" s="18" t="s">
        <v>209</v>
      </c>
      <c r="C48" s="18">
        <v>210</v>
      </c>
      <c r="D48" s="18">
        <v>235</v>
      </c>
      <c r="J48" s="18" t="s">
        <v>181</v>
      </c>
      <c r="K48" s="18">
        <v>81</v>
      </c>
      <c r="L48" s="18" t="s">
        <v>210</v>
      </c>
      <c r="M48" s="18">
        <v>6083</v>
      </c>
      <c r="N48" s="18">
        <v>1687</v>
      </c>
      <c r="O48" s="18">
        <v>7195</v>
      </c>
      <c r="P48" s="18">
        <v>13</v>
      </c>
      <c r="Q48" s="18">
        <v>99</v>
      </c>
      <c r="R48" s="18" t="s">
        <v>174</v>
      </c>
      <c r="S48" s="18" t="s">
        <v>175</v>
      </c>
      <c r="T48" s="18">
        <v>17</v>
      </c>
      <c r="U48" s="18" t="s">
        <v>176</v>
      </c>
      <c r="V48" s="18">
        <v>1</v>
      </c>
      <c r="W48" s="18">
        <v>0.01</v>
      </c>
      <c r="X48" s="18" t="s">
        <v>176</v>
      </c>
      <c r="Y48" s="18">
        <v>0.01</v>
      </c>
      <c r="Z48" s="29">
        <f t="shared" si="0"/>
        <v>0.001</v>
      </c>
    </row>
    <row r="49" spans="1:26" ht="15">
      <c r="A49" s="18">
        <v>80048</v>
      </c>
      <c r="B49" s="18" t="s">
        <v>241</v>
      </c>
      <c r="C49" s="18">
        <v>203</v>
      </c>
      <c r="D49" s="18">
        <v>177</v>
      </c>
      <c r="J49" s="18" t="s">
        <v>181</v>
      </c>
      <c r="K49" s="18">
        <v>81</v>
      </c>
      <c r="L49" s="18" t="s">
        <v>242</v>
      </c>
      <c r="M49" s="18">
        <v>2781</v>
      </c>
      <c r="N49" s="18">
        <v>1674</v>
      </c>
      <c r="O49" s="18">
        <v>7182</v>
      </c>
      <c r="P49" s="18">
        <v>6</v>
      </c>
      <c r="Q49" s="18">
        <v>99</v>
      </c>
      <c r="R49" s="18" t="s">
        <v>174</v>
      </c>
      <c r="S49" s="18" t="s">
        <v>175</v>
      </c>
      <c r="T49" s="18">
        <v>17</v>
      </c>
      <c r="U49" s="18" t="s">
        <v>176</v>
      </c>
      <c r="V49" s="18">
        <v>1.4</v>
      </c>
      <c r="W49" s="18">
        <v>0.01</v>
      </c>
      <c r="X49" s="18" t="s">
        <v>176</v>
      </c>
      <c r="Y49" s="18">
        <v>0.007</v>
      </c>
      <c r="Z49" s="29">
        <f t="shared" si="0"/>
        <v>0.0007</v>
      </c>
    </row>
    <row r="50" spans="1:26" ht="15">
      <c r="A50" s="18">
        <v>80049</v>
      </c>
      <c r="B50" s="18" t="s">
        <v>241</v>
      </c>
      <c r="C50" s="18">
        <v>203</v>
      </c>
      <c r="D50" s="18">
        <v>177</v>
      </c>
      <c r="J50" s="18" t="s">
        <v>181</v>
      </c>
      <c r="K50" s="18">
        <v>81</v>
      </c>
      <c r="L50" s="18" t="s">
        <v>242</v>
      </c>
      <c r="M50" s="18">
        <v>2781</v>
      </c>
      <c r="N50" s="18">
        <v>1674</v>
      </c>
      <c r="O50" s="18">
        <v>7182</v>
      </c>
      <c r="P50" s="18">
        <v>6</v>
      </c>
      <c r="Q50" s="18">
        <v>99</v>
      </c>
      <c r="R50" s="18" t="s">
        <v>174</v>
      </c>
      <c r="S50" s="18" t="s">
        <v>175</v>
      </c>
      <c r="T50" s="18">
        <v>17</v>
      </c>
      <c r="U50" s="18" t="s">
        <v>176</v>
      </c>
      <c r="V50" s="18">
        <v>1.5</v>
      </c>
      <c r="W50" s="18">
        <v>0.01</v>
      </c>
      <c r="X50" s="18" t="s">
        <v>176</v>
      </c>
      <c r="Y50" s="18">
        <v>0.007</v>
      </c>
      <c r="Z50" s="29">
        <f t="shared" si="0"/>
        <v>0.0007</v>
      </c>
    </row>
    <row r="51" spans="1:26" ht="15">
      <c r="A51" s="18">
        <v>37724</v>
      </c>
      <c r="B51" s="18" t="s">
        <v>145</v>
      </c>
      <c r="C51" s="18">
        <v>33</v>
      </c>
      <c r="D51" s="18">
        <v>177</v>
      </c>
      <c r="E51" s="18" t="s">
        <v>146</v>
      </c>
      <c r="F51" s="18">
        <v>18681</v>
      </c>
      <c r="G51" s="18" t="s">
        <v>147</v>
      </c>
      <c r="H51" s="18">
        <v>293</v>
      </c>
      <c r="I51" s="18" t="s">
        <v>148</v>
      </c>
      <c r="J51" s="18" t="s">
        <v>220</v>
      </c>
      <c r="K51" s="18">
        <v>23</v>
      </c>
      <c r="L51" s="18" t="s">
        <v>221</v>
      </c>
      <c r="M51" s="18">
        <v>3413</v>
      </c>
      <c r="N51" s="18">
        <v>1636</v>
      </c>
      <c r="O51" s="18">
        <v>7144</v>
      </c>
      <c r="P51" s="18">
        <v>3</v>
      </c>
      <c r="Q51" s="18">
        <v>15</v>
      </c>
      <c r="R51" s="18" t="s">
        <v>174</v>
      </c>
      <c r="S51" s="18" t="s">
        <v>175</v>
      </c>
      <c r="T51" s="18">
        <v>17</v>
      </c>
      <c r="U51" s="18" t="s">
        <v>176</v>
      </c>
      <c r="V51" s="18">
        <v>24</v>
      </c>
      <c r="W51" s="18">
        <v>0.24</v>
      </c>
      <c r="X51" s="18" t="s">
        <v>176</v>
      </c>
      <c r="Y51" s="18">
        <v>0.01</v>
      </c>
      <c r="Z51" s="29">
        <f t="shared" si="0"/>
        <v>0.001</v>
      </c>
    </row>
    <row r="52" spans="1:26" ht="15">
      <c r="A52" s="18">
        <v>37735</v>
      </c>
      <c r="B52" s="18" t="s">
        <v>145</v>
      </c>
      <c r="C52" s="18">
        <v>33</v>
      </c>
      <c r="D52" s="18">
        <v>178</v>
      </c>
      <c r="E52" s="18" t="s">
        <v>146</v>
      </c>
      <c r="F52" s="18">
        <v>18681</v>
      </c>
      <c r="G52" s="18" t="s">
        <v>147</v>
      </c>
      <c r="H52" s="18">
        <v>293</v>
      </c>
      <c r="I52" s="18" t="s">
        <v>148</v>
      </c>
      <c r="J52" s="18" t="s">
        <v>220</v>
      </c>
      <c r="K52" s="18">
        <v>23</v>
      </c>
      <c r="L52" s="18" t="s">
        <v>221</v>
      </c>
      <c r="M52" s="18">
        <v>3413</v>
      </c>
      <c r="N52" s="18">
        <v>1636</v>
      </c>
      <c r="O52" s="18">
        <v>7144</v>
      </c>
      <c r="P52" s="18">
        <v>3</v>
      </c>
      <c r="Q52" s="18">
        <v>15</v>
      </c>
      <c r="R52" s="18" t="s">
        <v>174</v>
      </c>
      <c r="S52" s="18" t="s">
        <v>175</v>
      </c>
      <c r="T52" s="18">
        <v>17</v>
      </c>
      <c r="U52" s="18" t="s">
        <v>176</v>
      </c>
      <c r="V52" s="18">
        <v>30</v>
      </c>
      <c r="W52" s="18">
        <v>0.3</v>
      </c>
      <c r="X52" s="18" t="s">
        <v>176</v>
      </c>
      <c r="Y52" s="18">
        <v>0.01</v>
      </c>
      <c r="Z52" s="29">
        <f t="shared" si="0"/>
        <v>0.001</v>
      </c>
    </row>
    <row r="53" spans="1:26" ht="15">
      <c r="A53" s="18">
        <v>37743</v>
      </c>
      <c r="B53" s="18" t="s">
        <v>145</v>
      </c>
      <c r="C53" s="18">
        <v>33</v>
      </c>
      <c r="D53" s="18">
        <v>179</v>
      </c>
      <c r="E53" s="18" t="s">
        <v>146</v>
      </c>
      <c r="F53" s="18">
        <v>18681</v>
      </c>
      <c r="G53" s="18" t="s">
        <v>147</v>
      </c>
      <c r="H53" s="18">
        <v>293</v>
      </c>
      <c r="I53" s="18" t="s">
        <v>148</v>
      </c>
      <c r="J53" s="18" t="s">
        <v>220</v>
      </c>
      <c r="K53" s="18">
        <v>23</v>
      </c>
      <c r="L53" s="18" t="s">
        <v>221</v>
      </c>
      <c r="M53" s="18">
        <v>3413</v>
      </c>
      <c r="N53" s="18">
        <v>1636</v>
      </c>
      <c r="O53" s="18">
        <v>7144</v>
      </c>
      <c r="P53" s="18">
        <v>3</v>
      </c>
      <c r="Q53" s="18">
        <v>15</v>
      </c>
      <c r="R53" s="18" t="s">
        <v>174</v>
      </c>
      <c r="S53" s="18" t="s">
        <v>175</v>
      </c>
      <c r="T53" s="18">
        <v>17</v>
      </c>
      <c r="U53" s="18" t="s">
        <v>176</v>
      </c>
      <c r="V53" s="18">
        <v>18</v>
      </c>
      <c r="W53" s="18">
        <v>0.18</v>
      </c>
      <c r="X53" s="18" t="s">
        <v>176</v>
      </c>
      <c r="Y53" s="18">
        <v>0.01</v>
      </c>
      <c r="Z53" s="29">
        <f t="shared" si="0"/>
        <v>0.001</v>
      </c>
    </row>
    <row r="54" spans="1:30" ht="15">
      <c r="A54" s="18">
        <v>80518</v>
      </c>
      <c r="B54" s="18" t="s">
        <v>243</v>
      </c>
      <c r="C54" s="18">
        <v>233</v>
      </c>
      <c r="D54" s="18">
        <v>445</v>
      </c>
      <c r="J54" s="18" t="s">
        <v>173</v>
      </c>
      <c r="K54" s="18">
        <v>1</v>
      </c>
      <c r="L54" s="18" t="s">
        <v>221</v>
      </c>
      <c r="M54" s="18">
        <v>3413</v>
      </c>
      <c r="N54" s="18">
        <v>1674</v>
      </c>
      <c r="O54" s="18">
        <v>7182</v>
      </c>
      <c r="P54" s="18">
        <v>8</v>
      </c>
      <c r="Q54" s="18">
        <v>32</v>
      </c>
      <c r="R54" s="18" t="s">
        <v>174</v>
      </c>
      <c r="S54" s="18" t="s">
        <v>175</v>
      </c>
      <c r="T54" s="18">
        <v>17</v>
      </c>
      <c r="U54" s="18" t="s">
        <v>175</v>
      </c>
      <c r="V54" s="18">
        <v>200</v>
      </c>
      <c r="W54" s="18">
        <v>0.18</v>
      </c>
      <c r="X54" s="18" t="s">
        <v>176</v>
      </c>
      <c r="Y54" s="18">
        <v>0.009</v>
      </c>
      <c r="Z54" s="29">
        <f t="shared" si="0"/>
        <v>0.0009</v>
      </c>
      <c r="AC54" s="18" t="s">
        <v>182</v>
      </c>
      <c r="AD54" s="18">
        <v>5053</v>
      </c>
    </row>
    <row r="55" spans="1:26" ht="15">
      <c r="A55" s="18">
        <v>94244</v>
      </c>
      <c r="B55" s="18" t="s">
        <v>24</v>
      </c>
      <c r="C55" s="18">
        <v>343</v>
      </c>
      <c r="D55" s="18">
        <v>1236</v>
      </c>
      <c r="E55" s="18" t="s">
        <v>211</v>
      </c>
      <c r="F55" s="18">
        <v>28706</v>
      </c>
      <c r="G55" s="18" t="s">
        <v>23</v>
      </c>
      <c r="H55" s="18">
        <v>28</v>
      </c>
      <c r="I55" s="18" t="s">
        <v>148</v>
      </c>
      <c r="J55" s="18" t="s">
        <v>173</v>
      </c>
      <c r="K55" s="18">
        <v>1</v>
      </c>
      <c r="L55" s="18" t="s">
        <v>221</v>
      </c>
      <c r="M55" s="18">
        <v>3413</v>
      </c>
      <c r="N55" s="18">
        <v>1688</v>
      </c>
      <c r="O55" s="18">
        <v>7196</v>
      </c>
      <c r="P55" s="18">
        <v>4</v>
      </c>
      <c r="Q55" s="18">
        <v>17</v>
      </c>
      <c r="R55" s="18" t="s">
        <v>174</v>
      </c>
      <c r="S55" s="18" t="s">
        <v>175</v>
      </c>
      <c r="T55" s="18">
        <v>17</v>
      </c>
      <c r="U55" s="18" t="s">
        <v>212</v>
      </c>
      <c r="V55" s="18">
        <v>100</v>
      </c>
      <c r="W55" s="18">
        <v>0.12</v>
      </c>
      <c r="X55" s="18" t="s">
        <v>176</v>
      </c>
      <c r="Y55" s="18">
        <v>0.012</v>
      </c>
      <c r="Z55" s="29">
        <f t="shared" si="0"/>
        <v>0.0012000000000000001</v>
      </c>
    </row>
    <row r="56" spans="1:26" ht="15">
      <c r="A56" s="18">
        <v>52967</v>
      </c>
      <c r="B56" s="18" t="s">
        <v>222</v>
      </c>
      <c r="C56" s="18">
        <v>140</v>
      </c>
      <c r="D56" s="18">
        <v>51</v>
      </c>
      <c r="E56" s="18" t="s">
        <v>223</v>
      </c>
      <c r="F56" s="18">
        <v>4591</v>
      </c>
      <c r="G56" s="18" t="s">
        <v>224</v>
      </c>
      <c r="H56" s="18">
        <v>27</v>
      </c>
      <c r="I56" s="18" t="s">
        <v>148</v>
      </c>
      <c r="J56" s="18" t="s">
        <v>173</v>
      </c>
      <c r="K56" s="18">
        <v>1</v>
      </c>
      <c r="L56" s="18" t="s">
        <v>228</v>
      </c>
      <c r="M56" s="18">
        <v>5580</v>
      </c>
      <c r="N56" s="18">
        <v>1652</v>
      </c>
      <c r="O56" s="18">
        <v>7160</v>
      </c>
      <c r="P56" s="18">
        <v>4</v>
      </c>
      <c r="Q56" s="18">
        <v>15</v>
      </c>
      <c r="R56" s="18" t="s">
        <v>174</v>
      </c>
      <c r="S56" s="18" t="s">
        <v>175</v>
      </c>
      <c r="T56" s="18">
        <v>17</v>
      </c>
      <c r="U56" s="18" t="s">
        <v>175</v>
      </c>
      <c r="V56" s="18">
        <v>400</v>
      </c>
      <c r="W56" s="18">
        <v>0.4</v>
      </c>
      <c r="X56" s="18" t="s">
        <v>176</v>
      </c>
      <c r="Y56" s="18">
        <v>0.01</v>
      </c>
      <c r="Z56" s="29">
        <f t="shared" si="0"/>
        <v>0.001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D21"/>
  <sheetViews>
    <sheetView workbookViewId="0" topLeftCell="O1">
      <selection activeCell="R33" sqref="R33"/>
    </sheetView>
  </sheetViews>
  <sheetFormatPr defaultColWidth="11.00390625" defaultRowHeight="12"/>
  <cols>
    <col min="1" max="16384" width="10.875" style="18" customWidth="1"/>
  </cols>
  <sheetData>
    <row r="2" ht="15">
      <c r="B2" s="25" t="s">
        <v>55</v>
      </c>
    </row>
    <row r="3" ht="15">
      <c r="B3" s="25" t="s">
        <v>153</v>
      </c>
    </row>
    <row r="5" spans="1:28" ht="15">
      <c r="A5" s="19" t="s">
        <v>254</v>
      </c>
      <c r="D5" s="18" t="s">
        <v>170</v>
      </c>
      <c r="Z5" s="18" t="s">
        <v>185</v>
      </c>
      <c r="AB5" s="18" t="s">
        <v>185</v>
      </c>
    </row>
    <row r="6" spans="11:28" ht="15">
      <c r="K6" s="20" t="s">
        <v>186</v>
      </c>
      <c r="L6" s="27" t="s">
        <v>187</v>
      </c>
      <c r="R6" s="18" t="s">
        <v>185</v>
      </c>
      <c r="S6" s="18" t="s">
        <v>185</v>
      </c>
      <c r="W6" s="18" t="s">
        <v>106</v>
      </c>
      <c r="X6" s="18" t="s">
        <v>107</v>
      </c>
      <c r="Y6" s="20" t="s">
        <v>108</v>
      </c>
      <c r="Z6" s="20" t="s">
        <v>109</v>
      </c>
      <c r="AB6" s="18" t="s">
        <v>110</v>
      </c>
    </row>
    <row r="7" spans="1:29" ht="15">
      <c r="A7" s="18" t="s">
        <v>111</v>
      </c>
      <c r="B7" s="18" t="s">
        <v>112</v>
      </c>
      <c r="C7" s="20" t="s">
        <v>112</v>
      </c>
      <c r="D7" s="20" t="s">
        <v>112</v>
      </c>
      <c r="E7" s="18" t="s">
        <v>113</v>
      </c>
      <c r="F7" s="20" t="s">
        <v>113</v>
      </c>
      <c r="G7" s="18" t="s">
        <v>114</v>
      </c>
      <c r="H7" s="20" t="s">
        <v>115</v>
      </c>
      <c r="J7" s="20" t="s">
        <v>116</v>
      </c>
      <c r="K7" s="20" t="s">
        <v>117</v>
      </c>
      <c r="L7" s="27" t="s">
        <v>118</v>
      </c>
      <c r="M7" s="20" t="s">
        <v>119</v>
      </c>
      <c r="N7" s="20" t="s">
        <v>120</v>
      </c>
      <c r="O7" s="20" t="s">
        <v>120</v>
      </c>
      <c r="R7" s="20" t="s">
        <v>121</v>
      </c>
      <c r="S7" s="20" t="s">
        <v>121</v>
      </c>
      <c r="T7" s="20" t="s">
        <v>2</v>
      </c>
      <c r="U7" s="27" t="s">
        <v>122</v>
      </c>
      <c r="V7" s="20" t="s">
        <v>123</v>
      </c>
      <c r="W7" s="20" t="s">
        <v>124</v>
      </c>
      <c r="X7" s="20" t="s">
        <v>125</v>
      </c>
      <c r="Y7" s="20" t="s">
        <v>126</v>
      </c>
      <c r="Z7" s="20" t="s">
        <v>127</v>
      </c>
      <c r="AA7" s="20" t="s">
        <v>128</v>
      </c>
      <c r="AB7" s="20" t="s">
        <v>127</v>
      </c>
      <c r="AC7" s="20" t="s">
        <v>129</v>
      </c>
    </row>
    <row r="8" spans="1:29" ht="15">
      <c r="A8" s="22" t="s">
        <v>130</v>
      </c>
      <c r="B8" s="22" t="s">
        <v>131</v>
      </c>
      <c r="C8" s="21" t="s">
        <v>132</v>
      </c>
      <c r="D8" s="21" t="s">
        <v>133</v>
      </c>
      <c r="E8" s="22" t="s">
        <v>131</v>
      </c>
      <c r="F8" s="21" t="s">
        <v>132</v>
      </c>
      <c r="G8" s="21" t="s">
        <v>134</v>
      </c>
      <c r="H8" s="21" t="s">
        <v>132</v>
      </c>
      <c r="I8" s="22" t="s">
        <v>135</v>
      </c>
      <c r="J8" s="21" t="s">
        <v>118</v>
      </c>
      <c r="K8" s="21" t="s">
        <v>132</v>
      </c>
      <c r="L8" s="22" t="s">
        <v>136</v>
      </c>
      <c r="M8" s="21" t="s">
        <v>132</v>
      </c>
      <c r="N8" s="21" t="s">
        <v>137</v>
      </c>
      <c r="O8" s="21" t="s">
        <v>138</v>
      </c>
      <c r="P8" s="21" t="s">
        <v>139</v>
      </c>
      <c r="Q8" s="21" t="s">
        <v>140</v>
      </c>
      <c r="R8" s="22" t="s">
        <v>137</v>
      </c>
      <c r="S8" s="22" t="s">
        <v>138</v>
      </c>
      <c r="T8" s="22" t="s">
        <v>132</v>
      </c>
      <c r="U8" s="22" t="s">
        <v>138</v>
      </c>
      <c r="V8" s="21" t="s">
        <v>141</v>
      </c>
      <c r="W8" s="21" t="s">
        <v>142</v>
      </c>
      <c r="X8" s="22" t="s">
        <v>138</v>
      </c>
      <c r="Y8" s="21" t="s">
        <v>143</v>
      </c>
      <c r="Z8" s="22" t="s">
        <v>144</v>
      </c>
      <c r="AA8" s="21" t="s">
        <v>132</v>
      </c>
      <c r="AB8" s="21" t="s">
        <v>131</v>
      </c>
      <c r="AC8" s="21" t="s">
        <v>132</v>
      </c>
    </row>
    <row r="9" spans="1:26" ht="15">
      <c r="A9" s="18">
        <v>37724</v>
      </c>
      <c r="B9" s="18" t="s">
        <v>145</v>
      </c>
      <c r="C9" s="18">
        <v>33</v>
      </c>
      <c r="D9" s="18">
        <v>177</v>
      </c>
      <c r="E9" s="18" t="s">
        <v>146</v>
      </c>
      <c r="F9" s="18">
        <v>18681</v>
      </c>
      <c r="G9" s="18" t="s">
        <v>147</v>
      </c>
      <c r="H9" s="18">
        <v>293</v>
      </c>
      <c r="I9" s="18" t="s">
        <v>148</v>
      </c>
      <c r="J9" s="18" t="s">
        <v>220</v>
      </c>
      <c r="K9" s="18">
        <v>23</v>
      </c>
      <c r="L9" s="18" t="s">
        <v>221</v>
      </c>
      <c r="M9" s="18">
        <v>3413</v>
      </c>
      <c r="N9" s="18">
        <v>1636</v>
      </c>
      <c r="O9" s="18">
        <v>7144</v>
      </c>
      <c r="P9" s="18">
        <v>3</v>
      </c>
      <c r="Q9" s="18">
        <v>15</v>
      </c>
      <c r="R9" s="18" t="s">
        <v>174</v>
      </c>
      <c r="S9" s="18" t="s">
        <v>175</v>
      </c>
      <c r="T9" s="18">
        <v>17</v>
      </c>
      <c r="U9" s="18" t="s">
        <v>176</v>
      </c>
      <c r="V9" s="18">
        <v>24</v>
      </c>
      <c r="W9" s="18">
        <v>0.24</v>
      </c>
      <c r="X9" s="18" t="s">
        <v>176</v>
      </c>
      <c r="Y9" s="18">
        <v>0.01</v>
      </c>
      <c r="Z9" s="29">
        <f>Y9/10</f>
        <v>0.001</v>
      </c>
    </row>
    <row r="10" spans="1:26" ht="15">
      <c r="A10" s="18">
        <v>37735</v>
      </c>
      <c r="B10" s="18" t="s">
        <v>145</v>
      </c>
      <c r="C10" s="18">
        <v>33</v>
      </c>
      <c r="D10" s="18">
        <v>178</v>
      </c>
      <c r="E10" s="18" t="s">
        <v>146</v>
      </c>
      <c r="F10" s="18">
        <v>18681</v>
      </c>
      <c r="G10" s="18" t="s">
        <v>147</v>
      </c>
      <c r="H10" s="18">
        <v>293</v>
      </c>
      <c r="I10" s="18" t="s">
        <v>148</v>
      </c>
      <c r="J10" s="18" t="s">
        <v>220</v>
      </c>
      <c r="K10" s="18">
        <v>23</v>
      </c>
      <c r="L10" s="18" t="s">
        <v>221</v>
      </c>
      <c r="M10" s="18">
        <v>3413</v>
      </c>
      <c r="N10" s="18">
        <v>1636</v>
      </c>
      <c r="O10" s="18">
        <v>7144</v>
      </c>
      <c r="P10" s="18">
        <v>3</v>
      </c>
      <c r="Q10" s="18">
        <v>15</v>
      </c>
      <c r="R10" s="18" t="s">
        <v>174</v>
      </c>
      <c r="S10" s="18" t="s">
        <v>175</v>
      </c>
      <c r="T10" s="18">
        <v>17</v>
      </c>
      <c r="U10" s="18" t="s">
        <v>176</v>
      </c>
      <c r="V10" s="18">
        <v>30</v>
      </c>
      <c r="W10" s="18">
        <v>0.3</v>
      </c>
      <c r="X10" s="18" t="s">
        <v>176</v>
      </c>
      <c r="Y10" s="18">
        <v>0.01</v>
      </c>
      <c r="Z10" s="29">
        <f>Y10/10</f>
        <v>0.001</v>
      </c>
    </row>
    <row r="11" spans="1:26" ht="15">
      <c r="A11" s="18">
        <v>37743</v>
      </c>
      <c r="B11" s="18" t="s">
        <v>145</v>
      </c>
      <c r="C11" s="18">
        <v>33</v>
      </c>
      <c r="D11" s="18">
        <v>179</v>
      </c>
      <c r="E11" s="18" t="s">
        <v>146</v>
      </c>
      <c r="F11" s="18">
        <v>18681</v>
      </c>
      <c r="G11" s="18" t="s">
        <v>147</v>
      </c>
      <c r="H11" s="18">
        <v>293</v>
      </c>
      <c r="I11" s="18" t="s">
        <v>148</v>
      </c>
      <c r="J11" s="18" t="s">
        <v>220</v>
      </c>
      <c r="K11" s="18">
        <v>23</v>
      </c>
      <c r="L11" s="18" t="s">
        <v>221</v>
      </c>
      <c r="M11" s="18">
        <v>3413</v>
      </c>
      <c r="N11" s="18">
        <v>1636</v>
      </c>
      <c r="O11" s="18">
        <v>7144</v>
      </c>
      <c r="P11" s="18">
        <v>3</v>
      </c>
      <c r="Q11" s="18">
        <v>15</v>
      </c>
      <c r="R11" s="18" t="s">
        <v>174</v>
      </c>
      <c r="S11" s="18" t="s">
        <v>175</v>
      </c>
      <c r="T11" s="18">
        <v>17</v>
      </c>
      <c r="U11" s="18" t="s">
        <v>176</v>
      </c>
      <c r="V11" s="18">
        <v>18</v>
      </c>
      <c r="W11" s="18">
        <v>0.18</v>
      </c>
      <c r="X11" s="18" t="s">
        <v>176</v>
      </c>
      <c r="Y11" s="18">
        <v>0.01</v>
      </c>
      <c r="Z11" s="29">
        <f>Y11/10</f>
        <v>0.001</v>
      </c>
    </row>
    <row r="12" spans="1:30" ht="15">
      <c r="A12" s="18">
        <v>80518</v>
      </c>
      <c r="B12" s="18" t="s">
        <v>243</v>
      </c>
      <c r="C12" s="18">
        <v>233</v>
      </c>
      <c r="D12" s="18">
        <v>445</v>
      </c>
      <c r="J12" s="18" t="s">
        <v>173</v>
      </c>
      <c r="K12" s="18">
        <v>1</v>
      </c>
      <c r="L12" s="18" t="s">
        <v>221</v>
      </c>
      <c r="M12" s="18">
        <v>3413</v>
      </c>
      <c r="N12" s="18">
        <v>1674</v>
      </c>
      <c r="O12" s="18">
        <v>7182</v>
      </c>
      <c r="P12" s="18">
        <v>8</v>
      </c>
      <c r="Q12" s="18">
        <v>32</v>
      </c>
      <c r="R12" s="18" t="s">
        <v>174</v>
      </c>
      <c r="S12" s="18" t="s">
        <v>175</v>
      </c>
      <c r="T12" s="18">
        <v>17</v>
      </c>
      <c r="U12" s="18" t="s">
        <v>175</v>
      </c>
      <c r="V12" s="18">
        <v>200</v>
      </c>
      <c r="W12" s="18">
        <v>0.18</v>
      </c>
      <c r="X12" s="18" t="s">
        <v>176</v>
      </c>
      <c r="Y12" s="18">
        <v>0.009</v>
      </c>
      <c r="Z12" s="29">
        <f>Y12/10</f>
        <v>0.0009</v>
      </c>
      <c r="AC12" s="18" t="s">
        <v>182</v>
      </c>
      <c r="AD12" s="18">
        <v>5053</v>
      </c>
    </row>
    <row r="13" spans="1:26" ht="15">
      <c r="A13" s="18">
        <v>94244</v>
      </c>
      <c r="B13" s="18" t="s">
        <v>24</v>
      </c>
      <c r="C13" s="18">
        <v>343</v>
      </c>
      <c r="D13" s="18">
        <v>1236</v>
      </c>
      <c r="E13" s="18" t="s">
        <v>211</v>
      </c>
      <c r="F13" s="18">
        <v>28706</v>
      </c>
      <c r="G13" s="18" t="s">
        <v>23</v>
      </c>
      <c r="H13" s="18">
        <v>28</v>
      </c>
      <c r="I13" s="18" t="s">
        <v>148</v>
      </c>
      <c r="J13" s="18" t="s">
        <v>173</v>
      </c>
      <c r="K13" s="18">
        <v>1</v>
      </c>
      <c r="L13" s="18" t="s">
        <v>221</v>
      </c>
      <c r="M13" s="18">
        <v>3413</v>
      </c>
      <c r="N13" s="18">
        <v>1688</v>
      </c>
      <c r="O13" s="18">
        <v>7196</v>
      </c>
      <c r="P13" s="18">
        <v>4</v>
      </c>
      <c r="Q13" s="18">
        <v>17</v>
      </c>
      <c r="R13" s="18" t="s">
        <v>174</v>
      </c>
      <c r="S13" s="18" t="s">
        <v>175</v>
      </c>
      <c r="T13" s="18">
        <v>17</v>
      </c>
      <c r="U13" s="18" t="s">
        <v>212</v>
      </c>
      <c r="V13" s="18">
        <v>100</v>
      </c>
      <c r="W13" s="18">
        <v>0.12</v>
      </c>
      <c r="X13" s="18" t="s">
        <v>176</v>
      </c>
      <c r="Y13" s="18">
        <v>0.012</v>
      </c>
      <c r="Z13" s="29">
        <f>Y13/10</f>
        <v>0.0012000000000000001</v>
      </c>
    </row>
    <row r="16" ht="15">
      <c r="Y16" s="22" t="s">
        <v>195</v>
      </c>
    </row>
    <row r="17" spans="1:26" ht="15">
      <c r="A17" s="19" t="s">
        <v>188</v>
      </c>
      <c r="Y17" s="21" t="s">
        <v>5</v>
      </c>
      <c r="Z17" s="21" t="s">
        <v>6</v>
      </c>
    </row>
    <row r="18" spans="24:27" ht="15">
      <c r="X18" s="30" t="s">
        <v>160</v>
      </c>
      <c r="Y18" s="31">
        <v>0.012</v>
      </c>
      <c r="Z18" s="32">
        <f>Y18*43.42</f>
        <v>0.5210400000000001</v>
      </c>
      <c r="AA18" s="18" t="s">
        <v>171</v>
      </c>
    </row>
    <row r="21" ht="15">
      <c r="A21" s="19" t="s">
        <v>152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8"/>
  <sheetViews>
    <sheetView workbookViewId="0" topLeftCell="A1">
      <selection activeCell="K14" sqref="K14"/>
    </sheetView>
  </sheetViews>
  <sheetFormatPr defaultColWidth="11.00390625" defaultRowHeight="12"/>
  <cols>
    <col min="1" max="8" width="10.875" style="18" customWidth="1"/>
    <col min="9" max="9" width="5.00390625" style="18" customWidth="1"/>
    <col min="10" max="10" width="10.875" style="18" customWidth="1"/>
    <col min="11" max="11" width="8.00390625" style="18" customWidth="1"/>
    <col min="12" max="16384" width="10.875" style="18" customWidth="1"/>
  </cols>
  <sheetData>
    <row r="2" ht="15">
      <c r="B2" s="25" t="s">
        <v>55</v>
      </c>
    </row>
    <row r="4" spans="26:28" ht="15">
      <c r="Z4" s="18" t="s">
        <v>185</v>
      </c>
      <c r="AB4" s="18" t="s">
        <v>185</v>
      </c>
    </row>
    <row r="5" spans="1:28" ht="15">
      <c r="A5" s="19" t="s">
        <v>254</v>
      </c>
      <c r="K5" s="20" t="s">
        <v>186</v>
      </c>
      <c r="L5" s="27" t="s">
        <v>187</v>
      </c>
      <c r="R5" s="18" t="s">
        <v>185</v>
      </c>
      <c r="S5" s="18" t="s">
        <v>185</v>
      </c>
      <c r="W5" s="18" t="s">
        <v>106</v>
      </c>
      <c r="X5" s="18" t="s">
        <v>107</v>
      </c>
      <c r="Y5" s="20" t="s">
        <v>108</v>
      </c>
      <c r="Z5" s="20" t="s">
        <v>109</v>
      </c>
      <c r="AB5" s="18" t="s">
        <v>110</v>
      </c>
    </row>
    <row r="6" spans="1:29" ht="15">
      <c r="A6" s="18" t="s">
        <v>111</v>
      </c>
      <c r="B6" s="18" t="s">
        <v>112</v>
      </c>
      <c r="C6" s="20" t="s">
        <v>112</v>
      </c>
      <c r="D6" s="20" t="s">
        <v>112</v>
      </c>
      <c r="E6" s="18" t="s">
        <v>113</v>
      </c>
      <c r="F6" s="20" t="s">
        <v>113</v>
      </c>
      <c r="G6" s="18" t="s">
        <v>114</v>
      </c>
      <c r="H6" s="20" t="s">
        <v>115</v>
      </c>
      <c r="J6" s="20" t="s">
        <v>116</v>
      </c>
      <c r="K6" s="20" t="s">
        <v>117</v>
      </c>
      <c r="L6" s="27" t="s">
        <v>118</v>
      </c>
      <c r="M6" s="20" t="s">
        <v>119</v>
      </c>
      <c r="N6" s="20" t="s">
        <v>120</v>
      </c>
      <c r="O6" s="20" t="s">
        <v>120</v>
      </c>
      <c r="R6" s="20" t="s">
        <v>121</v>
      </c>
      <c r="S6" s="20" t="s">
        <v>121</v>
      </c>
      <c r="T6" s="20" t="s">
        <v>2</v>
      </c>
      <c r="U6" s="27" t="s">
        <v>122</v>
      </c>
      <c r="V6" s="20" t="s">
        <v>123</v>
      </c>
      <c r="W6" s="20" t="s">
        <v>124</v>
      </c>
      <c r="X6" s="20" t="s">
        <v>125</v>
      </c>
      <c r="Y6" s="20" t="s">
        <v>126</v>
      </c>
      <c r="Z6" s="20" t="s">
        <v>127</v>
      </c>
      <c r="AA6" s="20" t="s">
        <v>128</v>
      </c>
      <c r="AB6" s="20" t="s">
        <v>127</v>
      </c>
      <c r="AC6" s="20" t="s">
        <v>129</v>
      </c>
    </row>
    <row r="7" spans="1:29" ht="15">
      <c r="A7" s="22" t="s">
        <v>130</v>
      </c>
      <c r="B7" s="22" t="s">
        <v>131</v>
      </c>
      <c r="C7" s="21" t="s">
        <v>132</v>
      </c>
      <c r="D7" s="21" t="s">
        <v>133</v>
      </c>
      <c r="E7" s="22" t="s">
        <v>131</v>
      </c>
      <c r="F7" s="21" t="s">
        <v>132</v>
      </c>
      <c r="G7" s="21" t="s">
        <v>134</v>
      </c>
      <c r="H7" s="21" t="s">
        <v>132</v>
      </c>
      <c r="I7" s="22" t="s">
        <v>135</v>
      </c>
      <c r="J7" s="21" t="s">
        <v>118</v>
      </c>
      <c r="K7" s="21" t="s">
        <v>132</v>
      </c>
      <c r="L7" s="22" t="s">
        <v>136</v>
      </c>
      <c r="M7" s="21" t="s">
        <v>132</v>
      </c>
      <c r="N7" s="21" t="s">
        <v>137</v>
      </c>
      <c r="O7" s="21" t="s">
        <v>138</v>
      </c>
      <c r="P7" s="21" t="s">
        <v>139</v>
      </c>
      <c r="Q7" s="21" t="s">
        <v>140</v>
      </c>
      <c r="R7" s="22" t="s">
        <v>137</v>
      </c>
      <c r="S7" s="22" t="s">
        <v>138</v>
      </c>
      <c r="T7" s="22" t="s">
        <v>132</v>
      </c>
      <c r="U7" s="22" t="s">
        <v>138</v>
      </c>
      <c r="V7" s="21" t="s">
        <v>141</v>
      </c>
      <c r="W7" s="21" t="s">
        <v>142</v>
      </c>
      <c r="X7" s="22" t="s">
        <v>138</v>
      </c>
      <c r="Y7" s="21" t="s">
        <v>143</v>
      </c>
      <c r="Z7" s="22" t="s">
        <v>144</v>
      </c>
      <c r="AA7" s="21" t="s">
        <v>132</v>
      </c>
      <c r="AB7" s="21" t="s">
        <v>131</v>
      </c>
      <c r="AC7" s="21" t="s">
        <v>132</v>
      </c>
    </row>
    <row r="8" spans="1:26" ht="15">
      <c r="A8" s="18">
        <v>52621</v>
      </c>
      <c r="B8" s="18" t="s">
        <v>222</v>
      </c>
      <c r="C8" s="18">
        <v>140</v>
      </c>
      <c r="D8" s="18">
        <v>26</v>
      </c>
      <c r="E8" s="18" t="s">
        <v>223</v>
      </c>
      <c r="F8" s="18">
        <v>4591</v>
      </c>
      <c r="G8" s="18" t="s">
        <v>224</v>
      </c>
      <c r="H8" s="18">
        <v>27</v>
      </c>
      <c r="I8" s="18" t="s">
        <v>148</v>
      </c>
      <c r="J8" s="18" t="s">
        <v>173</v>
      </c>
      <c r="K8" s="18">
        <v>1</v>
      </c>
      <c r="L8" s="18" t="s">
        <v>227</v>
      </c>
      <c r="M8" s="18">
        <v>5540</v>
      </c>
      <c r="N8" s="18">
        <v>1652</v>
      </c>
      <c r="O8" s="18">
        <v>7160</v>
      </c>
      <c r="P8" s="18">
        <v>2</v>
      </c>
      <c r="Q8" s="18">
        <v>17</v>
      </c>
      <c r="R8" s="18" t="s">
        <v>174</v>
      </c>
      <c r="S8" s="18" t="s">
        <v>175</v>
      </c>
      <c r="T8" s="18">
        <v>17</v>
      </c>
      <c r="U8" s="18" t="s">
        <v>176</v>
      </c>
      <c r="V8" s="18">
        <v>10</v>
      </c>
      <c r="W8" s="18">
        <v>0.12</v>
      </c>
      <c r="X8" s="18" t="s">
        <v>176</v>
      </c>
      <c r="Y8" s="18">
        <v>0.012</v>
      </c>
      <c r="Z8" s="29">
        <f>Y8/10</f>
        <v>0.0012000000000000001</v>
      </c>
    </row>
    <row r="10" ht="15">
      <c r="Y10" s="22" t="s">
        <v>195</v>
      </c>
    </row>
    <row r="11" spans="1:26" ht="15">
      <c r="A11" s="19" t="s">
        <v>189</v>
      </c>
      <c r="Y11" s="21" t="s">
        <v>5</v>
      </c>
      <c r="Z11" s="21" t="s">
        <v>6</v>
      </c>
    </row>
    <row r="13" spans="1:27" ht="15">
      <c r="A13" s="19" t="s">
        <v>253</v>
      </c>
      <c r="X13" s="30" t="s">
        <v>158</v>
      </c>
      <c r="Y13" s="31">
        <v>0.012</v>
      </c>
      <c r="Z13" s="32">
        <f>Y13*43.42</f>
        <v>0.5210400000000001</v>
      </c>
      <c r="AA13" s="18" t="s">
        <v>197</v>
      </c>
    </row>
    <row r="14" spans="3:5" ht="15">
      <c r="C14" s="18" t="s">
        <v>150</v>
      </c>
      <c r="E14" s="20" t="s">
        <v>49</v>
      </c>
    </row>
    <row r="15" spans="3:5" ht="15">
      <c r="C15" s="18" t="s">
        <v>149</v>
      </c>
      <c r="D15" s="18" t="s">
        <v>47</v>
      </c>
      <c r="E15" s="20" t="s">
        <v>50</v>
      </c>
    </row>
    <row r="16" spans="3:5" ht="15">
      <c r="C16" s="18" t="s">
        <v>257</v>
      </c>
      <c r="D16" s="18" t="s">
        <v>48</v>
      </c>
      <c r="E16" s="20" t="s">
        <v>51</v>
      </c>
    </row>
    <row r="17" spans="1:5" ht="15">
      <c r="A17" s="18" t="s">
        <v>258</v>
      </c>
      <c r="B17" s="18" t="s">
        <v>259</v>
      </c>
      <c r="C17" s="18">
        <v>0.35</v>
      </c>
      <c r="D17" s="33">
        <v>1.51165</v>
      </c>
      <c r="E17" s="34">
        <v>0.272097</v>
      </c>
    </row>
    <row r="18" spans="1:6" ht="15">
      <c r="A18" s="18" t="s">
        <v>158</v>
      </c>
      <c r="D18" s="33"/>
      <c r="E18" s="35">
        <v>0.5210400000000001</v>
      </c>
      <c r="F18" s="18" t="s">
        <v>197</v>
      </c>
    </row>
    <row r="19" spans="1:5" ht="15">
      <c r="A19" s="18" t="s">
        <v>36</v>
      </c>
      <c r="B19" s="18" t="s">
        <v>259</v>
      </c>
      <c r="C19" s="18">
        <v>2.5</v>
      </c>
      <c r="D19" s="33">
        <v>2.86</v>
      </c>
      <c r="E19" s="35">
        <v>0.5147999999999999</v>
      </c>
    </row>
    <row r="20" spans="1:5" ht="15">
      <c r="A20" s="18" t="s">
        <v>39</v>
      </c>
      <c r="B20" s="18" t="s">
        <v>259</v>
      </c>
      <c r="C20" s="18">
        <v>2.5</v>
      </c>
      <c r="D20" s="33">
        <v>2.88</v>
      </c>
      <c r="E20" s="36">
        <v>0.5184</v>
      </c>
    </row>
    <row r="21" spans="1:5" ht="15">
      <c r="A21" s="18" t="s">
        <v>41</v>
      </c>
      <c r="B21" s="18" t="s">
        <v>259</v>
      </c>
      <c r="C21" s="18">
        <v>5.5</v>
      </c>
      <c r="D21" s="33">
        <v>5.4175</v>
      </c>
      <c r="E21" s="35">
        <v>0.9751499999999999</v>
      </c>
    </row>
    <row r="22" spans="1:5" ht="15">
      <c r="A22" s="18" t="s">
        <v>42</v>
      </c>
      <c r="B22" s="18" t="s">
        <v>259</v>
      </c>
      <c r="C22" s="18">
        <v>15</v>
      </c>
      <c r="D22" s="33">
        <v>14.325</v>
      </c>
      <c r="E22" s="35">
        <v>2.5784999999999996</v>
      </c>
    </row>
    <row r="23" spans="1:5" ht="15">
      <c r="A23" s="18" t="s">
        <v>43</v>
      </c>
      <c r="B23" s="18" t="s">
        <v>259</v>
      </c>
      <c r="C23" s="18">
        <v>27.5</v>
      </c>
      <c r="D23" s="33">
        <v>19.745</v>
      </c>
      <c r="E23" s="37">
        <v>3.5540999999999996</v>
      </c>
    </row>
    <row r="24" ht="15">
      <c r="E24" s="18" t="s">
        <v>190</v>
      </c>
    </row>
    <row r="25" ht="15">
      <c r="E25" s="18" t="s">
        <v>52</v>
      </c>
    </row>
    <row r="26" ht="15">
      <c r="E26" s="18" t="s">
        <v>53</v>
      </c>
    </row>
    <row r="27" ht="15">
      <c r="E27" s="18" t="s">
        <v>151</v>
      </c>
    </row>
    <row r="28" ht="15">
      <c r="E28" s="18" t="s">
        <v>97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7"/>
  <sheetViews>
    <sheetView workbookViewId="0" topLeftCell="A1">
      <pane xSplit="10520" topLeftCell="H2049" activePane="topRight" state="split"/>
      <selection pane="topLeft" activeCell="C17" sqref="C17"/>
      <selection pane="topRight" activeCell="R6" sqref="R6:S6"/>
    </sheetView>
  </sheetViews>
  <sheetFormatPr defaultColWidth="11.00390625" defaultRowHeight="12"/>
  <cols>
    <col min="1" max="2" width="10.875" style="18" customWidth="1"/>
    <col min="3" max="3" width="9.125" style="18" customWidth="1"/>
    <col min="4" max="4" width="7.875" style="18" customWidth="1"/>
    <col min="5" max="5" width="13.00390625" style="18" customWidth="1"/>
    <col min="6" max="6" width="10.00390625" style="18" customWidth="1"/>
    <col min="7" max="7" width="10.875" style="18" customWidth="1"/>
    <col min="8" max="8" width="7.875" style="18" customWidth="1"/>
    <col min="9" max="9" width="4.625" style="18" customWidth="1"/>
    <col min="10" max="21" width="10.875" style="18" customWidth="1"/>
    <col min="22" max="22" width="9.00390625" style="18" customWidth="1"/>
    <col min="23" max="24" width="10.875" style="18" customWidth="1"/>
    <col min="25" max="25" width="10.00390625" style="18" customWidth="1"/>
    <col min="26" max="16384" width="10.875" style="18" customWidth="1"/>
  </cols>
  <sheetData>
    <row r="1" ht="15">
      <c r="C1" s="25" t="s">
        <v>255</v>
      </c>
    </row>
    <row r="4" spans="1:15" ht="15">
      <c r="A4" s="19" t="s">
        <v>254</v>
      </c>
      <c r="M4" s="18" t="s">
        <v>185</v>
      </c>
      <c r="O4" s="18" t="s">
        <v>185</v>
      </c>
    </row>
    <row r="5" spans="11:28" ht="15">
      <c r="K5" s="20" t="s">
        <v>186</v>
      </c>
      <c r="L5" s="27" t="s">
        <v>187</v>
      </c>
      <c r="R5" s="18" t="s">
        <v>185</v>
      </c>
      <c r="S5" s="18" t="s">
        <v>185</v>
      </c>
      <c r="W5" s="18" t="s">
        <v>106</v>
      </c>
      <c r="X5" s="18" t="s">
        <v>107</v>
      </c>
      <c r="Y5" s="20" t="s">
        <v>108</v>
      </c>
      <c r="Z5" s="20" t="s">
        <v>109</v>
      </c>
      <c r="AB5" s="18" t="s">
        <v>110</v>
      </c>
    </row>
    <row r="6" spans="1:29" ht="15">
      <c r="A6" s="18" t="s">
        <v>111</v>
      </c>
      <c r="B6" s="18" t="s">
        <v>112</v>
      </c>
      <c r="C6" s="20" t="s">
        <v>112</v>
      </c>
      <c r="D6" s="20" t="s">
        <v>112</v>
      </c>
      <c r="E6" s="18" t="s">
        <v>113</v>
      </c>
      <c r="F6" s="20" t="s">
        <v>113</v>
      </c>
      <c r="G6" s="18" t="s">
        <v>114</v>
      </c>
      <c r="H6" s="20" t="s">
        <v>115</v>
      </c>
      <c r="J6" s="20" t="s">
        <v>116</v>
      </c>
      <c r="K6" s="20" t="s">
        <v>117</v>
      </c>
      <c r="L6" s="27" t="s">
        <v>118</v>
      </c>
      <c r="M6" s="20" t="s">
        <v>119</v>
      </c>
      <c r="N6" s="20" t="s">
        <v>120</v>
      </c>
      <c r="O6" s="20" t="s">
        <v>120</v>
      </c>
      <c r="R6" s="27" t="s">
        <v>121</v>
      </c>
      <c r="S6" s="27" t="s">
        <v>121</v>
      </c>
      <c r="T6" s="20" t="s">
        <v>185</v>
      </c>
      <c r="U6" s="27" t="s">
        <v>122</v>
      </c>
      <c r="V6" s="20" t="s">
        <v>123</v>
      </c>
      <c r="W6" s="20" t="s">
        <v>124</v>
      </c>
      <c r="X6" s="20" t="s">
        <v>125</v>
      </c>
      <c r="Y6" s="20" t="s">
        <v>126</v>
      </c>
      <c r="Z6" s="20" t="s">
        <v>127</v>
      </c>
      <c r="AA6" s="20" t="s">
        <v>128</v>
      </c>
      <c r="AB6" s="20" t="s">
        <v>127</v>
      </c>
      <c r="AC6" s="20" t="s">
        <v>129</v>
      </c>
    </row>
    <row r="7" spans="1:29" ht="15">
      <c r="A7" s="22" t="s">
        <v>130</v>
      </c>
      <c r="B7" s="22" t="s">
        <v>131</v>
      </c>
      <c r="C7" s="21" t="s">
        <v>132</v>
      </c>
      <c r="D7" s="21" t="s">
        <v>133</v>
      </c>
      <c r="E7" s="22" t="s">
        <v>131</v>
      </c>
      <c r="F7" s="21" t="s">
        <v>132</v>
      </c>
      <c r="G7" s="21" t="s">
        <v>134</v>
      </c>
      <c r="H7" s="21" t="s">
        <v>132</v>
      </c>
      <c r="I7" s="22" t="s">
        <v>135</v>
      </c>
      <c r="J7" s="21" t="s">
        <v>118</v>
      </c>
      <c r="K7" s="21" t="s">
        <v>132</v>
      </c>
      <c r="L7" s="22" t="s">
        <v>136</v>
      </c>
      <c r="M7" s="21" t="s">
        <v>132</v>
      </c>
      <c r="N7" s="21" t="s">
        <v>137</v>
      </c>
      <c r="O7" s="21" t="s">
        <v>138</v>
      </c>
      <c r="P7" s="21" t="s">
        <v>139</v>
      </c>
      <c r="Q7" s="21" t="s">
        <v>140</v>
      </c>
      <c r="R7" s="22" t="s">
        <v>137</v>
      </c>
      <c r="S7" s="22" t="s">
        <v>138</v>
      </c>
      <c r="T7" s="21" t="s">
        <v>132</v>
      </c>
      <c r="U7" s="22" t="s">
        <v>138</v>
      </c>
      <c r="V7" s="21" t="s">
        <v>141</v>
      </c>
      <c r="W7" s="21" t="s">
        <v>142</v>
      </c>
      <c r="X7" s="22" t="s">
        <v>138</v>
      </c>
      <c r="Y7" s="21" t="s">
        <v>143</v>
      </c>
      <c r="Z7" s="22" t="s">
        <v>144</v>
      </c>
      <c r="AA7" s="21" t="s">
        <v>132</v>
      </c>
      <c r="AB7" s="21" t="s">
        <v>131</v>
      </c>
      <c r="AC7" s="21" t="s">
        <v>132</v>
      </c>
    </row>
    <row r="8" spans="1:26" ht="15">
      <c r="A8" s="18">
        <v>5147</v>
      </c>
      <c r="B8" s="18" t="s">
        <v>177</v>
      </c>
      <c r="C8" s="18">
        <v>405</v>
      </c>
      <c r="D8" s="18">
        <v>375</v>
      </c>
      <c r="J8" s="18" t="s">
        <v>178</v>
      </c>
      <c r="K8" s="18">
        <v>1</v>
      </c>
      <c r="L8" s="18" t="s">
        <v>179</v>
      </c>
      <c r="M8" s="18">
        <v>1272</v>
      </c>
      <c r="N8" s="18">
        <v>1607</v>
      </c>
      <c r="O8" s="18">
        <v>7115</v>
      </c>
      <c r="P8" s="18">
        <v>3</v>
      </c>
      <c r="Q8" s="18">
        <v>99</v>
      </c>
      <c r="R8" s="18" t="s">
        <v>174</v>
      </c>
      <c r="S8" s="18" t="s">
        <v>175</v>
      </c>
      <c r="T8" s="18">
        <v>17</v>
      </c>
      <c r="U8" s="18" t="s">
        <v>175</v>
      </c>
      <c r="V8" s="18">
        <v>100</v>
      </c>
      <c r="W8" s="18">
        <v>0.09</v>
      </c>
      <c r="X8" s="18" t="s">
        <v>176</v>
      </c>
      <c r="Y8" s="18">
        <v>0.009</v>
      </c>
      <c r="Z8" s="29">
        <f aca="true" t="shared" si="0" ref="Z8:Z20">Y8/10</f>
        <v>0.0009</v>
      </c>
    </row>
    <row r="9" spans="1:29" ht="15">
      <c r="A9" s="18">
        <v>27687</v>
      </c>
      <c r="B9" s="18" t="s">
        <v>183</v>
      </c>
      <c r="C9" s="18">
        <v>275</v>
      </c>
      <c r="D9" s="18">
        <v>54</v>
      </c>
      <c r="E9" s="18" t="s">
        <v>172</v>
      </c>
      <c r="G9" s="18" t="s">
        <v>172</v>
      </c>
      <c r="J9" s="18" t="s">
        <v>173</v>
      </c>
      <c r="K9" s="18">
        <v>1</v>
      </c>
      <c r="L9" s="18" t="s">
        <v>179</v>
      </c>
      <c r="M9" s="18">
        <v>1272</v>
      </c>
      <c r="N9" s="18">
        <v>1625</v>
      </c>
      <c r="O9" s="18">
        <v>7133</v>
      </c>
      <c r="P9" s="18">
        <v>99</v>
      </c>
      <c r="Q9" s="18">
        <v>99</v>
      </c>
      <c r="R9" s="18" t="s">
        <v>174</v>
      </c>
      <c r="S9" s="18" t="s">
        <v>175</v>
      </c>
      <c r="T9" s="18">
        <v>17</v>
      </c>
      <c r="U9" s="18" t="s">
        <v>176</v>
      </c>
      <c r="V9" s="18">
        <v>10</v>
      </c>
      <c r="W9" s="18">
        <v>0.11</v>
      </c>
      <c r="X9" s="18" t="s">
        <v>176</v>
      </c>
      <c r="Y9" s="18">
        <v>0.011</v>
      </c>
      <c r="Z9" s="29">
        <f t="shared" si="0"/>
        <v>0.0010999999999999998</v>
      </c>
      <c r="AA9" s="18" t="s">
        <v>179</v>
      </c>
      <c r="AB9" s="18">
        <v>1272</v>
      </c>
      <c r="AC9" s="18" t="s">
        <v>172</v>
      </c>
    </row>
    <row r="10" spans="1:26" ht="15">
      <c r="A10" s="18">
        <v>52598</v>
      </c>
      <c r="B10" s="18" t="s">
        <v>222</v>
      </c>
      <c r="C10" s="18">
        <v>140</v>
      </c>
      <c r="D10" s="18">
        <v>25</v>
      </c>
      <c r="E10" s="18" t="s">
        <v>223</v>
      </c>
      <c r="F10" s="18">
        <v>4591</v>
      </c>
      <c r="G10" s="18" t="s">
        <v>224</v>
      </c>
      <c r="H10" s="18">
        <v>27</v>
      </c>
      <c r="I10" s="18" t="s">
        <v>148</v>
      </c>
      <c r="J10" s="18" t="s">
        <v>173</v>
      </c>
      <c r="K10" s="18">
        <v>1</v>
      </c>
      <c r="L10" s="18" t="s">
        <v>179</v>
      </c>
      <c r="M10" s="18">
        <v>1272</v>
      </c>
      <c r="N10" s="18">
        <v>1652</v>
      </c>
      <c r="O10" s="18">
        <v>7160</v>
      </c>
      <c r="P10" s="18">
        <v>2</v>
      </c>
      <c r="Q10" s="18">
        <v>11</v>
      </c>
      <c r="R10" s="18" t="s">
        <v>174</v>
      </c>
      <c r="S10" s="18" t="s">
        <v>175</v>
      </c>
      <c r="T10" s="18">
        <v>17</v>
      </c>
      <c r="U10" s="18" t="s">
        <v>226</v>
      </c>
      <c r="V10" s="18">
        <v>10</v>
      </c>
      <c r="W10" s="18">
        <v>0.08</v>
      </c>
      <c r="X10" s="18" t="s">
        <v>176</v>
      </c>
      <c r="Y10" s="18">
        <v>0.008</v>
      </c>
      <c r="Z10" s="29">
        <f t="shared" si="0"/>
        <v>0.0008</v>
      </c>
    </row>
    <row r="11" spans="1:26" ht="15">
      <c r="A11" s="18">
        <v>63772</v>
      </c>
      <c r="B11" s="18" t="s">
        <v>229</v>
      </c>
      <c r="C11" s="18">
        <v>134</v>
      </c>
      <c r="D11" s="18">
        <v>573</v>
      </c>
      <c r="E11" s="18" t="s">
        <v>230</v>
      </c>
      <c r="F11" s="18">
        <v>2168</v>
      </c>
      <c r="G11" s="18" t="s">
        <v>172</v>
      </c>
      <c r="J11" s="18" t="s">
        <v>173</v>
      </c>
      <c r="K11" s="18">
        <v>1</v>
      </c>
      <c r="L11" s="18" t="s">
        <v>179</v>
      </c>
      <c r="M11" s="18">
        <v>1272</v>
      </c>
      <c r="N11" s="18">
        <v>1664</v>
      </c>
      <c r="O11" s="18">
        <v>7173</v>
      </c>
      <c r="P11" s="18">
        <v>12</v>
      </c>
      <c r="Q11" s="18">
        <v>24</v>
      </c>
      <c r="R11" s="18" t="s">
        <v>174</v>
      </c>
      <c r="S11" s="18" t="s">
        <v>175</v>
      </c>
      <c r="T11" s="18">
        <v>17</v>
      </c>
      <c r="U11" s="18" t="s">
        <v>231</v>
      </c>
      <c r="V11" s="18">
        <v>500</v>
      </c>
      <c r="W11" s="18">
        <v>1</v>
      </c>
      <c r="X11" s="18" t="s">
        <v>176</v>
      </c>
      <c r="Y11" s="18">
        <v>0.02</v>
      </c>
      <c r="Z11" s="29">
        <f t="shared" si="0"/>
        <v>0.002</v>
      </c>
    </row>
    <row r="12" spans="1:27" ht="15">
      <c r="A12" s="18">
        <v>72606</v>
      </c>
      <c r="B12" s="18" t="s">
        <v>229</v>
      </c>
      <c r="C12" s="18">
        <v>134</v>
      </c>
      <c r="D12" s="18">
        <v>3</v>
      </c>
      <c r="E12" s="18" t="s">
        <v>230</v>
      </c>
      <c r="F12" s="18">
        <v>2168</v>
      </c>
      <c r="G12" s="18" t="s">
        <v>172</v>
      </c>
      <c r="J12" s="18" t="s">
        <v>173</v>
      </c>
      <c r="K12" s="18">
        <v>1</v>
      </c>
      <c r="L12" s="18" t="s">
        <v>179</v>
      </c>
      <c r="M12" s="18">
        <v>1272</v>
      </c>
      <c r="N12" s="18">
        <v>1669</v>
      </c>
      <c r="O12" s="18">
        <v>7177</v>
      </c>
      <c r="P12" s="18">
        <v>4</v>
      </c>
      <c r="Q12" s="18">
        <v>10</v>
      </c>
      <c r="R12" s="18" t="s">
        <v>174</v>
      </c>
      <c r="S12" s="18" t="s">
        <v>175</v>
      </c>
      <c r="T12" s="18">
        <v>17</v>
      </c>
      <c r="U12" s="18" t="s">
        <v>175</v>
      </c>
      <c r="V12" s="18">
        <v>200</v>
      </c>
      <c r="W12" s="18">
        <v>0.3</v>
      </c>
      <c r="X12" s="18" t="s">
        <v>176</v>
      </c>
      <c r="Y12" s="18">
        <v>0.02</v>
      </c>
      <c r="Z12" s="29">
        <f t="shared" si="0"/>
        <v>0.002</v>
      </c>
      <c r="AA12" s="18" t="s">
        <v>232</v>
      </c>
    </row>
    <row r="13" spans="1:26" ht="15">
      <c r="A13" s="18">
        <v>72640</v>
      </c>
      <c r="B13" s="18" t="s">
        <v>229</v>
      </c>
      <c r="C13" s="18">
        <v>134</v>
      </c>
      <c r="D13" s="18">
        <v>5</v>
      </c>
      <c r="E13" s="18" t="s">
        <v>230</v>
      </c>
      <c r="F13" s="18">
        <v>2168</v>
      </c>
      <c r="G13" s="18" t="s">
        <v>172</v>
      </c>
      <c r="J13" s="18" t="s">
        <v>173</v>
      </c>
      <c r="K13" s="18">
        <v>1</v>
      </c>
      <c r="L13" s="18" t="s">
        <v>179</v>
      </c>
      <c r="M13" s="18">
        <v>1272</v>
      </c>
      <c r="N13" s="18">
        <v>1669</v>
      </c>
      <c r="O13" s="18">
        <v>7177</v>
      </c>
      <c r="P13" s="18">
        <v>4</v>
      </c>
      <c r="Q13" s="18">
        <v>10</v>
      </c>
      <c r="R13" s="18" t="s">
        <v>174</v>
      </c>
      <c r="S13" s="18" t="s">
        <v>175</v>
      </c>
      <c r="T13" s="18">
        <v>17</v>
      </c>
      <c r="U13" s="18" t="s">
        <v>175</v>
      </c>
      <c r="V13" s="18">
        <v>100</v>
      </c>
      <c r="W13" s="18">
        <v>0.13</v>
      </c>
      <c r="X13" s="18" t="s">
        <v>176</v>
      </c>
      <c r="Y13" s="18">
        <v>0.01</v>
      </c>
      <c r="Z13" s="29">
        <f t="shared" si="0"/>
        <v>0.001</v>
      </c>
    </row>
    <row r="14" spans="1:27" ht="15">
      <c r="A14" s="18">
        <v>72651</v>
      </c>
      <c r="B14" s="18" t="s">
        <v>229</v>
      </c>
      <c r="C14" s="18">
        <v>134</v>
      </c>
      <c r="D14" s="18">
        <v>6</v>
      </c>
      <c r="E14" s="18" t="s">
        <v>230</v>
      </c>
      <c r="F14" s="18">
        <v>2168</v>
      </c>
      <c r="G14" s="18" t="s">
        <v>172</v>
      </c>
      <c r="J14" s="18" t="s">
        <v>173</v>
      </c>
      <c r="K14" s="18">
        <v>1</v>
      </c>
      <c r="L14" s="18" t="s">
        <v>179</v>
      </c>
      <c r="M14" s="18">
        <v>1272</v>
      </c>
      <c r="N14" s="18">
        <v>1669</v>
      </c>
      <c r="O14" s="18">
        <v>7177</v>
      </c>
      <c r="P14" s="18">
        <v>4</v>
      </c>
      <c r="Q14" s="18">
        <v>10</v>
      </c>
      <c r="R14" s="18" t="s">
        <v>174</v>
      </c>
      <c r="S14" s="18" t="s">
        <v>175</v>
      </c>
      <c r="T14" s="18">
        <v>17</v>
      </c>
      <c r="U14" s="18" t="s">
        <v>175</v>
      </c>
      <c r="V14" s="18">
        <v>100</v>
      </c>
      <c r="W14" s="18">
        <v>0.15</v>
      </c>
      <c r="X14" s="18" t="s">
        <v>176</v>
      </c>
      <c r="Y14" s="18">
        <v>0.015</v>
      </c>
      <c r="Z14" s="29">
        <f t="shared" si="0"/>
        <v>0.0015</v>
      </c>
      <c r="AA14" s="18" t="s">
        <v>236</v>
      </c>
    </row>
    <row r="15" spans="1:28" ht="15">
      <c r="A15" s="18">
        <v>78114</v>
      </c>
      <c r="B15" s="18" t="s">
        <v>229</v>
      </c>
      <c r="C15" s="18">
        <v>134</v>
      </c>
      <c r="D15" s="18">
        <v>190</v>
      </c>
      <c r="E15" s="18" t="s">
        <v>230</v>
      </c>
      <c r="F15" s="18">
        <v>2168</v>
      </c>
      <c r="G15" s="18" t="s">
        <v>172</v>
      </c>
      <c r="J15" s="18" t="s">
        <v>173</v>
      </c>
      <c r="K15" s="18">
        <v>1</v>
      </c>
      <c r="L15" s="18" t="s">
        <v>179</v>
      </c>
      <c r="M15" s="18">
        <v>1272</v>
      </c>
      <c r="N15" s="18">
        <v>1673</v>
      </c>
      <c r="O15" s="18">
        <v>7182</v>
      </c>
      <c r="P15" s="18">
        <v>12</v>
      </c>
      <c r="Q15" s="18">
        <v>21</v>
      </c>
      <c r="R15" s="18" t="s">
        <v>174</v>
      </c>
      <c r="S15" s="18" t="s">
        <v>175</v>
      </c>
      <c r="T15" s="18">
        <v>17</v>
      </c>
      <c r="U15" s="18" t="s">
        <v>175</v>
      </c>
      <c r="V15" s="18">
        <v>200</v>
      </c>
      <c r="W15" s="18">
        <v>0.8</v>
      </c>
      <c r="X15" s="18" t="s">
        <v>176</v>
      </c>
      <c r="Y15" s="18">
        <v>0.04</v>
      </c>
      <c r="Z15" s="29">
        <f t="shared" si="0"/>
        <v>0.004</v>
      </c>
      <c r="AA15" s="18" t="s">
        <v>179</v>
      </c>
      <c r="AB15" s="18">
        <v>1272</v>
      </c>
    </row>
    <row r="16" spans="1:28" ht="15">
      <c r="A16" s="18">
        <v>79053</v>
      </c>
      <c r="B16" s="18" t="s">
        <v>229</v>
      </c>
      <c r="C16" s="18">
        <v>134</v>
      </c>
      <c r="D16" s="18">
        <v>293</v>
      </c>
      <c r="E16" s="18" t="s">
        <v>230</v>
      </c>
      <c r="F16" s="18">
        <v>2168</v>
      </c>
      <c r="G16" s="18" t="s">
        <v>172</v>
      </c>
      <c r="J16" s="18" t="s">
        <v>173</v>
      </c>
      <c r="K16" s="18">
        <v>1</v>
      </c>
      <c r="L16" s="18" t="s">
        <v>179</v>
      </c>
      <c r="M16" s="18">
        <v>1272</v>
      </c>
      <c r="N16" s="18">
        <v>1674</v>
      </c>
      <c r="O16" s="18">
        <v>7182</v>
      </c>
      <c r="P16" s="18">
        <v>5</v>
      </c>
      <c r="Q16" s="18">
        <v>18</v>
      </c>
      <c r="R16" s="18" t="s">
        <v>174</v>
      </c>
      <c r="S16" s="18" t="s">
        <v>175</v>
      </c>
      <c r="T16" s="18">
        <v>17</v>
      </c>
      <c r="U16" s="18" t="s">
        <v>175</v>
      </c>
      <c r="V16" s="18">
        <v>600</v>
      </c>
      <c r="W16" s="18">
        <v>1.8</v>
      </c>
      <c r="X16" s="18" t="s">
        <v>176</v>
      </c>
      <c r="Y16" s="18">
        <v>0.03</v>
      </c>
      <c r="Z16" s="29">
        <f t="shared" si="0"/>
        <v>0.003</v>
      </c>
      <c r="AA16" s="18" t="s">
        <v>240</v>
      </c>
      <c r="AB16" s="18">
        <v>5240</v>
      </c>
    </row>
    <row r="17" spans="1:26" ht="15">
      <c r="A17" s="18">
        <v>80047</v>
      </c>
      <c r="B17" s="18" t="s">
        <v>241</v>
      </c>
      <c r="C17" s="18">
        <v>203</v>
      </c>
      <c r="D17" s="18">
        <v>177</v>
      </c>
      <c r="J17" s="18" t="s">
        <v>181</v>
      </c>
      <c r="K17" s="18">
        <v>81</v>
      </c>
      <c r="L17" s="18" t="s">
        <v>179</v>
      </c>
      <c r="M17" s="18">
        <v>1272</v>
      </c>
      <c r="N17" s="18">
        <v>1674</v>
      </c>
      <c r="O17" s="18">
        <v>7182</v>
      </c>
      <c r="P17" s="18">
        <v>5</v>
      </c>
      <c r="Q17" s="18">
        <v>99</v>
      </c>
      <c r="R17" s="18" t="s">
        <v>174</v>
      </c>
      <c r="S17" s="18" t="s">
        <v>175</v>
      </c>
      <c r="T17" s="18">
        <v>17</v>
      </c>
      <c r="U17" s="18" t="s">
        <v>176</v>
      </c>
      <c r="V17" s="18">
        <v>0.5</v>
      </c>
      <c r="W17" s="18">
        <v>0.01</v>
      </c>
      <c r="X17" s="18" t="s">
        <v>176</v>
      </c>
      <c r="Y17" s="18">
        <v>0.02</v>
      </c>
      <c r="Z17" s="29">
        <f t="shared" si="0"/>
        <v>0.002</v>
      </c>
    </row>
    <row r="18" spans="1:29" ht="15">
      <c r="A18" s="18">
        <v>82119</v>
      </c>
      <c r="B18" s="18" t="s">
        <v>183</v>
      </c>
      <c r="C18" s="18">
        <v>275</v>
      </c>
      <c r="D18" s="18">
        <v>54</v>
      </c>
      <c r="E18" s="18" t="s">
        <v>172</v>
      </c>
      <c r="G18" s="18" t="s">
        <v>172</v>
      </c>
      <c r="J18" s="18" t="s">
        <v>173</v>
      </c>
      <c r="K18" s="18">
        <v>1</v>
      </c>
      <c r="L18" s="18" t="s">
        <v>179</v>
      </c>
      <c r="M18" s="18">
        <v>1272</v>
      </c>
      <c r="N18" s="18">
        <v>1675</v>
      </c>
      <c r="O18" s="18">
        <v>7153</v>
      </c>
      <c r="P18" s="18">
        <v>99</v>
      </c>
      <c r="Q18" s="18">
        <v>99</v>
      </c>
      <c r="R18" s="18" t="s">
        <v>174</v>
      </c>
      <c r="S18" s="18" t="s">
        <v>175</v>
      </c>
      <c r="T18" s="18">
        <v>17</v>
      </c>
      <c r="U18" s="18" t="s">
        <v>247</v>
      </c>
      <c r="V18" s="18">
        <v>1</v>
      </c>
      <c r="W18" s="18">
        <v>0.16</v>
      </c>
      <c r="X18" s="18" t="s">
        <v>176</v>
      </c>
      <c r="Y18" s="18">
        <v>0.016</v>
      </c>
      <c r="Z18" s="29">
        <f t="shared" si="0"/>
        <v>0.0016</v>
      </c>
      <c r="AA18" s="18" t="s">
        <v>179</v>
      </c>
      <c r="AB18" s="18">
        <v>1272</v>
      </c>
      <c r="AC18" s="18" t="s">
        <v>172</v>
      </c>
    </row>
    <row r="19" spans="1:30" ht="15">
      <c r="A19" s="18">
        <v>90363</v>
      </c>
      <c r="B19" s="18" t="s">
        <v>20</v>
      </c>
      <c r="C19" s="18">
        <v>323</v>
      </c>
      <c r="D19" s="18">
        <v>544</v>
      </c>
      <c r="E19" s="18" t="s">
        <v>21</v>
      </c>
      <c r="F19" s="18">
        <v>27721</v>
      </c>
      <c r="J19" s="18" t="s">
        <v>173</v>
      </c>
      <c r="K19" s="18">
        <v>1</v>
      </c>
      <c r="L19" s="18" t="s">
        <v>179</v>
      </c>
      <c r="M19" s="18">
        <v>1272</v>
      </c>
      <c r="N19" s="18">
        <v>1682</v>
      </c>
      <c r="O19" s="18">
        <v>7190</v>
      </c>
      <c r="P19" s="18">
        <v>13</v>
      </c>
      <c r="R19" s="18" t="s">
        <v>174</v>
      </c>
      <c r="S19" s="18" t="s">
        <v>175</v>
      </c>
      <c r="T19" s="18">
        <v>17</v>
      </c>
      <c r="U19" s="18" t="s">
        <v>231</v>
      </c>
      <c r="V19" s="18">
        <v>80</v>
      </c>
      <c r="W19" s="18">
        <v>0.14</v>
      </c>
      <c r="X19" s="18" t="s">
        <v>176</v>
      </c>
      <c r="Y19" s="18">
        <v>0.018</v>
      </c>
      <c r="Z19" s="29">
        <f t="shared" si="0"/>
        <v>0.0018</v>
      </c>
      <c r="AA19" s="18" t="s">
        <v>179</v>
      </c>
      <c r="AB19" s="18">
        <v>1272</v>
      </c>
      <c r="AC19" s="18" t="s">
        <v>179</v>
      </c>
      <c r="AD19" s="18">
        <v>1272</v>
      </c>
    </row>
    <row r="20" spans="1:30" ht="15">
      <c r="A20" s="18">
        <v>90364</v>
      </c>
      <c r="B20" s="18" t="s">
        <v>20</v>
      </c>
      <c r="C20" s="18">
        <v>323</v>
      </c>
      <c r="D20" s="18">
        <v>544</v>
      </c>
      <c r="E20" s="18" t="s">
        <v>22</v>
      </c>
      <c r="F20" s="18">
        <v>15418</v>
      </c>
      <c r="G20" s="18" t="s">
        <v>23</v>
      </c>
      <c r="H20" s="18">
        <v>28</v>
      </c>
      <c r="I20" s="18" t="s">
        <v>148</v>
      </c>
      <c r="J20" s="18" t="s">
        <v>248</v>
      </c>
      <c r="K20" s="18">
        <v>49</v>
      </c>
      <c r="L20" s="18" t="s">
        <v>179</v>
      </c>
      <c r="M20" s="18">
        <v>1272</v>
      </c>
      <c r="N20" s="18">
        <v>1682</v>
      </c>
      <c r="O20" s="18">
        <v>7190</v>
      </c>
      <c r="P20" s="18">
        <v>4</v>
      </c>
      <c r="R20" s="18" t="s">
        <v>174</v>
      </c>
      <c r="S20" s="18" t="s">
        <v>175</v>
      </c>
      <c r="T20" s="18">
        <v>17</v>
      </c>
      <c r="U20" s="18" t="s">
        <v>231</v>
      </c>
      <c r="V20" s="18">
        <v>60</v>
      </c>
      <c r="W20" s="18">
        <v>0.12</v>
      </c>
      <c r="X20" s="18" t="s">
        <v>176</v>
      </c>
      <c r="Y20" s="18">
        <v>0.02</v>
      </c>
      <c r="Z20" s="29">
        <f t="shared" si="0"/>
        <v>0.002</v>
      </c>
      <c r="AA20" s="18" t="s">
        <v>179</v>
      </c>
      <c r="AB20" s="18">
        <v>1272</v>
      </c>
      <c r="AC20" s="18" t="s">
        <v>179</v>
      </c>
      <c r="AD20" s="18">
        <v>1272</v>
      </c>
    </row>
    <row r="24" spans="1:11" ht="15">
      <c r="A24" s="19" t="s">
        <v>191</v>
      </c>
      <c r="F24" s="18" t="s">
        <v>3</v>
      </c>
      <c r="K24" s="22" t="s">
        <v>195</v>
      </c>
    </row>
    <row r="25" spans="6:12" ht="15">
      <c r="F25" s="18" t="s">
        <v>4</v>
      </c>
      <c r="K25" s="21" t="s">
        <v>5</v>
      </c>
      <c r="L25" s="21" t="s">
        <v>6</v>
      </c>
    </row>
    <row r="26" spans="6:13" ht="15">
      <c r="F26" s="18" t="s">
        <v>7</v>
      </c>
      <c r="G26" s="33">
        <v>67.54</v>
      </c>
      <c r="I26" s="30"/>
      <c r="J26" s="30" t="s">
        <v>8</v>
      </c>
      <c r="K26" s="31">
        <v>0.009</v>
      </c>
      <c r="L26" s="32">
        <f>K26*67.54</f>
        <v>0.60786</v>
      </c>
      <c r="M26" s="18" t="s">
        <v>196</v>
      </c>
    </row>
    <row r="27" spans="6:13" ht="15">
      <c r="F27" s="18" t="s">
        <v>9</v>
      </c>
      <c r="G27" s="33">
        <v>50.66</v>
      </c>
      <c r="I27" s="30"/>
      <c r="J27" s="30" t="s">
        <v>158</v>
      </c>
      <c r="K27" s="31">
        <v>0.008</v>
      </c>
      <c r="L27" s="32">
        <f>K27*43.42</f>
        <v>0.34736</v>
      </c>
      <c r="M27" s="18" t="s">
        <v>197</v>
      </c>
    </row>
    <row r="28" spans="6:13" ht="15">
      <c r="F28" s="18" t="s">
        <v>159</v>
      </c>
      <c r="G28" s="33">
        <v>46.9</v>
      </c>
      <c r="I28" s="30"/>
      <c r="J28" s="30" t="s">
        <v>160</v>
      </c>
      <c r="K28" s="31">
        <v>0.019</v>
      </c>
      <c r="L28" s="32">
        <f>K28*43.42</f>
        <v>0.82498</v>
      </c>
      <c r="M28" s="18" t="s">
        <v>198</v>
      </c>
    </row>
    <row r="29" spans="6:12" ht="15">
      <c r="F29" s="18" t="s">
        <v>161</v>
      </c>
      <c r="G29" s="33">
        <v>43.42</v>
      </c>
      <c r="I29" s="30"/>
      <c r="J29" s="30"/>
      <c r="K29" s="31"/>
      <c r="L29" s="30"/>
    </row>
    <row r="30" spans="6:11" ht="15">
      <c r="F30" s="18" t="s">
        <v>162</v>
      </c>
      <c r="G30" s="33">
        <v>35.55</v>
      </c>
      <c r="K30" s="31"/>
    </row>
    <row r="31" spans="6:11" ht="15">
      <c r="F31" s="18" t="s">
        <v>163</v>
      </c>
      <c r="G31" s="33">
        <v>24.72</v>
      </c>
      <c r="K31" s="31"/>
    </row>
    <row r="32" spans="6:7" ht="15">
      <c r="F32" s="18" t="s">
        <v>164</v>
      </c>
      <c r="G32" s="33">
        <v>20.59</v>
      </c>
    </row>
    <row r="35" ht="15">
      <c r="A35" s="19" t="s">
        <v>253</v>
      </c>
    </row>
    <row r="36" ht="15">
      <c r="C36" s="18" t="s">
        <v>174</v>
      </c>
    </row>
    <row r="38" ht="15">
      <c r="C38" s="18" t="s">
        <v>256</v>
      </c>
    </row>
    <row r="39" spans="3:5" ht="15">
      <c r="C39" s="18" t="s">
        <v>46</v>
      </c>
      <c r="E39" s="18" t="s">
        <v>49</v>
      </c>
    </row>
    <row r="40" spans="4:5" ht="15">
      <c r="D40" s="18" t="s">
        <v>47</v>
      </c>
      <c r="E40" s="18" t="s">
        <v>50</v>
      </c>
    </row>
    <row r="41" spans="3:5" ht="15">
      <c r="C41" s="18" t="s">
        <v>257</v>
      </c>
      <c r="D41" s="18" t="s">
        <v>48</v>
      </c>
      <c r="E41" s="18" t="s">
        <v>51</v>
      </c>
    </row>
    <row r="42" spans="1:5" ht="15">
      <c r="A42" s="18" t="s">
        <v>260</v>
      </c>
      <c r="B42" s="18" t="s">
        <v>259</v>
      </c>
      <c r="C42" s="18">
        <v>1.1</v>
      </c>
      <c r="D42" s="33">
        <v>2.6532</v>
      </c>
      <c r="E42" s="34">
        <v>0.477576</v>
      </c>
    </row>
    <row r="43" spans="1:5" ht="15">
      <c r="A43" s="18" t="s">
        <v>34</v>
      </c>
      <c r="B43" s="18" t="s">
        <v>259</v>
      </c>
      <c r="C43" s="18">
        <v>1.2</v>
      </c>
      <c r="D43" s="33">
        <v>2.8943999999999996</v>
      </c>
      <c r="E43" s="35">
        <v>0.5209919999999999</v>
      </c>
    </row>
    <row r="44" spans="1:5" ht="15">
      <c r="A44" s="18" t="s">
        <v>35</v>
      </c>
      <c r="B44" s="18" t="s">
        <v>259</v>
      </c>
      <c r="C44" s="18">
        <v>1.1</v>
      </c>
      <c r="D44" s="33">
        <v>1.8051000000000001</v>
      </c>
      <c r="E44" s="36">
        <v>0.32491800000000004</v>
      </c>
    </row>
    <row r="45" spans="1:5" ht="15">
      <c r="A45" s="18" t="s">
        <v>36</v>
      </c>
      <c r="B45" s="18" t="s">
        <v>259</v>
      </c>
      <c r="C45" s="18">
        <v>1.8</v>
      </c>
      <c r="D45" s="33">
        <v>2.0591999999999997</v>
      </c>
      <c r="E45" s="35">
        <v>0.37065599999999993</v>
      </c>
    </row>
    <row r="46" spans="1:5" ht="15">
      <c r="A46" s="18" t="s">
        <v>37</v>
      </c>
      <c r="B46" s="18" t="s">
        <v>259</v>
      </c>
      <c r="C46" s="18">
        <v>2.3</v>
      </c>
      <c r="D46" s="33">
        <v>2.6311999999999998</v>
      </c>
      <c r="E46" s="35">
        <v>0.4736159999999999</v>
      </c>
    </row>
    <row r="47" spans="1:5" ht="15">
      <c r="A47" s="18" t="s">
        <v>38</v>
      </c>
      <c r="B47" s="18" t="s">
        <v>259</v>
      </c>
      <c r="C47" s="18">
        <v>2.5</v>
      </c>
      <c r="D47" s="33">
        <v>2.88</v>
      </c>
      <c r="E47" s="35">
        <v>0.5184</v>
      </c>
    </row>
    <row r="48" spans="1:5" ht="15">
      <c r="A48" s="18" t="s">
        <v>40</v>
      </c>
      <c r="B48" s="18" t="s">
        <v>259</v>
      </c>
      <c r="C48" s="18">
        <v>3</v>
      </c>
      <c r="D48" s="33">
        <v>3.4559999999999995</v>
      </c>
      <c r="E48" s="36">
        <v>0.6220799999999999</v>
      </c>
    </row>
    <row r="49" spans="1:5" ht="15">
      <c r="A49" s="18" t="s">
        <v>42</v>
      </c>
      <c r="B49" s="18" t="s">
        <v>259</v>
      </c>
      <c r="C49" s="18">
        <v>5</v>
      </c>
      <c r="D49" s="33">
        <v>4.775</v>
      </c>
      <c r="E49" s="35">
        <v>0.8594999999999998</v>
      </c>
    </row>
    <row r="50" spans="1:5" ht="15">
      <c r="A50" s="18" t="s">
        <v>43</v>
      </c>
      <c r="B50" s="18" t="s">
        <v>259</v>
      </c>
      <c r="C50" s="18">
        <v>14</v>
      </c>
      <c r="D50" s="33">
        <v>10.052</v>
      </c>
      <c r="E50" s="35">
        <v>1.8093599999999999</v>
      </c>
    </row>
    <row r="51" spans="1:5" ht="15">
      <c r="A51" s="18" t="s">
        <v>44</v>
      </c>
      <c r="B51" s="18" t="s">
        <v>259</v>
      </c>
      <c r="C51" s="18">
        <v>10</v>
      </c>
      <c r="D51" s="33">
        <v>8.46</v>
      </c>
      <c r="E51" s="36">
        <v>1.5227999999999997</v>
      </c>
    </row>
    <row r="52" spans="1:5" ht="15">
      <c r="A52" s="18" t="s">
        <v>45</v>
      </c>
      <c r="B52" s="18" t="s">
        <v>259</v>
      </c>
      <c r="C52" s="18">
        <v>28</v>
      </c>
      <c r="D52" s="33">
        <v>17.2396</v>
      </c>
      <c r="E52" s="35">
        <v>3.103128</v>
      </c>
    </row>
    <row r="53" spans="1:5" ht="15">
      <c r="A53" s="18">
        <v>1871</v>
      </c>
      <c r="B53" s="18" t="s">
        <v>259</v>
      </c>
      <c r="D53" s="33">
        <v>15</v>
      </c>
      <c r="E53" s="37">
        <v>2.7</v>
      </c>
    </row>
    <row r="54" ht="15">
      <c r="E54" s="18" t="s">
        <v>190</v>
      </c>
    </row>
    <row r="55" ht="15">
      <c r="E55" s="18" t="s">
        <v>52</v>
      </c>
    </row>
    <row r="56" ht="15">
      <c r="E56" s="18" t="s">
        <v>53</v>
      </c>
    </row>
    <row r="57" ht="15">
      <c r="E57" s="18" t="s">
        <v>54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D27"/>
  <sheetViews>
    <sheetView workbookViewId="0" topLeftCell="A1">
      <pane xSplit="16700" topLeftCell="W2049" activePane="topLeft" state="split"/>
      <selection pane="topLeft" activeCell="I14" sqref="I14"/>
      <selection pane="topRight" activeCell="Z27" sqref="Z27"/>
    </sheetView>
  </sheetViews>
  <sheetFormatPr defaultColWidth="11.00390625" defaultRowHeight="12"/>
  <cols>
    <col min="1" max="16384" width="10.875" style="1" customWidth="1"/>
  </cols>
  <sheetData>
    <row r="2" spans="3:4" ht="13.5">
      <c r="C2" s="10" t="s">
        <v>199</v>
      </c>
      <c r="D2" s="16"/>
    </row>
    <row r="5" spans="1:30" ht="13.5">
      <c r="A5" s="15" t="s">
        <v>254</v>
      </c>
      <c r="B5"/>
      <c r="C5"/>
      <c r="D5"/>
      <c r="E5"/>
      <c r="F5"/>
      <c r="G5"/>
      <c r="H5"/>
      <c r="I5"/>
      <c r="J5"/>
      <c r="K5"/>
      <c r="L5"/>
      <c r="M5" t="s">
        <v>185</v>
      </c>
      <c r="N5"/>
      <c r="O5" t="s">
        <v>185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ht="13.5">
      <c r="A6"/>
      <c r="B6"/>
      <c r="C6"/>
      <c r="D6"/>
      <c r="E6"/>
      <c r="F6"/>
      <c r="G6"/>
      <c r="H6"/>
      <c r="I6"/>
      <c r="J6"/>
      <c r="K6" s="6" t="s">
        <v>186</v>
      </c>
      <c r="L6" s="11" t="s">
        <v>187</v>
      </c>
      <c r="M6"/>
      <c r="N6"/>
      <c r="O6"/>
      <c r="P6"/>
      <c r="Q6"/>
      <c r="R6" t="s">
        <v>185</v>
      </c>
      <c r="S6" t="s">
        <v>185</v>
      </c>
      <c r="T6"/>
      <c r="U6"/>
      <c r="V6"/>
      <c r="W6" t="s">
        <v>106</v>
      </c>
      <c r="X6" t="s">
        <v>107</v>
      </c>
      <c r="Y6" s="6" t="s">
        <v>108</v>
      </c>
      <c r="Z6" s="6" t="s">
        <v>109</v>
      </c>
      <c r="AA6"/>
      <c r="AB6" t="s">
        <v>110</v>
      </c>
      <c r="AC6"/>
      <c r="AD6"/>
    </row>
    <row r="7" spans="1:30" ht="13.5">
      <c r="A7" t="s">
        <v>111</v>
      </c>
      <c r="B7" t="s">
        <v>112</v>
      </c>
      <c r="C7" s="6" t="s">
        <v>112</v>
      </c>
      <c r="D7" s="6" t="s">
        <v>112</v>
      </c>
      <c r="E7" t="s">
        <v>113</v>
      </c>
      <c r="F7" s="6" t="s">
        <v>113</v>
      </c>
      <c r="G7" t="s">
        <v>114</v>
      </c>
      <c r="H7" s="6" t="s">
        <v>115</v>
      </c>
      <c r="I7"/>
      <c r="J7" s="6" t="s">
        <v>116</v>
      </c>
      <c r="K7" s="6" t="s">
        <v>117</v>
      </c>
      <c r="L7" s="11" t="s">
        <v>118</v>
      </c>
      <c r="M7" s="6" t="s">
        <v>119</v>
      </c>
      <c r="N7" s="6" t="s">
        <v>120</v>
      </c>
      <c r="O7" s="6" t="s">
        <v>120</v>
      </c>
      <c r="P7"/>
      <c r="Q7"/>
      <c r="R7" s="6" t="s">
        <v>121</v>
      </c>
      <c r="S7" s="6" t="s">
        <v>121</v>
      </c>
      <c r="T7" s="6" t="s">
        <v>2</v>
      </c>
      <c r="U7" s="11" t="s">
        <v>122</v>
      </c>
      <c r="V7" s="6" t="s">
        <v>123</v>
      </c>
      <c r="W7" s="6" t="s">
        <v>124</v>
      </c>
      <c r="X7" s="6" t="s">
        <v>125</v>
      </c>
      <c r="Y7" s="6" t="s">
        <v>126</v>
      </c>
      <c r="Z7" s="6" t="s">
        <v>127</v>
      </c>
      <c r="AA7" s="6" t="s">
        <v>128</v>
      </c>
      <c r="AB7" s="6" t="s">
        <v>127</v>
      </c>
      <c r="AC7" s="6" t="s">
        <v>129</v>
      </c>
      <c r="AD7"/>
    </row>
    <row r="8" spans="1:30" ht="13.5">
      <c r="A8" s="2" t="s">
        <v>130</v>
      </c>
      <c r="B8" s="2" t="s">
        <v>131</v>
      </c>
      <c r="C8" s="3" t="s">
        <v>132</v>
      </c>
      <c r="D8" s="3" t="s">
        <v>133</v>
      </c>
      <c r="E8" s="2" t="s">
        <v>131</v>
      </c>
      <c r="F8" s="3" t="s">
        <v>132</v>
      </c>
      <c r="G8" s="3" t="s">
        <v>134</v>
      </c>
      <c r="H8" s="3" t="s">
        <v>132</v>
      </c>
      <c r="I8" s="2" t="s">
        <v>135</v>
      </c>
      <c r="J8" s="3" t="s">
        <v>118</v>
      </c>
      <c r="K8" s="3" t="s">
        <v>132</v>
      </c>
      <c r="L8" s="2" t="s">
        <v>136</v>
      </c>
      <c r="M8" s="3" t="s">
        <v>132</v>
      </c>
      <c r="N8" s="3" t="s">
        <v>137</v>
      </c>
      <c r="O8" s="3" t="s">
        <v>138</v>
      </c>
      <c r="P8" s="3" t="s">
        <v>139</v>
      </c>
      <c r="Q8" s="3" t="s">
        <v>140</v>
      </c>
      <c r="R8" s="2" t="s">
        <v>137</v>
      </c>
      <c r="S8" s="2" t="s">
        <v>138</v>
      </c>
      <c r="T8" s="2" t="s">
        <v>132</v>
      </c>
      <c r="U8" s="2" t="s">
        <v>138</v>
      </c>
      <c r="V8" s="3" t="s">
        <v>141</v>
      </c>
      <c r="W8" s="3" t="s">
        <v>142</v>
      </c>
      <c r="X8" s="2" t="s">
        <v>138</v>
      </c>
      <c r="Y8" s="3" t="s">
        <v>143</v>
      </c>
      <c r="Z8" s="2" t="s">
        <v>144</v>
      </c>
      <c r="AA8" s="3" t="s">
        <v>132</v>
      </c>
      <c r="AB8" s="3" t="s">
        <v>131</v>
      </c>
      <c r="AC8" s="3" t="s">
        <v>132</v>
      </c>
      <c r="AD8"/>
    </row>
    <row r="9" spans="1:26" ht="12.75">
      <c r="A9" s="1">
        <v>81426</v>
      </c>
      <c r="B9" s="1" t="s">
        <v>244</v>
      </c>
      <c r="C9" s="1">
        <v>149</v>
      </c>
      <c r="D9" s="1">
        <v>414</v>
      </c>
      <c r="E9" s="1" t="s">
        <v>245</v>
      </c>
      <c r="F9" s="1">
        <v>10699</v>
      </c>
      <c r="I9" s="1" t="s">
        <v>148</v>
      </c>
      <c r="J9" s="1" t="s">
        <v>173</v>
      </c>
      <c r="K9" s="1">
        <v>1</v>
      </c>
      <c r="L9" s="1" t="s">
        <v>246</v>
      </c>
      <c r="M9" s="1">
        <v>5007</v>
      </c>
      <c r="N9" s="1">
        <v>1675</v>
      </c>
      <c r="O9" s="1">
        <v>7183</v>
      </c>
      <c r="P9" s="1">
        <v>1</v>
      </c>
      <c r="Q9" s="1">
        <v>99</v>
      </c>
      <c r="R9" s="1" t="s">
        <v>174</v>
      </c>
      <c r="S9" s="1" t="s">
        <v>175</v>
      </c>
      <c r="T9" s="1">
        <v>17</v>
      </c>
      <c r="U9" s="1" t="s">
        <v>247</v>
      </c>
      <c r="V9" s="1">
        <v>1</v>
      </c>
      <c r="W9" s="1">
        <v>0.12</v>
      </c>
      <c r="X9" s="1" t="s">
        <v>176</v>
      </c>
      <c r="Y9" s="1">
        <v>0.012</v>
      </c>
      <c r="Z9" s="5">
        <f aca="true" t="shared" si="0" ref="Z9:Z15">Y9/10</f>
        <v>0.0012000000000000001</v>
      </c>
    </row>
    <row r="10" spans="1:26" ht="12.75">
      <c r="A10" s="1">
        <v>81429</v>
      </c>
      <c r="B10" s="1" t="s">
        <v>244</v>
      </c>
      <c r="C10" s="1">
        <v>149</v>
      </c>
      <c r="D10" s="1">
        <v>414</v>
      </c>
      <c r="E10" s="1" t="s">
        <v>245</v>
      </c>
      <c r="F10" s="1">
        <v>10699</v>
      </c>
      <c r="I10" s="1" t="s">
        <v>148</v>
      </c>
      <c r="J10" s="1" t="s">
        <v>248</v>
      </c>
      <c r="K10" s="1">
        <v>49</v>
      </c>
      <c r="L10" s="1" t="s">
        <v>246</v>
      </c>
      <c r="M10" s="1">
        <v>5007</v>
      </c>
      <c r="N10" s="1">
        <v>1675</v>
      </c>
      <c r="O10" s="1">
        <v>7183</v>
      </c>
      <c r="P10" s="1">
        <v>1</v>
      </c>
      <c r="Q10" s="1">
        <v>99</v>
      </c>
      <c r="R10" s="1" t="s">
        <v>174</v>
      </c>
      <c r="S10" s="1" t="s">
        <v>175</v>
      </c>
      <c r="T10" s="1">
        <v>17</v>
      </c>
      <c r="U10" s="1" t="s">
        <v>247</v>
      </c>
      <c r="V10" s="1">
        <v>1</v>
      </c>
      <c r="W10" s="1">
        <v>0.12</v>
      </c>
      <c r="X10" s="1" t="s">
        <v>176</v>
      </c>
      <c r="Y10" s="1">
        <v>0.012</v>
      </c>
      <c r="Z10" s="5">
        <f t="shared" si="0"/>
        <v>0.0012000000000000001</v>
      </c>
    </row>
    <row r="11" spans="1:26" ht="12.75">
      <c r="A11" s="1">
        <v>86438</v>
      </c>
      <c r="B11" s="1" t="s">
        <v>18</v>
      </c>
      <c r="C11" s="1">
        <v>147</v>
      </c>
      <c r="D11" s="1">
        <v>67</v>
      </c>
      <c r="E11" s="1" t="s">
        <v>19</v>
      </c>
      <c r="F11" s="1">
        <v>9613</v>
      </c>
      <c r="G11" s="1" t="s">
        <v>172</v>
      </c>
      <c r="J11" s="1" t="s">
        <v>173</v>
      </c>
      <c r="K11" s="1">
        <v>1</v>
      </c>
      <c r="L11" s="1" t="s">
        <v>246</v>
      </c>
      <c r="M11" s="1">
        <v>5007</v>
      </c>
      <c r="N11" s="1">
        <v>1679</v>
      </c>
      <c r="O11" s="1">
        <v>7187</v>
      </c>
      <c r="P11" s="1">
        <v>3</v>
      </c>
      <c r="Q11" s="1">
        <v>30</v>
      </c>
      <c r="R11" s="1" t="s">
        <v>174</v>
      </c>
      <c r="S11" s="1" t="s">
        <v>175</v>
      </c>
      <c r="T11" s="1">
        <v>17</v>
      </c>
      <c r="U11" s="1" t="s">
        <v>175</v>
      </c>
      <c r="V11" s="1">
        <v>100</v>
      </c>
      <c r="W11" s="1">
        <v>0.065</v>
      </c>
      <c r="X11" s="1" t="s">
        <v>176</v>
      </c>
      <c r="Y11" s="1">
        <v>0.007</v>
      </c>
      <c r="Z11" s="5">
        <f t="shared" si="0"/>
        <v>0.0007</v>
      </c>
    </row>
    <row r="12" spans="1:26" ht="12.75">
      <c r="A12" s="1">
        <v>86693</v>
      </c>
      <c r="B12" s="1" t="s">
        <v>18</v>
      </c>
      <c r="C12" s="1">
        <v>147</v>
      </c>
      <c r="D12" s="1">
        <v>52</v>
      </c>
      <c r="E12" s="1" t="s">
        <v>19</v>
      </c>
      <c r="F12" s="1">
        <v>9613</v>
      </c>
      <c r="G12" s="1" t="s">
        <v>172</v>
      </c>
      <c r="J12" s="1" t="s">
        <v>173</v>
      </c>
      <c r="K12" s="1">
        <v>1</v>
      </c>
      <c r="L12" s="1" t="s">
        <v>246</v>
      </c>
      <c r="M12" s="1">
        <v>5007</v>
      </c>
      <c r="N12" s="1">
        <v>1679</v>
      </c>
      <c r="O12" s="1">
        <v>7187</v>
      </c>
      <c r="P12" s="1">
        <v>2</v>
      </c>
      <c r="Q12" s="1">
        <v>25</v>
      </c>
      <c r="R12" s="1" t="s">
        <v>174</v>
      </c>
      <c r="S12" s="1" t="s">
        <v>175</v>
      </c>
      <c r="T12" s="1">
        <v>17</v>
      </c>
      <c r="U12" s="1" t="s">
        <v>175</v>
      </c>
      <c r="V12" s="1">
        <v>100</v>
      </c>
      <c r="W12" s="1">
        <v>0.06</v>
      </c>
      <c r="X12" s="1" t="s">
        <v>176</v>
      </c>
      <c r="Y12" s="1">
        <v>0.006</v>
      </c>
      <c r="Z12" s="5">
        <f t="shared" si="0"/>
        <v>0.0006000000000000001</v>
      </c>
    </row>
    <row r="13" spans="1:26" ht="12.75">
      <c r="A13" s="1">
        <v>86813</v>
      </c>
      <c r="B13" s="1" t="s">
        <v>18</v>
      </c>
      <c r="C13" s="1">
        <v>147</v>
      </c>
      <c r="D13" s="1">
        <v>66</v>
      </c>
      <c r="E13" s="1" t="s">
        <v>19</v>
      </c>
      <c r="F13" s="1">
        <v>9613</v>
      </c>
      <c r="G13" s="1" t="s">
        <v>172</v>
      </c>
      <c r="J13" s="1" t="s">
        <v>173</v>
      </c>
      <c r="K13" s="1">
        <v>1</v>
      </c>
      <c r="L13" s="1" t="s">
        <v>246</v>
      </c>
      <c r="M13" s="1">
        <v>5007</v>
      </c>
      <c r="N13" s="1">
        <v>1679</v>
      </c>
      <c r="O13" s="1">
        <v>7187</v>
      </c>
      <c r="P13" s="1">
        <v>3</v>
      </c>
      <c r="Q13" s="1">
        <v>30</v>
      </c>
      <c r="R13" s="1" t="s">
        <v>174</v>
      </c>
      <c r="S13" s="1" t="s">
        <v>175</v>
      </c>
      <c r="T13" s="1">
        <v>17</v>
      </c>
      <c r="U13" s="1" t="s">
        <v>175</v>
      </c>
      <c r="V13" s="1">
        <v>100</v>
      </c>
      <c r="W13" s="1">
        <v>0.065</v>
      </c>
      <c r="X13" s="1" t="s">
        <v>176</v>
      </c>
      <c r="Y13" s="1">
        <v>0.007</v>
      </c>
      <c r="Z13" s="5">
        <f t="shared" si="0"/>
        <v>0.0007</v>
      </c>
    </row>
    <row r="14" spans="1:26" ht="12.75">
      <c r="A14" s="1">
        <v>86819</v>
      </c>
      <c r="B14" s="1" t="s">
        <v>18</v>
      </c>
      <c r="C14" s="1">
        <v>147</v>
      </c>
      <c r="D14" s="1">
        <v>67</v>
      </c>
      <c r="E14" s="1" t="s">
        <v>19</v>
      </c>
      <c r="F14" s="1">
        <v>9613</v>
      </c>
      <c r="G14" s="1" t="s">
        <v>172</v>
      </c>
      <c r="J14" s="1" t="s">
        <v>173</v>
      </c>
      <c r="K14" s="1">
        <v>1</v>
      </c>
      <c r="L14" s="1" t="s">
        <v>246</v>
      </c>
      <c r="M14" s="1">
        <v>5007</v>
      </c>
      <c r="N14" s="1">
        <v>1679</v>
      </c>
      <c r="O14" s="1">
        <v>7187</v>
      </c>
      <c r="P14" s="1">
        <v>3</v>
      </c>
      <c r="Q14" s="1">
        <v>30</v>
      </c>
      <c r="R14" s="1" t="s">
        <v>174</v>
      </c>
      <c r="S14" s="1" t="s">
        <v>175</v>
      </c>
      <c r="T14" s="1">
        <v>17</v>
      </c>
      <c r="U14" s="1" t="s">
        <v>175</v>
      </c>
      <c r="V14" s="1">
        <v>300</v>
      </c>
      <c r="W14" s="1">
        <v>0.2</v>
      </c>
      <c r="X14" s="1" t="s">
        <v>176</v>
      </c>
      <c r="Y14" s="1">
        <v>0.007</v>
      </c>
      <c r="Z14" s="5">
        <f t="shared" si="0"/>
        <v>0.0007</v>
      </c>
    </row>
    <row r="15" spans="1:26" ht="12.75">
      <c r="A15" s="1">
        <v>86949</v>
      </c>
      <c r="B15" s="1" t="s">
        <v>18</v>
      </c>
      <c r="C15" s="1">
        <v>147</v>
      </c>
      <c r="D15" s="1">
        <v>86</v>
      </c>
      <c r="E15" s="1" t="s">
        <v>19</v>
      </c>
      <c r="F15" s="1">
        <v>9613</v>
      </c>
      <c r="G15" s="1" t="s">
        <v>172</v>
      </c>
      <c r="J15" s="1" t="s">
        <v>173</v>
      </c>
      <c r="K15" s="1">
        <v>1</v>
      </c>
      <c r="L15" s="1" t="s">
        <v>246</v>
      </c>
      <c r="M15" s="1">
        <v>5007</v>
      </c>
      <c r="N15" s="1">
        <v>1679</v>
      </c>
      <c r="O15" s="1">
        <v>7187</v>
      </c>
      <c r="P15" s="1">
        <v>6</v>
      </c>
      <c r="Q15" s="1">
        <v>29</v>
      </c>
      <c r="R15" s="1" t="s">
        <v>174</v>
      </c>
      <c r="S15" s="1" t="s">
        <v>175</v>
      </c>
      <c r="T15" s="1">
        <v>17</v>
      </c>
      <c r="U15" s="1" t="s">
        <v>175</v>
      </c>
      <c r="V15" s="1">
        <v>150</v>
      </c>
      <c r="W15" s="1">
        <v>0.09</v>
      </c>
      <c r="X15" s="1" t="s">
        <v>176</v>
      </c>
      <c r="Y15" s="1">
        <v>0.006</v>
      </c>
      <c r="Z15" s="5">
        <f t="shared" si="0"/>
        <v>0.0006000000000000001</v>
      </c>
    </row>
    <row r="16" spans="1:26" ht="12.75">
      <c r="A16" s="1">
        <v>92051</v>
      </c>
      <c r="B16" s="1" t="s">
        <v>209</v>
      </c>
      <c r="C16" s="1">
        <v>210</v>
      </c>
      <c r="D16" s="1">
        <v>235</v>
      </c>
      <c r="J16" s="1" t="s">
        <v>181</v>
      </c>
      <c r="K16" s="1">
        <v>81</v>
      </c>
      <c r="L16" s="1" t="s">
        <v>210</v>
      </c>
      <c r="M16" s="1">
        <v>6083</v>
      </c>
      <c r="N16" s="1">
        <v>1686</v>
      </c>
      <c r="O16" s="1">
        <v>7194</v>
      </c>
      <c r="P16" s="1">
        <v>13</v>
      </c>
      <c r="Q16" s="1">
        <v>99</v>
      </c>
      <c r="R16" s="1" t="s">
        <v>174</v>
      </c>
      <c r="S16" s="1" t="s">
        <v>175</v>
      </c>
      <c r="T16" s="1">
        <v>17</v>
      </c>
      <c r="U16" s="1" t="s">
        <v>176</v>
      </c>
      <c r="V16" s="1">
        <v>1</v>
      </c>
      <c r="W16" s="1">
        <v>0.009</v>
      </c>
      <c r="X16" s="1" t="s">
        <v>176</v>
      </c>
      <c r="Y16" s="1">
        <v>0.009</v>
      </c>
      <c r="Z16" s="5">
        <f aca="true" t="shared" si="1" ref="Z16:Z21">Y16/10</f>
        <v>0.0009</v>
      </c>
    </row>
    <row r="17" spans="1:26" ht="12.75">
      <c r="A17" s="1">
        <v>92052</v>
      </c>
      <c r="B17" s="1" t="s">
        <v>209</v>
      </c>
      <c r="C17" s="1">
        <v>210</v>
      </c>
      <c r="D17" s="1">
        <v>235</v>
      </c>
      <c r="J17" s="1" t="s">
        <v>181</v>
      </c>
      <c r="K17" s="1">
        <v>81</v>
      </c>
      <c r="L17" s="1" t="s">
        <v>210</v>
      </c>
      <c r="M17" s="1">
        <v>6083</v>
      </c>
      <c r="N17" s="1">
        <v>1686</v>
      </c>
      <c r="O17" s="1">
        <v>7194</v>
      </c>
      <c r="P17" s="1">
        <v>13</v>
      </c>
      <c r="Q17" s="1">
        <v>99</v>
      </c>
      <c r="R17" s="1" t="s">
        <v>174</v>
      </c>
      <c r="S17" s="1" t="s">
        <v>175</v>
      </c>
      <c r="T17" s="1">
        <v>17</v>
      </c>
      <c r="U17" s="1" t="s">
        <v>176</v>
      </c>
      <c r="V17" s="1">
        <v>1</v>
      </c>
      <c r="W17" s="1">
        <v>0.014</v>
      </c>
      <c r="X17" s="1" t="s">
        <v>176</v>
      </c>
      <c r="Y17" s="1">
        <v>0.014</v>
      </c>
      <c r="Z17" s="5">
        <f t="shared" si="1"/>
        <v>0.0014</v>
      </c>
    </row>
    <row r="18" spans="1:26" ht="12.75">
      <c r="A18" s="1">
        <v>92053</v>
      </c>
      <c r="B18" s="1" t="s">
        <v>209</v>
      </c>
      <c r="C18" s="1">
        <v>210</v>
      </c>
      <c r="D18" s="1">
        <v>235</v>
      </c>
      <c r="J18" s="1" t="s">
        <v>181</v>
      </c>
      <c r="K18" s="1">
        <v>81</v>
      </c>
      <c r="L18" s="1" t="s">
        <v>210</v>
      </c>
      <c r="M18" s="1">
        <v>6083</v>
      </c>
      <c r="N18" s="1">
        <v>1686</v>
      </c>
      <c r="O18" s="1">
        <v>7194</v>
      </c>
      <c r="P18" s="1">
        <v>13</v>
      </c>
      <c r="Q18" s="1">
        <v>99</v>
      </c>
      <c r="R18" s="1" t="s">
        <v>174</v>
      </c>
      <c r="S18" s="1" t="s">
        <v>175</v>
      </c>
      <c r="T18" s="1">
        <v>17</v>
      </c>
      <c r="U18" s="1" t="s">
        <v>176</v>
      </c>
      <c r="V18" s="1">
        <v>1</v>
      </c>
      <c r="W18" s="1">
        <v>0.01</v>
      </c>
      <c r="X18" s="1" t="s">
        <v>176</v>
      </c>
      <c r="Y18" s="1">
        <v>0.01</v>
      </c>
      <c r="Z18" s="5">
        <f t="shared" si="1"/>
        <v>0.001</v>
      </c>
    </row>
    <row r="19" spans="1:26" ht="12.75">
      <c r="A19" s="1">
        <v>93377</v>
      </c>
      <c r="B19" s="1" t="s">
        <v>209</v>
      </c>
      <c r="C19" s="1">
        <v>210</v>
      </c>
      <c r="D19" s="1">
        <v>235</v>
      </c>
      <c r="J19" s="1" t="s">
        <v>181</v>
      </c>
      <c r="K19" s="1">
        <v>81</v>
      </c>
      <c r="L19" s="1" t="s">
        <v>210</v>
      </c>
      <c r="M19" s="1">
        <v>6083</v>
      </c>
      <c r="N19" s="1">
        <v>1687</v>
      </c>
      <c r="O19" s="1">
        <v>7195</v>
      </c>
      <c r="P19" s="1">
        <v>13</v>
      </c>
      <c r="Q19" s="1">
        <v>99</v>
      </c>
      <c r="R19" s="1" t="s">
        <v>174</v>
      </c>
      <c r="S19" s="1" t="s">
        <v>175</v>
      </c>
      <c r="T19" s="1">
        <v>17</v>
      </c>
      <c r="U19" s="1" t="s">
        <v>176</v>
      </c>
      <c r="V19" s="1">
        <v>1</v>
      </c>
      <c r="W19" s="1">
        <v>0.01</v>
      </c>
      <c r="X19" s="1" t="s">
        <v>176</v>
      </c>
      <c r="Y19" s="1">
        <v>0.01</v>
      </c>
      <c r="Z19" s="5">
        <f t="shared" si="1"/>
        <v>0.001</v>
      </c>
    </row>
    <row r="20" spans="1:26" ht="12.75">
      <c r="A20" s="1">
        <v>93378</v>
      </c>
      <c r="B20" s="1" t="s">
        <v>209</v>
      </c>
      <c r="C20" s="1">
        <v>210</v>
      </c>
      <c r="D20" s="1">
        <v>235</v>
      </c>
      <c r="J20" s="1" t="s">
        <v>181</v>
      </c>
      <c r="K20" s="1">
        <v>81</v>
      </c>
      <c r="L20" s="1" t="s">
        <v>210</v>
      </c>
      <c r="M20" s="1">
        <v>6083</v>
      </c>
      <c r="N20" s="1">
        <v>1687</v>
      </c>
      <c r="O20" s="1">
        <v>7195</v>
      </c>
      <c r="P20" s="1">
        <v>13</v>
      </c>
      <c r="Q20" s="1">
        <v>99</v>
      </c>
      <c r="R20" s="1" t="s">
        <v>174</v>
      </c>
      <c r="S20" s="1" t="s">
        <v>175</v>
      </c>
      <c r="T20" s="1">
        <v>17</v>
      </c>
      <c r="U20" s="1" t="s">
        <v>176</v>
      </c>
      <c r="V20" s="1">
        <v>1</v>
      </c>
      <c r="W20" s="1">
        <v>0.01</v>
      </c>
      <c r="X20" s="1" t="s">
        <v>176</v>
      </c>
      <c r="Y20" s="1">
        <v>0.01</v>
      </c>
      <c r="Z20" s="5">
        <f t="shared" si="1"/>
        <v>0.001</v>
      </c>
    </row>
    <row r="21" spans="1:26" ht="12.75">
      <c r="A21" s="1">
        <v>93379</v>
      </c>
      <c r="B21" s="1" t="s">
        <v>209</v>
      </c>
      <c r="C21" s="1">
        <v>210</v>
      </c>
      <c r="D21" s="1">
        <v>235</v>
      </c>
      <c r="J21" s="1" t="s">
        <v>181</v>
      </c>
      <c r="K21" s="1">
        <v>81</v>
      </c>
      <c r="L21" s="1" t="s">
        <v>210</v>
      </c>
      <c r="M21" s="1">
        <v>6083</v>
      </c>
      <c r="N21" s="1">
        <v>1687</v>
      </c>
      <c r="O21" s="1">
        <v>7195</v>
      </c>
      <c r="P21" s="1">
        <v>13</v>
      </c>
      <c r="Q21" s="1">
        <v>99</v>
      </c>
      <c r="R21" s="1" t="s">
        <v>174</v>
      </c>
      <c r="S21" s="1" t="s">
        <v>175</v>
      </c>
      <c r="T21" s="1">
        <v>17</v>
      </c>
      <c r="U21" s="1" t="s">
        <v>176</v>
      </c>
      <c r="V21" s="1">
        <v>1</v>
      </c>
      <c r="W21" s="1">
        <v>0.01</v>
      </c>
      <c r="X21" s="1" t="s">
        <v>176</v>
      </c>
      <c r="Y21" s="1">
        <v>0.01</v>
      </c>
      <c r="Z21" s="5">
        <f t="shared" si="1"/>
        <v>0.001</v>
      </c>
    </row>
    <row r="23" ht="12.75">
      <c r="Y23" s="2" t="s">
        <v>195</v>
      </c>
    </row>
    <row r="24" spans="25:26" ht="12.75">
      <c r="Y24" s="3" t="s">
        <v>5</v>
      </c>
      <c r="Z24" s="3" t="s">
        <v>6</v>
      </c>
    </row>
    <row r="25" spans="24:26" ht="12.75">
      <c r="X25" s="12" t="s">
        <v>8</v>
      </c>
      <c r="Y25" s="13"/>
      <c r="Z25" s="14"/>
    </row>
    <row r="26" spans="24:26" ht="12.75">
      <c r="X26" s="12" t="s">
        <v>158</v>
      </c>
      <c r="Y26" s="13"/>
      <c r="Z26" s="14"/>
    </row>
    <row r="27" spans="24:27" ht="13.5">
      <c r="X27" s="12" t="s">
        <v>160</v>
      </c>
      <c r="Y27" s="13">
        <f>AVERAGE(Y16:Y21)</f>
        <v>0.0105</v>
      </c>
      <c r="Z27" s="17">
        <f>Y27*43.42</f>
        <v>0.45591000000000004</v>
      </c>
      <c r="AA27" s="1" t="s">
        <v>200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Economics, 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H. Lindert</dc:creator>
  <cp:keywords/>
  <dc:description/>
  <cp:lastModifiedBy>Peter H. Lindert</cp:lastModifiedBy>
  <dcterms:created xsi:type="dcterms:W3CDTF">2001-11-21T21:51:55Z</dcterms:created>
  <cp:category/>
  <cp:version/>
  <cp:contentType/>
  <cp:contentStatus/>
</cp:coreProperties>
</file>